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Cotton Tiemen\"/>
    </mc:Choice>
  </mc:AlternateContent>
  <xr:revisionPtr revIDLastSave="0" documentId="13_ncr:1_{8A75B0F8-E070-4D39-B18E-F09B8CB4A616}" xr6:coauthVersionLast="47" xr6:coauthVersionMax="47" xr10:uidLastSave="{00000000-0000-0000-0000-000000000000}"/>
  <bookViews>
    <workbookView xWindow="-120" yWindow="-120" windowWidth="29040" windowHeight="17640" activeTab="4" xr2:uid="{2CD5F283-94FE-4198-B98E-779709417693}"/>
  </bookViews>
  <sheets>
    <sheet name="CottonObserved" sheetId="1" r:id="rId1"/>
    <sheet name="Sheet3" sheetId="4" r:id="rId2"/>
    <sheet name="Sheet2" sheetId="3" r:id="rId3"/>
    <sheet name="Sheet1" sheetId="2" r:id="rId4"/>
    <sheet name="Sheet4" sheetId="5" r:id="rId5"/>
  </sheets>
  <definedNames>
    <definedName name="_xlnm._FilterDatabase" localSheetId="0" hidden="1">CottonObserved!$A$1:$DY$2176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C3" i="5"/>
  <c r="C4" i="5"/>
  <c r="C5" i="5"/>
  <c r="C6" i="5"/>
  <c r="C7" i="5"/>
  <c r="C1" i="5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D2141" i="1"/>
  <c r="BD2139" i="1"/>
  <c r="BD2138" i="1"/>
  <c r="BD2137" i="1"/>
  <c r="BD2136" i="1"/>
  <c r="BD2133" i="1"/>
  <c r="BD2132" i="1"/>
  <c r="BD2131" i="1"/>
  <c r="BD2130" i="1"/>
  <c r="BD2127" i="1"/>
  <c r="BD2126" i="1"/>
  <c r="BD2125" i="1"/>
  <c r="BD2124" i="1"/>
  <c r="BD2121" i="1"/>
  <c r="BD2120" i="1"/>
  <c r="BD2119" i="1"/>
  <c r="BD2118" i="1"/>
  <c r="BD2115" i="1"/>
  <c r="BD2112" i="1"/>
  <c r="BD2109" i="1"/>
  <c r="BD2106" i="1"/>
  <c r="BD2103" i="1"/>
  <c r="BD2102" i="1"/>
  <c r="BD2101" i="1"/>
  <c r="BD2100" i="1"/>
  <c r="BD2097" i="1"/>
  <c r="BD2096" i="1"/>
  <c r="BD2095" i="1"/>
  <c r="BD2094" i="1"/>
  <c r="BD2091" i="1"/>
  <c r="BD2090" i="1"/>
  <c r="BD2089" i="1"/>
  <c r="BD2088" i="1"/>
  <c r="BD2085" i="1"/>
  <c r="BD2084" i="1"/>
  <c r="BD2083" i="1"/>
  <c r="BD2082" i="1"/>
  <c r="BD1598" i="1"/>
  <c r="BD1592" i="1"/>
  <c r="BD1591" i="1"/>
  <c r="BD1587" i="1"/>
  <c r="BD1585" i="1"/>
  <c r="BD1580" i="1"/>
  <c r="BD1579" i="1"/>
  <c r="BD1567" i="1"/>
  <c r="BD1566" i="1"/>
  <c r="BD1555" i="1"/>
  <c r="BD1554" i="1"/>
  <c r="BD1545" i="1"/>
  <c r="BD1544" i="1"/>
  <c r="BD1533" i="1"/>
  <c r="BD1532" i="1"/>
  <c r="BD1523" i="1"/>
  <c r="BD1522" i="1"/>
  <c r="BD1511" i="1"/>
  <c r="BD1510" i="1"/>
  <c r="BD1501" i="1"/>
  <c r="BD1497" i="1"/>
  <c r="BD1493" i="1"/>
  <c r="BD1485" i="1"/>
  <c r="BD1481" i="1"/>
  <c r="BD1478" i="1"/>
  <c r="BD1470" i="1"/>
  <c r="BD1466" i="1"/>
  <c r="BD1463" i="1"/>
  <c r="BD1455" i="1"/>
  <c r="BD1451" i="1"/>
  <c r="BD1448" i="1"/>
  <c r="BD1443" i="1"/>
  <c r="BD1438" i="1"/>
  <c r="BD1434" i="1"/>
  <c r="BD1424" i="1"/>
  <c r="BD1415" i="1"/>
  <c r="BD1410" i="1"/>
  <c r="BD1400" i="1"/>
  <c r="BD1399" i="1"/>
  <c r="BD1398" i="1"/>
  <c r="BD1389" i="1"/>
  <c r="BD1384" i="1"/>
  <c r="BD1374" i="1"/>
  <c r="BD1373" i="1"/>
  <c r="BD1372" i="1"/>
  <c r="BD1364" i="1"/>
  <c r="BD135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D1325" i="1"/>
  <c r="BD1324" i="1"/>
  <c r="BD1323" i="1"/>
  <c r="BD1322" i="1"/>
  <c r="BD1321" i="1"/>
  <c r="BD1320" i="1"/>
  <c r="BD1319" i="1"/>
  <c r="BD1318" i="1"/>
  <c r="BD1317" i="1"/>
  <c r="BD1316" i="1"/>
  <c r="BD1315" i="1"/>
  <c r="BD1314" i="1"/>
  <c r="BD1313" i="1"/>
  <c r="BD1312" i="1"/>
  <c r="BD1311" i="1"/>
  <c r="BD1310" i="1"/>
  <c r="BD1309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4" i="1"/>
  <c r="BD1293" i="1"/>
  <c r="BD1292" i="1"/>
  <c r="BD1291" i="1"/>
  <c r="BD1290" i="1"/>
  <c r="BD1289" i="1"/>
  <c r="BD1127" i="1"/>
  <c r="BD1124" i="1"/>
  <c r="BD1122" i="1"/>
  <c r="BD1120" i="1"/>
  <c r="BD1118" i="1"/>
  <c r="BD1113" i="1"/>
  <c r="BD1105" i="1"/>
  <c r="BD1102" i="1"/>
  <c r="BD1100" i="1"/>
  <c r="BD1098" i="1"/>
  <c r="BD1096" i="1"/>
  <c r="BD1091" i="1"/>
  <c r="BD1083" i="1"/>
  <c r="BD1080" i="1"/>
  <c r="BD1078" i="1"/>
  <c r="BD1076" i="1"/>
  <c r="BD1074" i="1"/>
  <c r="BD1069" i="1"/>
  <c r="BD1060" i="1"/>
  <c r="BD1054" i="1"/>
  <c r="BD1053" i="1"/>
  <c r="BD1051" i="1"/>
  <c r="BD1048" i="1"/>
  <c r="BD1044" i="1"/>
  <c r="BD1035" i="1"/>
  <c r="BD1029" i="1"/>
  <c r="BD1028" i="1"/>
  <c r="BD1026" i="1"/>
  <c r="BD1023" i="1"/>
  <c r="BD1019" i="1"/>
  <c r="BD1010" i="1"/>
  <c r="BD1004" i="1"/>
  <c r="BD1003" i="1"/>
  <c r="BD1001" i="1"/>
  <c r="BD998" i="1"/>
  <c r="BD994" i="1"/>
  <c r="BD519" i="1"/>
  <c r="BD490" i="1"/>
  <c r="BD460" i="1"/>
  <c r="BD430" i="1"/>
  <c r="BD397" i="1"/>
  <c r="BD363" i="1"/>
  <c r="BD329" i="1"/>
  <c r="BD295" i="1"/>
  <c r="AM1283" i="1"/>
  <c r="AN1283" i="1" s="1"/>
  <c r="BD1283" i="1" s="1"/>
  <c r="AM1278" i="1"/>
  <c r="AN1278" i="1" s="1"/>
  <c r="BD1278" i="1" s="1"/>
  <c r="AM1276" i="1"/>
  <c r="AN1276" i="1" s="1"/>
  <c r="BD1276" i="1" s="1"/>
  <c r="AM1272" i="1"/>
  <c r="AN1272" i="1" s="1"/>
  <c r="BD1272" i="1" s="1"/>
  <c r="AM1268" i="1"/>
  <c r="AN1268" i="1" s="1"/>
  <c r="BD1268" i="1" s="1"/>
  <c r="AM1267" i="1"/>
  <c r="AN1267" i="1" s="1"/>
  <c r="BD1267" i="1" s="1"/>
  <c r="AM1264" i="1"/>
  <c r="AN1264" i="1" s="1"/>
  <c r="BD1264" i="1" s="1"/>
  <c r="AM1258" i="1"/>
  <c r="AN1258" i="1" s="1"/>
  <c r="BD1258" i="1" s="1"/>
  <c r="AM1253" i="1"/>
  <c r="AN1253" i="1" s="1"/>
  <c r="BD1253" i="1" s="1"/>
  <c r="AM1251" i="1"/>
  <c r="AN1251" i="1" s="1"/>
  <c r="BD1251" i="1" s="1"/>
  <c r="AM1247" i="1"/>
  <c r="AN1247" i="1" s="1"/>
  <c r="BD1247" i="1" s="1"/>
  <c r="AM1243" i="1"/>
  <c r="AN1243" i="1" s="1"/>
  <c r="BD1243" i="1" s="1"/>
  <c r="AM1242" i="1"/>
  <c r="AN1242" i="1" s="1"/>
  <c r="BD1242" i="1" s="1"/>
  <c r="AM1239" i="1"/>
  <c r="AN1239" i="1" s="1"/>
  <c r="BD1239" i="1" s="1"/>
  <c r="AM1233" i="1"/>
  <c r="AN1233" i="1" s="1"/>
  <c r="BD1233" i="1" s="1"/>
  <c r="AM1228" i="1"/>
  <c r="AN1228" i="1" s="1"/>
  <c r="BD1228" i="1" s="1"/>
  <c r="AM1226" i="1"/>
  <c r="AN1226" i="1" s="1"/>
  <c r="BD1226" i="1" s="1"/>
  <c r="AM1222" i="1"/>
  <c r="AN1222" i="1" s="1"/>
  <c r="BD1222" i="1" s="1"/>
  <c r="AM1218" i="1"/>
  <c r="AN1218" i="1" s="1"/>
  <c r="BD1218" i="1" s="1"/>
  <c r="AM1217" i="1"/>
  <c r="AN1217" i="1" s="1"/>
  <c r="BD1217" i="1" s="1"/>
  <c r="AM1214" i="1"/>
  <c r="AN1214" i="1" s="1"/>
  <c r="BD1214" i="1" s="1"/>
  <c r="AM1207" i="1"/>
  <c r="AN1207" i="1" s="1"/>
  <c r="BD1207" i="1" s="1"/>
  <c r="AM1200" i="1"/>
  <c r="AN1200" i="1" s="1"/>
  <c r="BD1200" i="1" s="1"/>
  <c r="AM1196" i="1"/>
  <c r="AN1196" i="1" s="1"/>
  <c r="BD1196" i="1" s="1"/>
  <c r="AM1192" i="1"/>
  <c r="AN1192" i="1" s="1"/>
  <c r="BD1192" i="1" s="1"/>
  <c r="AM1190" i="1"/>
  <c r="AN1190" i="1" s="1"/>
  <c r="BD1190" i="1" s="1"/>
  <c r="AM1188" i="1"/>
  <c r="AN1188" i="1" s="1"/>
  <c r="BD1188" i="1" s="1"/>
  <c r="AM1180" i="1"/>
  <c r="AN1180" i="1" s="1"/>
  <c r="BD1180" i="1" s="1"/>
  <c r="AM1174" i="1"/>
  <c r="AN1174" i="1" s="1"/>
  <c r="BD1174" i="1" s="1"/>
  <c r="AM1170" i="1"/>
  <c r="AN1170" i="1" s="1"/>
  <c r="BD1170" i="1" s="1"/>
  <c r="AM1166" i="1"/>
  <c r="AN1166" i="1" s="1"/>
  <c r="BD1166" i="1" s="1"/>
  <c r="AM1164" i="1"/>
  <c r="AN1164" i="1" s="1"/>
  <c r="BD1164" i="1" s="1"/>
  <c r="AM1162" i="1"/>
  <c r="AN1162" i="1" s="1"/>
  <c r="BD1162" i="1" s="1"/>
  <c r="AM1155" i="1"/>
  <c r="AN1155" i="1" s="1"/>
  <c r="BD1155" i="1" s="1"/>
  <c r="AM1148" i="1"/>
  <c r="AN1148" i="1" s="1"/>
  <c r="BD1148" i="1" s="1"/>
  <c r="AM1144" i="1"/>
  <c r="AN1144" i="1" s="1"/>
  <c r="BD1144" i="1" s="1"/>
  <c r="AM1140" i="1"/>
  <c r="AN1140" i="1" s="1"/>
  <c r="BD1140" i="1" s="1"/>
  <c r="AM1138" i="1"/>
  <c r="AN1138" i="1" s="1"/>
  <c r="BD1138" i="1" s="1"/>
  <c r="AM1136" i="1"/>
  <c r="AN1136" i="1" s="1"/>
  <c r="BD1136" i="1" s="1"/>
  <c r="AM989" i="1"/>
  <c r="AN989" i="1" s="1"/>
  <c r="BD989" i="1" s="1"/>
  <c r="AM983" i="1"/>
  <c r="AN983" i="1" s="1"/>
  <c r="BD983" i="1" s="1"/>
  <c r="AM981" i="1"/>
  <c r="AN981" i="1" s="1"/>
  <c r="BD981" i="1" s="1"/>
  <c r="AM977" i="1"/>
  <c r="AN977" i="1" s="1"/>
  <c r="BD977" i="1" s="1"/>
  <c r="AM974" i="1"/>
  <c r="AN974" i="1" s="1"/>
  <c r="BD974" i="1" s="1"/>
  <c r="AM972" i="1"/>
  <c r="AN972" i="1" s="1"/>
  <c r="BD972" i="1" s="1"/>
  <c r="AM961" i="1"/>
  <c r="AN961" i="1" s="1"/>
  <c r="BD961" i="1" s="1"/>
  <c r="AM955" i="1"/>
  <c r="AN955" i="1" s="1"/>
  <c r="BD955" i="1" s="1"/>
  <c r="AM953" i="1"/>
  <c r="AN953" i="1" s="1"/>
  <c r="BD953" i="1" s="1"/>
  <c r="AM949" i="1"/>
  <c r="AN949" i="1" s="1"/>
  <c r="BD949" i="1" s="1"/>
  <c r="AM946" i="1"/>
  <c r="AN946" i="1" s="1"/>
  <c r="BD946" i="1" s="1"/>
  <c r="AM944" i="1"/>
  <c r="AN944" i="1" s="1"/>
  <c r="BD944" i="1" s="1"/>
  <c r="AM933" i="1"/>
  <c r="AN933" i="1" s="1"/>
  <c r="BD933" i="1" s="1"/>
  <c r="AM927" i="1"/>
  <c r="AN927" i="1" s="1"/>
  <c r="BD927" i="1" s="1"/>
  <c r="AM925" i="1"/>
  <c r="AN925" i="1" s="1"/>
  <c r="BD925" i="1" s="1"/>
  <c r="AM921" i="1"/>
  <c r="AN921" i="1" s="1"/>
  <c r="BD921" i="1" s="1"/>
  <c r="AM918" i="1"/>
  <c r="AN918" i="1" s="1"/>
  <c r="BD918" i="1" s="1"/>
  <c r="AM916" i="1"/>
  <c r="AN916" i="1" s="1"/>
  <c r="BD916" i="1" s="1"/>
  <c r="AM905" i="1"/>
  <c r="AN905" i="1" s="1"/>
  <c r="BD905" i="1" s="1"/>
  <c r="AM899" i="1"/>
  <c r="AN899" i="1" s="1"/>
  <c r="BD899" i="1" s="1"/>
  <c r="AM897" i="1"/>
  <c r="AN897" i="1" s="1"/>
  <c r="BD897" i="1" s="1"/>
  <c r="AM893" i="1"/>
  <c r="AN893" i="1" s="1"/>
  <c r="BD893" i="1" s="1"/>
  <c r="AM890" i="1"/>
  <c r="AN890" i="1" s="1"/>
  <c r="BD890" i="1" s="1"/>
  <c r="AM888" i="1"/>
  <c r="AN888" i="1" s="1"/>
  <c r="BD888" i="1" s="1"/>
  <c r="AM874" i="1"/>
  <c r="AN874" i="1" s="1"/>
  <c r="BD874" i="1" s="1"/>
  <c r="AM869" i="1"/>
  <c r="AN869" i="1" s="1"/>
  <c r="BD869" i="1" s="1"/>
  <c r="AM867" i="1"/>
  <c r="AN867" i="1" s="1"/>
  <c r="BD867" i="1" s="1"/>
  <c r="AM864" i="1"/>
  <c r="AN864" i="1" s="1"/>
  <c r="BD864" i="1" s="1"/>
  <c r="AM861" i="1"/>
  <c r="AN861" i="1" s="1"/>
  <c r="BD861" i="1" s="1"/>
  <c r="AM857" i="1"/>
  <c r="AN857" i="1" s="1"/>
  <c r="BD857" i="1" s="1"/>
  <c r="AM852" i="1"/>
  <c r="AN852" i="1" s="1"/>
  <c r="BD852" i="1" s="1"/>
  <c r="AM844" i="1"/>
  <c r="AN844" i="1" s="1"/>
  <c r="BD844" i="1" s="1"/>
  <c r="AM840" i="1"/>
  <c r="AN840" i="1" s="1"/>
  <c r="BD840" i="1" s="1"/>
  <c r="AM838" i="1"/>
  <c r="AN838" i="1" s="1"/>
  <c r="BD838" i="1" s="1"/>
  <c r="AM835" i="1"/>
  <c r="AN835" i="1" s="1"/>
  <c r="BD835" i="1" s="1"/>
  <c r="AM832" i="1"/>
  <c r="AN832" i="1" s="1"/>
  <c r="BD832" i="1" s="1"/>
  <c r="AM828" i="1"/>
  <c r="AN828" i="1" s="1"/>
  <c r="BD828" i="1" s="1"/>
  <c r="AM823" i="1"/>
  <c r="AN823" i="1" s="1"/>
  <c r="BD823" i="1" s="1"/>
  <c r="AM815" i="1"/>
  <c r="AN815" i="1" s="1"/>
  <c r="BD815" i="1" s="1"/>
  <c r="AM810" i="1"/>
  <c r="AN810" i="1" s="1"/>
  <c r="BD810" i="1" s="1"/>
  <c r="AM808" i="1"/>
  <c r="AN808" i="1" s="1"/>
  <c r="BD808" i="1" s="1"/>
  <c r="AM805" i="1"/>
  <c r="AN805" i="1" s="1"/>
  <c r="BD805" i="1" s="1"/>
  <c r="AM802" i="1"/>
  <c r="AN802" i="1" s="1"/>
  <c r="BD802" i="1" s="1"/>
  <c r="AM798" i="1"/>
  <c r="AN798" i="1" s="1"/>
  <c r="BD798" i="1" s="1"/>
  <c r="AM793" i="1"/>
  <c r="AN793" i="1" s="1"/>
  <c r="BD793" i="1" s="1"/>
  <c r="AM785" i="1"/>
  <c r="AN785" i="1" s="1"/>
  <c r="BD785" i="1" s="1"/>
  <c r="AM780" i="1"/>
  <c r="AN780" i="1" s="1"/>
  <c r="BD780" i="1" s="1"/>
  <c r="AM778" i="1"/>
  <c r="AN778" i="1" s="1"/>
  <c r="BD778" i="1" s="1"/>
  <c r="AM775" i="1"/>
  <c r="AN775" i="1" s="1"/>
  <c r="BD775" i="1" s="1"/>
  <c r="AM772" i="1"/>
  <c r="AN772" i="1" s="1"/>
  <c r="BD772" i="1" s="1"/>
  <c r="AM768" i="1"/>
  <c r="AN768" i="1" s="1"/>
  <c r="BD768" i="1" s="1"/>
  <c r="AM763" i="1"/>
  <c r="AN763" i="1" s="1"/>
  <c r="BD763" i="1" s="1"/>
  <c r="AM753" i="1"/>
  <c r="AN753" i="1" s="1"/>
  <c r="BD753" i="1" s="1"/>
  <c r="AM748" i="1"/>
  <c r="AN748" i="1" s="1"/>
  <c r="BD748" i="1" s="1"/>
  <c r="AM746" i="1"/>
  <c r="AN746" i="1" s="1"/>
  <c r="BD746" i="1" s="1"/>
  <c r="AM743" i="1"/>
  <c r="AN743" i="1" s="1"/>
  <c r="BD743" i="1" s="1"/>
  <c r="AM740" i="1"/>
  <c r="AN740" i="1" s="1"/>
  <c r="BD740" i="1" s="1"/>
  <c r="AM736" i="1"/>
  <c r="AN736" i="1" s="1"/>
  <c r="BD736" i="1" s="1"/>
  <c r="AM725" i="1"/>
  <c r="AN725" i="1" s="1"/>
  <c r="BD725" i="1" s="1"/>
  <c r="AM720" i="1"/>
  <c r="AN720" i="1" s="1"/>
  <c r="BD720" i="1" s="1"/>
  <c r="AM718" i="1"/>
  <c r="AN718" i="1" s="1"/>
  <c r="BD718" i="1" s="1"/>
  <c r="AM715" i="1"/>
  <c r="AN715" i="1" s="1"/>
  <c r="BD715" i="1" s="1"/>
  <c r="AM712" i="1"/>
  <c r="AN712" i="1" s="1"/>
  <c r="BD712" i="1" s="1"/>
  <c r="AM708" i="1"/>
  <c r="AN708" i="1" s="1"/>
  <c r="BD708" i="1" s="1"/>
  <c r="AM696" i="1"/>
  <c r="AN696" i="1" s="1"/>
  <c r="BD696" i="1" s="1"/>
  <c r="AM691" i="1"/>
  <c r="AN691" i="1" s="1"/>
  <c r="BD691" i="1" s="1"/>
  <c r="AM689" i="1"/>
  <c r="AN689" i="1" s="1"/>
  <c r="BD689" i="1" s="1"/>
  <c r="AM686" i="1"/>
  <c r="AN686" i="1" s="1"/>
  <c r="BD686" i="1" s="1"/>
  <c r="AM683" i="1"/>
  <c r="AN683" i="1" s="1"/>
  <c r="BD683" i="1" s="1"/>
  <c r="AM680" i="1"/>
  <c r="AN680" i="1" s="1"/>
  <c r="BD680" i="1" s="1"/>
  <c r="AM669" i="1"/>
  <c r="AN669" i="1" s="1"/>
  <c r="BD669" i="1" s="1"/>
  <c r="AM664" i="1"/>
  <c r="AN664" i="1" s="1"/>
  <c r="BD664" i="1" s="1"/>
  <c r="AM662" i="1"/>
  <c r="AN662" i="1" s="1"/>
  <c r="BD662" i="1" s="1"/>
  <c r="AM659" i="1"/>
  <c r="AN659" i="1" s="1"/>
  <c r="BD659" i="1" s="1"/>
  <c r="AM656" i="1"/>
  <c r="AN656" i="1" s="1"/>
  <c r="BD656" i="1" s="1"/>
  <c r="AM652" i="1"/>
  <c r="AN652" i="1" s="1"/>
  <c r="BD652" i="1" s="1"/>
  <c r="AM648" i="1"/>
  <c r="AN648" i="1" s="1"/>
  <c r="BD648" i="1" s="1"/>
  <c r="AM641" i="1"/>
  <c r="AN641" i="1" s="1"/>
  <c r="BD641" i="1" s="1"/>
  <c r="AM637" i="1"/>
  <c r="AN637" i="1" s="1"/>
  <c r="BD637" i="1" s="1"/>
  <c r="AM635" i="1"/>
  <c r="AN635" i="1" s="1"/>
  <c r="BD635" i="1" s="1"/>
  <c r="AM633" i="1"/>
  <c r="AN633" i="1" s="1"/>
  <c r="BD633" i="1" s="1"/>
  <c r="AM631" i="1"/>
  <c r="AN631" i="1" s="1"/>
  <c r="BD631" i="1" s="1"/>
  <c r="AM621" i="1"/>
  <c r="AN621" i="1" s="1"/>
  <c r="BD621" i="1" s="1"/>
  <c r="AM614" i="1"/>
  <c r="AN614" i="1" s="1"/>
  <c r="BD614" i="1" s="1"/>
  <c r="AM610" i="1"/>
  <c r="AN610" i="1" s="1"/>
  <c r="BD610" i="1" s="1"/>
  <c r="AM608" i="1"/>
  <c r="AN608" i="1" s="1"/>
  <c r="BD608" i="1" s="1"/>
  <c r="AM606" i="1"/>
  <c r="AN606" i="1" s="1"/>
  <c r="BD606" i="1" s="1"/>
  <c r="AM604" i="1"/>
  <c r="AN604" i="1" s="1"/>
  <c r="BD604" i="1" s="1"/>
  <c r="AM594" i="1"/>
  <c r="AN594" i="1" s="1"/>
  <c r="BD594" i="1" s="1"/>
  <c r="AM587" i="1"/>
  <c r="AN587" i="1" s="1"/>
  <c r="BD587" i="1" s="1"/>
  <c r="AM583" i="1"/>
  <c r="AN583" i="1" s="1"/>
  <c r="BD583" i="1" s="1"/>
  <c r="AM581" i="1"/>
  <c r="AN581" i="1" s="1"/>
  <c r="BD581" i="1" s="1"/>
  <c r="AM579" i="1"/>
  <c r="AN579" i="1" s="1"/>
  <c r="BD579" i="1" s="1"/>
  <c r="AM577" i="1"/>
  <c r="AN577" i="1" s="1"/>
  <c r="BD577" i="1" s="1"/>
  <c r="AM567" i="1"/>
  <c r="AN567" i="1" s="1"/>
  <c r="BD567" i="1" s="1"/>
  <c r="AM561" i="1"/>
  <c r="AN561" i="1" s="1"/>
  <c r="BD561" i="1" s="1"/>
  <c r="AM557" i="1"/>
  <c r="AN557" i="1" s="1"/>
  <c r="BD557" i="1" s="1"/>
  <c r="AM555" i="1"/>
  <c r="AN555" i="1" s="1"/>
  <c r="BD555" i="1" s="1"/>
  <c r="AM553" i="1"/>
  <c r="AN553" i="1" s="1"/>
  <c r="BD553" i="1" s="1"/>
  <c r="AM551" i="1"/>
  <c r="AN551" i="1" s="1"/>
  <c r="BD551" i="1" s="1"/>
  <c r="AM535" i="1"/>
  <c r="AN535" i="1" s="1"/>
  <c r="BD535" i="1" s="1"/>
  <c r="AM530" i="1"/>
  <c r="AN530" i="1" s="1"/>
  <c r="BD530" i="1" s="1"/>
  <c r="AM528" i="1"/>
  <c r="AN528" i="1" s="1"/>
  <c r="BD528" i="1" s="1"/>
  <c r="AM526" i="1"/>
  <c r="AN526" i="1" s="1"/>
  <c r="BD526" i="1" s="1"/>
  <c r="AM523" i="1"/>
  <c r="AN523" i="1" s="1"/>
  <c r="BD523" i="1" s="1"/>
  <c r="AM521" i="1"/>
  <c r="AN521" i="1" s="1"/>
  <c r="BD521" i="1" s="1"/>
  <c r="AM506" i="1"/>
  <c r="AN506" i="1" s="1"/>
  <c r="BD506" i="1" s="1"/>
  <c r="AM501" i="1"/>
  <c r="AN501" i="1" s="1"/>
  <c r="BD501" i="1" s="1"/>
  <c r="AM499" i="1"/>
  <c r="AN499" i="1" s="1"/>
  <c r="BD499" i="1" s="1"/>
  <c r="AM497" i="1"/>
  <c r="AN497" i="1" s="1"/>
  <c r="BD497" i="1" s="1"/>
  <c r="AM494" i="1"/>
  <c r="AN494" i="1" s="1"/>
  <c r="BD494" i="1" s="1"/>
  <c r="AM492" i="1"/>
  <c r="AN492" i="1" s="1"/>
  <c r="BD492" i="1" s="1"/>
  <c r="AM476" i="1"/>
  <c r="AN476" i="1" s="1"/>
  <c r="BD476" i="1" s="1"/>
  <c r="AM471" i="1"/>
  <c r="AN471" i="1" s="1"/>
  <c r="BD471" i="1" s="1"/>
  <c r="AM469" i="1"/>
  <c r="AN469" i="1" s="1"/>
  <c r="BD469" i="1" s="1"/>
  <c r="AM467" i="1"/>
  <c r="AN467" i="1" s="1"/>
  <c r="BD467" i="1" s="1"/>
  <c r="AM464" i="1"/>
  <c r="AN464" i="1" s="1"/>
  <c r="BD464" i="1" s="1"/>
  <c r="AM462" i="1"/>
  <c r="AN462" i="1" s="1"/>
  <c r="BD462" i="1" s="1"/>
  <c r="AM446" i="1"/>
  <c r="AN446" i="1" s="1"/>
  <c r="BD446" i="1" s="1"/>
  <c r="AM441" i="1"/>
  <c r="AN441" i="1" s="1"/>
  <c r="BD441" i="1" s="1"/>
  <c r="AM439" i="1"/>
  <c r="AN439" i="1" s="1"/>
  <c r="BD439" i="1" s="1"/>
  <c r="AM437" i="1"/>
  <c r="AN437" i="1" s="1"/>
  <c r="BD437" i="1" s="1"/>
  <c r="AM434" i="1"/>
  <c r="AN434" i="1" s="1"/>
  <c r="BD434" i="1" s="1"/>
  <c r="AM432" i="1"/>
  <c r="AN432" i="1" s="1"/>
  <c r="BD432" i="1" s="1"/>
  <c r="AM413" i="1"/>
  <c r="AN413" i="1" s="1"/>
  <c r="BD413" i="1" s="1"/>
  <c r="AM410" i="1"/>
  <c r="AN410" i="1" s="1"/>
  <c r="BD410" i="1" s="1"/>
  <c r="AM408" i="1"/>
  <c r="AN408" i="1" s="1"/>
  <c r="BD408" i="1" s="1"/>
  <c r="AM404" i="1"/>
  <c r="AN404" i="1" s="1"/>
  <c r="BD404" i="1" s="1"/>
  <c r="AM402" i="1"/>
  <c r="AN402" i="1" s="1"/>
  <c r="BD402" i="1" s="1"/>
  <c r="AM393" i="1"/>
  <c r="AN393" i="1" s="1"/>
  <c r="BD393" i="1" s="1"/>
  <c r="AM379" i="1"/>
  <c r="AN379" i="1" s="1"/>
  <c r="BD379" i="1" s="1"/>
  <c r="AM376" i="1"/>
  <c r="AN376" i="1" s="1"/>
  <c r="BD376" i="1" s="1"/>
  <c r="AM374" i="1"/>
  <c r="AN374" i="1" s="1"/>
  <c r="BD374" i="1" s="1"/>
  <c r="AM370" i="1"/>
  <c r="AN370" i="1" s="1"/>
  <c r="BD370" i="1" s="1"/>
  <c r="AM368" i="1"/>
  <c r="AN368" i="1" s="1"/>
  <c r="BD368" i="1" s="1"/>
  <c r="AM359" i="1"/>
  <c r="AN359" i="1" s="1"/>
  <c r="BD359" i="1" s="1"/>
  <c r="AM345" i="1"/>
  <c r="AN345" i="1" s="1"/>
  <c r="BD345" i="1" s="1"/>
  <c r="AM342" i="1"/>
  <c r="AN342" i="1" s="1"/>
  <c r="BD342" i="1" s="1"/>
  <c r="AM340" i="1"/>
  <c r="AN340" i="1" s="1"/>
  <c r="BD340" i="1" s="1"/>
  <c r="AM336" i="1"/>
  <c r="AN336" i="1" s="1"/>
  <c r="BD336" i="1" s="1"/>
  <c r="AM334" i="1"/>
  <c r="AN334" i="1" s="1"/>
  <c r="BD334" i="1" s="1"/>
  <c r="AM325" i="1"/>
  <c r="AN325" i="1" s="1"/>
  <c r="BD325" i="1" s="1"/>
  <c r="AM311" i="1"/>
  <c r="AN311" i="1" s="1"/>
  <c r="BD311" i="1" s="1"/>
  <c r="AM308" i="1"/>
  <c r="AN308" i="1" s="1"/>
  <c r="BD308" i="1" s="1"/>
  <c r="AM306" i="1"/>
  <c r="AN306" i="1" s="1"/>
  <c r="BD306" i="1" s="1"/>
  <c r="AM302" i="1"/>
  <c r="AN302" i="1" s="1"/>
  <c r="BD302" i="1" s="1"/>
  <c r="AM300" i="1"/>
  <c r="AN300" i="1" s="1"/>
  <c r="BD300" i="1" s="1"/>
  <c r="AM291" i="1"/>
  <c r="AN291" i="1" s="1"/>
  <c r="BD291" i="1" s="1"/>
  <c r="AM285" i="1"/>
  <c r="AN285" i="1" s="1"/>
  <c r="BD285" i="1" s="1"/>
  <c r="AM284" i="1"/>
  <c r="AN284" i="1" s="1"/>
  <c r="BD284" i="1" s="1"/>
  <c r="AM283" i="1"/>
  <c r="AN283" i="1" s="1"/>
  <c r="BD283" i="1" s="1"/>
  <c r="AM281" i="1"/>
  <c r="AN281" i="1" s="1"/>
  <c r="BD281" i="1" s="1"/>
  <c r="AM278" i="1"/>
  <c r="AN278" i="1" s="1"/>
  <c r="BD278" i="1" s="1"/>
  <c r="AM276" i="1"/>
  <c r="AN276" i="1" s="1"/>
  <c r="BD276" i="1" s="1"/>
  <c r="AM274" i="1"/>
  <c r="AN274" i="1" s="1"/>
  <c r="BD274" i="1" s="1"/>
  <c r="AM261" i="1"/>
  <c r="AN261" i="1" s="1"/>
  <c r="BD261" i="1" s="1"/>
  <c r="AM260" i="1"/>
  <c r="AN260" i="1" s="1"/>
  <c r="BD260" i="1" s="1"/>
  <c r="AM259" i="1"/>
  <c r="AN259" i="1" s="1"/>
  <c r="BD259" i="1" s="1"/>
  <c r="AM257" i="1"/>
  <c r="AN257" i="1" s="1"/>
  <c r="BD257" i="1" s="1"/>
  <c r="AM254" i="1"/>
  <c r="AN254" i="1" s="1"/>
  <c r="BD254" i="1" s="1"/>
  <c r="AM252" i="1"/>
  <c r="AN252" i="1" s="1"/>
  <c r="BD252" i="1" s="1"/>
  <c r="AM250" i="1"/>
  <c r="AN250" i="1" s="1"/>
  <c r="BD250" i="1" s="1"/>
  <c r="AM237" i="1"/>
  <c r="AN237" i="1" s="1"/>
  <c r="BD237" i="1" s="1"/>
  <c r="AM236" i="1"/>
  <c r="AN236" i="1" s="1"/>
  <c r="BD236" i="1" s="1"/>
  <c r="AM235" i="1"/>
  <c r="AN235" i="1" s="1"/>
  <c r="BD235" i="1" s="1"/>
  <c r="AM233" i="1"/>
  <c r="AN233" i="1" s="1"/>
  <c r="BD233" i="1" s="1"/>
  <c r="AM230" i="1"/>
  <c r="AN230" i="1" s="1"/>
  <c r="BD230" i="1" s="1"/>
  <c r="AM228" i="1"/>
  <c r="AN228" i="1" s="1"/>
  <c r="BD228" i="1" s="1"/>
  <c r="AM226" i="1"/>
  <c r="AN226" i="1" s="1"/>
  <c r="BD226" i="1" s="1"/>
  <c r="AM213" i="1"/>
  <c r="AN213" i="1" s="1"/>
  <c r="BD213" i="1" s="1"/>
  <c r="AM212" i="1"/>
  <c r="AN212" i="1" s="1"/>
  <c r="BD212" i="1" s="1"/>
  <c r="AM211" i="1"/>
  <c r="AN211" i="1" s="1"/>
  <c r="BD211" i="1" s="1"/>
  <c r="AM209" i="1"/>
  <c r="AN209" i="1" s="1"/>
  <c r="BD209" i="1" s="1"/>
  <c r="AM206" i="1"/>
  <c r="AN206" i="1" s="1"/>
  <c r="BD206" i="1" s="1"/>
  <c r="AM204" i="1"/>
  <c r="AN204" i="1" s="1"/>
  <c r="BD204" i="1" s="1"/>
  <c r="AM201" i="1"/>
  <c r="AN201" i="1" s="1"/>
  <c r="BD201" i="1" s="1"/>
  <c r="AM188" i="1"/>
  <c r="AN188" i="1" s="1"/>
  <c r="BD188" i="1" s="1"/>
  <c r="AM187" i="1"/>
  <c r="AN187" i="1" s="1"/>
  <c r="BD187" i="1" s="1"/>
  <c r="AM186" i="1"/>
  <c r="AN186" i="1" s="1"/>
  <c r="BD186" i="1" s="1"/>
  <c r="AM184" i="1"/>
  <c r="AN184" i="1" s="1"/>
  <c r="BD184" i="1" s="1"/>
  <c r="AM182" i="1"/>
  <c r="AN182" i="1" s="1"/>
  <c r="BD182" i="1" s="1"/>
  <c r="AM181" i="1"/>
  <c r="AN181" i="1" s="1"/>
  <c r="BD181" i="1" s="1"/>
  <c r="AM177" i="1"/>
  <c r="AN177" i="1" s="1"/>
  <c r="BD177" i="1" s="1"/>
  <c r="AM174" i="1"/>
  <c r="AN174" i="1" s="1"/>
  <c r="BD174" i="1" s="1"/>
  <c r="AM160" i="1"/>
  <c r="AN160" i="1" s="1"/>
  <c r="BD160" i="1" s="1"/>
  <c r="AM159" i="1"/>
  <c r="AN159" i="1" s="1"/>
  <c r="BD159" i="1" s="1"/>
  <c r="AM158" i="1"/>
  <c r="AN158" i="1" s="1"/>
  <c r="BD158" i="1" s="1"/>
  <c r="AM156" i="1"/>
  <c r="AN156" i="1" s="1"/>
  <c r="BD156" i="1" s="1"/>
  <c r="AM154" i="1"/>
  <c r="AN154" i="1" s="1"/>
  <c r="BD154" i="1" s="1"/>
  <c r="AM153" i="1"/>
  <c r="AN153" i="1" s="1"/>
  <c r="BD153" i="1" s="1"/>
  <c r="AM149" i="1"/>
  <c r="AN149" i="1" s="1"/>
  <c r="BD149" i="1" s="1"/>
  <c r="AM146" i="1"/>
  <c r="AN146" i="1" s="1"/>
  <c r="BD146" i="1" s="1"/>
  <c r="AM133" i="1"/>
  <c r="AN133" i="1" s="1"/>
  <c r="BD133" i="1" s="1"/>
  <c r="AM132" i="1"/>
  <c r="AN132" i="1" s="1"/>
  <c r="BD132" i="1" s="1"/>
  <c r="AM130" i="1"/>
  <c r="AN130" i="1" s="1"/>
  <c r="BD130" i="1" s="1"/>
  <c r="AM128" i="1"/>
  <c r="AN128" i="1" s="1"/>
  <c r="BD128" i="1" s="1"/>
  <c r="AM127" i="1"/>
  <c r="AN127" i="1" s="1"/>
  <c r="BD127" i="1" s="1"/>
  <c r="AM123" i="1"/>
  <c r="AN123" i="1" s="1"/>
  <c r="BD123" i="1" s="1"/>
  <c r="AM120" i="1"/>
  <c r="AN120" i="1" s="1"/>
  <c r="BD120" i="1" s="1"/>
  <c r="AM107" i="1"/>
  <c r="AN107" i="1" s="1"/>
  <c r="BD107" i="1" s="1"/>
  <c r="AM106" i="1"/>
  <c r="AN106" i="1" s="1"/>
  <c r="BD106" i="1" s="1"/>
  <c r="AM105" i="1"/>
  <c r="AN105" i="1" s="1"/>
  <c r="BD105" i="1" s="1"/>
  <c r="AM103" i="1"/>
  <c r="AN103" i="1" s="1"/>
  <c r="BD103" i="1" s="1"/>
  <c r="AM101" i="1"/>
  <c r="AN101" i="1" s="1"/>
  <c r="BD101" i="1" s="1"/>
  <c r="AM100" i="1"/>
  <c r="AN100" i="1" s="1"/>
  <c r="BD100" i="1" s="1"/>
  <c r="AM96" i="1"/>
  <c r="AN96" i="1" s="1"/>
  <c r="BD96" i="1" s="1"/>
  <c r="AM93" i="1"/>
  <c r="AN93" i="1" s="1"/>
  <c r="BD93" i="1" s="1"/>
  <c r="AM82" i="1"/>
  <c r="AN82" i="1" s="1"/>
  <c r="BD82" i="1" s="1"/>
  <c r="AM78" i="1"/>
  <c r="AN78" i="1" s="1"/>
  <c r="BD78" i="1" s="1"/>
  <c r="AM76" i="1"/>
  <c r="AN76" i="1" s="1"/>
  <c r="BD76" i="1" s="1"/>
  <c r="AM73" i="1"/>
  <c r="AN73" i="1" s="1"/>
  <c r="BD73" i="1" s="1"/>
  <c r="AM70" i="1"/>
  <c r="AN70" i="1" s="1"/>
  <c r="BD70" i="1" s="1"/>
  <c r="AM61" i="1"/>
  <c r="AN61" i="1" s="1"/>
  <c r="BD61" i="1" s="1"/>
  <c r="AM57" i="1"/>
  <c r="AN57" i="1" s="1"/>
  <c r="BD57" i="1" s="1"/>
  <c r="AM55" i="1"/>
  <c r="AN55" i="1" s="1"/>
  <c r="BD55" i="1" s="1"/>
  <c r="AM52" i="1"/>
  <c r="AN52" i="1" s="1"/>
  <c r="BD52" i="1" s="1"/>
  <c r="AM49" i="1"/>
  <c r="AN49" i="1" s="1"/>
  <c r="BD49" i="1" s="1"/>
  <c r="AM40" i="1"/>
  <c r="AN40" i="1" s="1"/>
  <c r="BD40" i="1" s="1"/>
  <c r="AM36" i="1"/>
  <c r="AN36" i="1" s="1"/>
  <c r="BD36" i="1" s="1"/>
  <c r="AM34" i="1"/>
  <c r="AN34" i="1" s="1"/>
  <c r="BD34" i="1" s="1"/>
  <c r="AM31" i="1"/>
  <c r="AN31" i="1" s="1"/>
  <c r="BD31" i="1" s="1"/>
  <c r="AM28" i="1"/>
  <c r="AN28" i="1" s="1"/>
  <c r="BD28" i="1" s="1"/>
  <c r="AM19" i="1"/>
  <c r="AN19" i="1" s="1"/>
  <c r="BD19" i="1" s="1"/>
  <c r="AM15" i="1"/>
  <c r="AN15" i="1" s="1"/>
  <c r="BD15" i="1" s="1"/>
  <c r="AM13" i="1"/>
  <c r="AN13" i="1" s="1"/>
  <c r="BD13" i="1" s="1"/>
  <c r="AM10" i="1"/>
  <c r="AN10" i="1" s="1"/>
  <c r="BD10" i="1" s="1"/>
  <c r="AM7" i="1"/>
  <c r="AN7" i="1" s="1"/>
  <c r="BD7" i="1" s="1"/>
  <c r="BC7" i="1" l="1"/>
  <c r="AC1591" i="1"/>
  <c r="AC1598" i="1"/>
  <c r="AC1592" i="1"/>
  <c r="AC1587" i="1"/>
  <c r="AC1585" i="1"/>
  <c r="AC1580" i="1"/>
  <c r="AC1579" i="1"/>
  <c r="AC1567" i="1"/>
  <c r="AC1566" i="1"/>
  <c r="AC1555" i="1"/>
  <c r="AC1554" i="1"/>
  <c r="AC1545" i="1"/>
  <c r="AC1544" i="1"/>
  <c r="AC1533" i="1"/>
  <c r="AC1532" i="1"/>
  <c r="AC1523" i="1"/>
  <c r="AC1522" i="1"/>
  <c r="AC1511" i="1"/>
  <c r="AC1510" i="1"/>
  <c r="AC1501" i="1"/>
  <c r="AC1497" i="1"/>
  <c r="AC1493" i="1"/>
  <c r="AC1485" i="1"/>
  <c r="AC1481" i="1"/>
  <c r="AC1478" i="1"/>
  <c r="AC1470" i="1"/>
  <c r="AC1466" i="1"/>
  <c r="AC1463" i="1"/>
  <c r="AC1455" i="1"/>
  <c r="AC1451" i="1"/>
  <c r="AC1448" i="1"/>
  <c r="AC1443" i="1"/>
  <c r="AC1438" i="1"/>
  <c r="AC1434" i="1"/>
  <c r="AC1399" i="1"/>
  <c r="AC1424" i="1"/>
  <c r="AC1415" i="1"/>
  <c r="AC1410" i="1"/>
  <c r="AC1400" i="1"/>
  <c r="AC1373" i="1"/>
  <c r="AC1398" i="1"/>
  <c r="AC1389" i="1"/>
  <c r="AC1384" i="1"/>
  <c r="AC1374" i="1"/>
  <c r="AC1347" i="1"/>
  <c r="AC1372" i="1"/>
  <c r="AC1364" i="1"/>
  <c r="AC1359" i="1"/>
  <c r="AC1348" i="1"/>
  <c r="AC1283" i="1"/>
  <c r="AC1278" i="1"/>
  <c r="AC1276" i="1"/>
  <c r="AC1272" i="1"/>
  <c r="AC1268" i="1"/>
  <c r="AC1267" i="1"/>
  <c r="AC1264" i="1"/>
  <c r="AC1258" i="1"/>
  <c r="AC1253" i="1"/>
  <c r="AC1251" i="1"/>
  <c r="AC1247" i="1"/>
  <c r="AC1243" i="1"/>
  <c r="AC1242" i="1"/>
  <c r="AC1239" i="1"/>
  <c r="AC1233" i="1"/>
  <c r="AC1228" i="1"/>
  <c r="AC1226" i="1"/>
  <c r="AC1222" i="1"/>
  <c r="AC1218" i="1"/>
  <c r="AC1217" i="1"/>
  <c r="AC1214" i="1"/>
  <c r="AC1207" i="1"/>
  <c r="AC1200" i="1"/>
  <c r="AC1196" i="1"/>
  <c r="AC1192" i="1"/>
  <c r="AC1190" i="1"/>
  <c r="AC1188" i="1"/>
  <c r="AC1180" i="1"/>
  <c r="AC1174" i="1"/>
  <c r="AC1170" i="1"/>
  <c r="AC1166" i="1"/>
  <c r="AC1164" i="1"/>
  <c r="AC1162" i="1"/>
  <c r="AC1155" i="1"/>
  <c r="AC1148" i="1"/>
  <c r="AC1144" i="1"/>
  <c r="AC1140" i="1"/>
  <c r="AC1138" i="1"/>
  <c r="AC1136" i="1"/>
  <c r="AC1127" i="1"/>
  <c r="AC1124" i="1"/>
  <c r="AC1122" i="1"/>
  <c r="AC1120" i="1"/>
  <c r="AC1118" i="1"/>
  <c r="AC1113" i="1"/>
  <c r="AC1105" i="1"/>
  <c r="AC1102" i="1"/>
  <c r="AC1100" i="1"/>
  <c r="AC1098" i="1"/>
  <c r="AC1096" i="1"/>
  <c r="AC1091" i="1"/>
  <c r="AC1083" i="1"/>
  <c r="AC1080" i="1"/>
  <c r="AC1078" i="1"/>
  <c r="AC1076" i="1"/>
  <c r="AC1074" i="1"/>
  <c r="AC1069" i="1"/>
  <c r="AC1060" i="1"/>
  <c r="AC1054" i="1"/>
  <c r="AC1053" i="1"/>
  <c r="AC1051" i="1"/>
  <c r="AC1048" i="1"/>
  <c r="AC1044" i="1"/>
  <c r="AC1035" i="1"/>
  <c r="AC1029" i="1"/>
  <c r="AC1028" i="1"/>
  <c r="AC1026" i="1"/>
  <c r="AC1023" i="1"/>
  <c r="AC1019" i="1"/>
  <c r="AC1010" i="1"/>
  <c r="AC1004" i="1"/>
  <c r="AC1003" i="1"/>
  <c r="AC1001" i="1"/>
  <c r="AC998" i="1"/>
  <c r="AC994" i="1"/>
  <c r="AC989" i="1"/>
  <c r="AC983" i="1"/>
  <c r="AC981" i="1"/>
  <c r="AC977" i="1"/>
  <c r="AC974" i="1"/>
  <c r="AC972" i="1"/>
  <c r="AC961" i="1"/>
  <c r="AC955" i="1"/>
  <c r="AC953" i="1"/>
  <c r="AC949" i="1"/>
  <c r="AC946" i="1"/>
  <c r="AC944" i="1"/>
  <c r="AC933" i="1"/>
  <c r="AC927" i="1"/>
  <c r="AC925" i="1"/>
  <c r="AC921" i="1"/>
  <c r="AC918" i="1"/>
  <c r="AC916" i="1"/>
  <c r="AC905" i="1"/>
  <c r="AC899" i="1"/>
  <c r="AC897" i="1"/>
  <c r="AC893" i="1"/>
  <c r="AC890" i="1"/>
  <c r="AC888" i="1"/>
  <c r="AC869" i="1"/>
  <c r="AC867" i="1"/>
  <c r="AC864" i="1"/>
  <c r="AC861" i="1"/>
  <c r="AC857" i="1"/>
  <c r="AC852" i="1"/>
  <c r="AC840" i="1"/>
  <c r="AC838" i="1"/>
  <c r="AC835" i="1"/>
  <c r="AC832" i="1"/>
  <c r="AC828" i="1"/>
  <c r="AC823" i="1"/>
  <c r="AC810" i="1"/>
  <c r="AC808" i="1"/>
  <c r="AC805" i="1"/>
  <c r="AC802" i="1"/>
  <c r="AC798" i="1"/>
  <c r="AC793" i="1"/>
  <c r="AC780" i="1"/>
  <c r="AC778" i="1"/>
  <c r="AC775" i="1"/>
  <c r="AC772" i="1"/>
  <c r="AC768" i="1"/>
  <c r="AC763" i="1"/>
  <c r="AC753" i="1"/>
  <c r="AC748" i="1"/>
  <c r="AC746" i="1"/>
  <c r="AC743" i="1"/>
  <c r="AC740" i="1"/>
  <c r="AC736" i="1"/>
  <c r="AC725" i="1"/>
  <c r="AC720" i="1"/>
  <c r="AC718" i="1"/>
  <c r="AC715" i="1"/>
  <c r="AC712" i="1"/>
  <c r="AC708" i="1"/>
  <c r="AC696" i="1"/>
  <c r="AC691" i="1"/>
  <c r="AC689" i="1"/>
  <c r="AC686" i="1"/>
  <c r="AC683" i="1"/>
  <c r="AC680" i="1"/>
  <c r="AC669" i="1"/>
  <c r="AC664" i="1"/>
  <c r="AC662" i="1"/>
  <c r="AC659" i="1"/>
  <c r="AC656" i="1"/>
  <c r="AC652" i="1"/>
  <c r="AC648" i="1"/>
  <c r="AC641" i="1"/>
  <c r="AC637" i="1"/>
  <c r="AC635" i="1"/>
  <c r="AC633" i="1"/>
  <c r="AC631" i="1"/>
  <c r="AC621" i="1"/>
  <c r="AC614" i="1"/>
  <c r="AC610" i="1"/>
  <c r="AC608" i="1"/>
  <c r="AC606" i="1"/>
  <c r="AC604" i="1"/>
  <c r="AC594" i="1"/>
  <c r="AC587" i="1"/>
  <c r="AC583" i="1"/>
  <c r="AC581" i="1"/>
  <c r="AC579" i="1"/>
  <c r="AC577" i="1"/>
  <c r="AC567" i="1"/>
  <c r="AC561" i="1"/>
  <c r="AC557" i="1"/>
  <c r="AC555" i="1"/>
  <c r="AC553" i="1"/>
  <c r="AC551" i="1"/>
  <c r="AC535" i="1"/>
  <c r="AC530" i="1"/>
  <c r="AC528" i="1"/>
  <c r="AC526" i="1"/>
  <c r="AC523" i="1"/>
  <c r="AC521" i="1"/>
  <c r="AC519" i="1"/>
  <c r="AC506" i="1"/>
  <c r="AC501" i="1"/>
  <c r="AC499" i="1"/>
  <c r="AC497" i="1"/>
  <c r="AC494" i="1"/>
  <c r="AC492" i="1"/>
  <c r="AC490" i="1"/>
  <c r="AC476" i="1"/>
  <c r="AC471" i="1"/>
  <c r="AC469" i="1"/>
  <c r="AC467" i="1"/>
  <c r="AC464" i="1"/>
  <c r="AC462" i="1"/>
  <c r="AC460" i="1"/>
  <c r="AC446" i="1"/>
  <c r="AC441" i="1"/>
  <c r="AC439" i="1"/>
  <c r="AC437" i="1"/>
  <c r="AC434" i="1"/>
  <c r="AC432" i="1"/>
  <c r="AC430" i="1"/>
  <c r="AC413" i="1"/>
  <c r="AC410" i="1"/>
  <c r="AC408" i="1"/>
  <c r="AC404" i="1"/>
  <c r="AC402" i="1"/>
  <c r="AC397" i="1"/>
  <c r="AC393" i="1"/>
  <c r="AC379" i="1"/>
  <c r="AC376" i="1"/>
  <c r="AC374" i="1"/>
  <c r="AC370" i="1"/>
  <c r="AC368" i="1"/>
  <c r="AC363" i="1"/>
  <c r="AC359" i="1"/>
  <c r="AC345" i="1"/>
  <c r="AC342" i="1"/>
  <c r="AC340" i="1"/>
  <c r="AC336" i="1"/>
  <c r="AC334" i="1"/>
  <c r="AC329" i="1"/>
  <c r="AC325" i="1"/>
  <c r="AC311" i="1"/>
  <c r="AC308" i="1"/>
  <c r="AC306" i="1"/>
  <c r="AC302" i="1"/>
  <c r="AC300" i="1"/>
  <c r="AC295" i="1"/>
  <c r="AC291" i="1"/>
  <c r="AC284" i="1"/>
  <c r="AC283" i="1"/>
  <c r="AC281" i="1"/>
  <c r="AC278" i="1"/>
  <c r="AC276" i="1"/>
  <c r="AC274" i="1"/>
  <c r="AC260" i="1"/>
  <c r="AC259" i="1"/>
  <c r="AC257" i="1"/>
  <c r="AC254" i="1"/>
  <c r="AC252" i="1"/>
  <c r="AC250" i="1"/>
  <c r="AC236" i="1"/>
  <c r="AC235" i="1"/>
  <c r="AC233" i="1"/>
  <c r="AC230" i="1"/>
  <c r="AC228" i="1"/>
  <c r="AC226" i="1"/>
  <c r="AC212" i="1"/>
  <c r="AC211" i="1"/>
  <c r="AC209" i="1"/>
  <c r="AC206" i="1"/>
  <c r="AC204" i="1"/>
  <c r="AC201" i="1"/>
  <c r="AC188" i="1"/>
  <c r="AC187" i="1"/>
  <c r="AC184" i="1"/>
  <c r="AC182" i="1"/>
  <c r="AC181" i="1"/>
  <c r="AC177" i="1"/>
  <c r="AC174" i="1"/>
  <c r="AC160" i="1"/>
  <c r="AC159" i="1"/>
  <c r="AC156" i="1"/>
  <c r="AC154" i="1"/>
  <c r="AC153" i="1"/>
  <c r="AC149" i="1"/>
  <c r="AC146" i="1"/>
  <c r="AC133" i="1"/>
  <c r="AC130" i="1"/>
  <c r="AC128" i="1"/>
  <c r="AC127" i="1"/>
  <c r="AC123" i="1"/>
  <c r="AC120" i="1"/>
  <c r="AC107" i="1"/>
  <c r="AC106" i="1"/>
  <c r="AC103" i="1"/>
  <c r="AC101" i="1"/>
  <c r="AC100" i="1"/>
  <c r="AC96" i="1"/>
  <c r="AC93" i="1"/>
  <c r="AC82" i="1"/>
  <c r="AC78" i="1"/>
  <c r="AC76" i="1"/>
  <c r="AC73" i="1"/>
  <c r="AC70" i="1"/>
  <c r="AC61" i="1"/>
  <c r="AC57" i="1"/>
  <c r="AC55" i="1"/>
  <c r="AC52" i="1"/>
  <c r="AC49" i="1"/>
  <c r="AC40" i="1"/>
  <c r="AC36" i="1"/>
  <c r="AC34" i="1"/>
  <c r="AC31" i="1"/>
  <c r="AC28" i="1"/>
  <c r="AC19" i="1"/>
  <c r="AC15" i="1"/>
  <c r="AC13" i="1"/>
  <c r="AC10" i="1"/>
  <c r="AC7" i="1"/>
  <c r="CB1565" i="1"/>
  <c r="CB1561" i="1"/>
  <c r="CB1543" i="1"/>
  <c r="CB1539" i="1"/>
  <c r="CB1521" i="1"/>
  <c r="CB1517" i="1"/>
  <c r="BY1565" i="1"/>
  <c r="BY1561" i="1"/>
  <c r="BY1543" i="1"/>
  <c r="BY1539" i="1"/>
  <c r="BY1521" i="1"/>
  <c r="BY1517" i="1"/>
  <c r="BV1565" i="1"/>
  <c r="BV1561" i="1"/>
  <c r="BV1543" i="1"/>
  <c r="BV1539" i="1"/>
  <c r="BV1521" i="1"/>
  <c r="BV1517" i="1"/>
  <c r="BS1565" i="1"/>
  <c r="BS1561" i="1"/>
  <c r="BS1543" i="1"/>
  <c r="BS1539" i="1"/>
  <c r="BS1521" i="1"/>
  <c r="BS1517" i="1"/>
  <c r="BP1565" i="1"/>
  <c r="BP1561" i="1"/>
  <c r="BP1543" i="1"/>
  <c r="BP1539" i="1"/>
  <c r="BP1521" i="1"/>
  <c r="BP1517" i="1"/>
  <c r="CB1497" i="1"/>
  <c r="BY1497" i="1"/>
  <c r="BV1497" i="1"/>
  <c r="BS1497" i="1"/>
  <c r="BP1497" i="1"/>
  <c r="CK1610" i="1"/>
  <c r="CK1606" i="1"/>
  <c r="CK1603" i="1"/>
  <c r="CH1610" i="1"/>
  <c r="CH1606" i="1"/>
  <c r="CH1603" i="1"/>
  <c r="CE1610" i="1"/>
  <c r="CE1606" i="1"/>
  <c r="CE1603" i="1"/>
  <c r="CB1610" i="1"/>
  <c r="CB1606" i="1"/>
  <c r="CB1603" i="1"/>
  <c r="BY1610" i="1"/>
  <c r="BY1606" i="1"/>
  <c r="BY1603" i="1"/>
  <c r="BV1610" i="1"/>
  <c r="BV1606" i="1"/>
  <c r="BV1603" i="1"/>
  <c r="BS1610" i="1"/>
  <c r="BS1606" i="1"/>
  <c r="BS1603" i="1"/>
  <c r="BP1610" i="1"/>
  <c r="BP1606" i="1"/>
  <c r="BP1603" i="1"/>
  <c r="CK1588" i="1"/>
  <c r="CK1586" i="1"/>
  <c r="CH1588" i="1"/>
  <c r="CH1586" i="1"/>
  <c r="CE1590" i="1"/>
  <c r="CE1588" i="1"/>
  <c r="CE1586" i="1"/>
  <c r="CE1575" i="1"/>
  <c r="CB1590" i="1"/>
  <c r="CB1588" i="1"/>
  <c r="CB1586" i="1"/>
  <c r="CB1575" i="1"/>
  <c r="BY1590" i="1"/>
  <c r="BY1588" i="1"/>
  <c r="BY1586" i="1"/>
  <c r="BY1575" i="1"/>
  <c r="BV1590" i="1"/>
  <c r="BV1588" i="1"/>
  <c r="BV1586" i="1"/>
  <c r="BV1575" i="1"/>
  <c r="BS1590" i="1"/>
  <c r="BS1588" i="1"/>
  <c r="BS1586" i="1"/>
  <c r="BS1575" i="1"/>
  <c r="BP1590" i="1"/>
  <c r="BP1588" i="1"/>
  <c r="BP1586" i="1"/>
  <c r="BP1575" i="1"/>
  <c r="CK1440" i="1"/>
  <c r="CK1439" i="1"/>
  <c r="CH1443" i="1"/>
  <c r="CH1440" i="1"/>
  <c r="CH1439" i="1"/>
  <c r="CE1443" i="1"/>
  <c r="CE1440" i="1"/>
  <c r="CE1439" i="1"/>
  <c r="CE1436" i="1"/>
  <c r="CE1432" i="1"/>
  <c r="CE1431" i="1"/>
  <c r="CE1429" i="1"/>
  <c r="CB1443" i="1"/>
  <c r="CB1440" i="1"/>
  <c r="CB1439" i="1"/>
  <c r="CB1436" i="1"/>
  <c r="CB1432" i="1"/>
  <c r="CB1431" i="1"/>
  <c r="CB1429" i="1"/>
  <c r="BY1443" i="1"/>
  <c r="BY1440" i="1"/>
  <c r="BY1439" i="1"/>
  <c r="BY1436" i="1"/>
  <c r="BY1432" i="1"/>
  <c r="BY1431" i="1"/>
  <c r="BY1429" i="1"/>
  <c r="BV1443" i="1"/>
  <c r="BV1440" i="1"/>
  <c r="BV1439" i="1"/>
  <c r="BV1436" i="1"/>
  <c r="BV1432" i="1"/>
  <c r="BV1431" i="1"/>
  <c r="BV1429" i="1"/>
  <c r="BS1443" i="1"/>
  <c r="BS1440" i="1"/>
  <c r="BS1439" i="1"/>
  <c r="BS1436" i="1"/>
  <c r="BS1432" i="1"/>
  <c r="BS1431" i="1"/>
  <c r="BS1429" i="1"/>
  <c r="BP1443" i="1"/>
  <c r="BP1440" i="1"/>
  <c r="BP1439" i="1"/>
  <c r="BP1436" i="1"/>
  <c r="BP1432" i="1"/>
  <c r="BP1431" i="1"/>
  <c r="BP1429" i="1"/>
  <c r="CW1383" i="1"/>
  <c r="CW1358" i="1"/>
  <c r="CT1383" i="1"/>
  <c r="CT1358" i="1"/>
  <c r="CQ1383" i="1"/>
  <c r="CQ1358" i="1"/>
  <c r="CN1383" i="1"/>
  <c r="CN1358" i="1"/>
  <c r="CK1417" i="1"/>
  <c r="CK1414" i="1"/>
  <c r="CK1403" i="1"/>
  <c r="CK1392" i="1"/>
  <c r="CK1388" i="1"/>
  <c r="CK1383" i="1"/>
  <c r="CK1377" i="1"/>
  <c r="CK1366" i="1"/>
  <c r="CK1363" i="1"/>
  <c r="CK1358" i="1"/>
  <c r="CK1354" i="1"/>
  <c r="CK1351" i="1"/>
  <c r="CH1417" i="1"/>
  <c r="CH1414" i="1"/>
  <c r="CH1403" i="1"/>
  <c r="CH1392" i="1"/>
  <c r="CH1388" i="1"/>
  <c r="CH1383" i="1"/>
  <c r="CH1377" i="1"/>
  <c r="CH1366" i="1"/>
  <c r="CH1363" i="1"/>
  <c r="CH1358" i="1"/>
  <c r="CH1354" i="1"/>
  <c r="CH1351" i="1"/>
  <c r="CE1417" i="1"/>
  <c r="CE1414" i="1"/>
  <c r="CE1409" i="1"/>
  <c r="CE1403" i="1"/>
  <c r="CE1392" i="1"/>
  <c r="CE1388" i="1"/>
  <c r="CE1383" i="1"/>
  <c r="CE1377" i="1"/>
  <c r="CE1366" i="1"/>
  <c r="CE1363" i="1"/>
  <c r="CE1358" i="1"/>
  <c r="CE1354" i="1"/>
  <c r="CE1351" i="1"/>
  <c r="CB1417" i="1"/>
  <c r="CB1414" i="1"/>
  <c r="CB1409" i="1"/>
  <c r="CB1403" i="1"/>
  <c r="CB1392" i="1"/>
  <c r="CB1388" i="1"/>
  <c r="CB1383" i="1"/>
  <c r="CB1377" i="1"/>
  <c r="CB1366" i="1"/>
  <c r="CB1363" i="1"/>
  <c r="CB1358" i="1"/>
  <c r="CB1354" i="1"/>
  <c r="CB1351" i="1"/>
  <c r="BY1417" i="1"/>
  <c r="BY1414" i="1"/>
  <c r="BY1409" i="1"/>
  <c r="BY1403" i="1"/>
  <c r="BY1392" i="1"/>
  <c r="BY1388" i="1"/>
  <c r="BY1383" i="1"/>
  <c r="BY1377" i="1"/>
  <c r="BY1366" i="1"/>
  <c r="BY1363" i="1"/>
  <c r="BY1358" i="1"/>
  <c r="BY1354" i="1"/>
  <c r="BY1351" i="1"/>
  <c r="BV1417" i="1"/>
  <c r="BV1414" i="1"/>
  <c r="BV1409" i="1"/>
  <c r="BV1403" i="1"/>
  <c r="BV1392" i="1"/>
  <c r="BV1388" i="1"/>
  <c r="BV1383" i="1"/>
  <c r="BV1377" i="1"/>
  <c r="BV1366" i="1"/>
  <c r="BV1363" i="1"/>
  <c r="BV1358" i="1"/>
  <c r="BV1354" i="1"/>
  <c r="BV1351" i="1"/>
  <c r="BS1417" i="1"/>
  <c r="BS1414" i="1"/>
  <c r="BS1409" i="1"/>
  <c r="BS1403" i="1"/>
  <c r="BS1392" i="1"/>
  <c r="BS1388" i="1"/>
  <c r="BS1383" i="1"/>
  <c r="BS1377" i="1"/>
  <c r="BS1366" i="1"/>
  <c r="BS1363" i="1"/>
  <c r="BS1358" i="1"/>
  <c r="BS1354" i="1"/>
  <c r="BS1351" i="1"/>
  <c r="BP1417" i="1"/>
  <c r="BP1414" i="1"/>
  <c r="BP1409" i="1"/>
  <c r="BP1403" i="1"/>
  <c r="BP1392" i="1"/>
  <c r="BP1388" i="1"/>
  <c r="BP1383" i="1"/>
  <c r="BP1377" i="1"/>
  <c r="BP1366" i="1"/>
  <c r="BP1363" i="1"/>
  <c r="BP1358" i="1"/>
  <c r="BP1354" i="1"/>
  <c r="BP1351" i="1"/>
  <c r="BL1606" i="1" l="1"/>
  <c r="BL1603" i="1"/>
  <c r="BL1610" i="1"/>
  <c r="BM1354" i="1"/>
  <c r="BM1377" i="1"/>
  <c r="BM1403" i="1"/>
  <c r="BM1383" i="1"/>
  <c r="BM1351" i="1"/>
  <c r="BM1392" i="1"/>
  <c r="BM1388" i="1"/>
  <c r="BM1358" i="1"/>
  <c r="BM1409" i="1"/>
  <c r="BM1363" i="1"/>
  <c r="BM1414" i="1"/>
  <c r="BM1366" i="1"/>
  <c r="BM1417" i="1"/>
  <c r="BK1588" i="1"/>
  <c r="BK1543" i="1"/>
  <c r="BK1586" i="1"/>
  <c r="BK1590" i="1"/>
  <c r="BK1539" i="1"/>
  <c r="BK1603" i="1"/>
  <c r="BK1610" i="1"/>
  <c r="BK1497" i="1"/>
  <c r="BK1565" i="1"/>
  <c r="BK1561" i="1"/>
  <c r="BK1521" i="1"/>
  <c r="BK1606" i="1"/>
  <c r="BK1517" i="1"/>
  <c r="BK1575" i="1"/>
  <c r="BK1354" i="1"/>
  <c r="BK1436" i="1"/>
  <c r="BK1439" i="1"/>
  <c r="BK1366" i="1"/>
  <c r="BK1443" i="1"/>
  <c r="BK1429" i="1"/>
  <c r="BK1431" i="1"/>
  <c r="BK1440" i="1"/>
  <c r="BK1432" i="1"/>
  <c r="BK1377" i="1"/>
  <c r="BK1351" i="1"/>
  <c r="BK1358" i="1"/>
  <c r="BK1363" i="1"/>
  <c r="BK1383" i="1"/>
  <c r="BK1388" i="1"/>
  <c r="BK1392" i="1"/>
  <c r="BK1403" i="1"/>
  <c r="BK1409" i="1"/>
  <c r="BK1414" i="1"/>
  <c r="BK141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39" i="1"/>
  <c r="AE2138" i="1"/>
  <c r="AE2137" i="1"/>
  <c r="AE2136" i="1"/>
  <c r="AE2133" i="1"/>
  <c r="AE2132" i="1"/>
  <c r="AE2131" i="1"/>
  <c r="AE2130" i="1"/>
  <c r="AE2127" i="1"/>
  <c r="AE2126" i="1"/>
  <c r="AE2125" i="1"/>
  <c r="AE2124" i="1"/>
  <c r="AE2121" i="1"/>
  <c r="AE2120" i="1"/>
  <c r="AE2119" i="1"/>
  <c r="AE2118" i="1"/>
  <c r="AE2115" i="1"/>
  <c r="AE2112" i="1"/>
  <c r="AE2109" i="1"/>
  <c r="AE2106" i="1"/>
  <c r="AE2103" i="1"/>
  <c r="AE2102" i="1"/>
  <c r="AE2101" i="1"/>
  <c r="AE2100" i="1"/>
  <c r="AE2097" i="1"/>
  <c r="AE2096" i="1"/>
  <c r="AE2095" i="1"/>
  <c r="AE2094" i="1"/>
  <c r="AE2091" i="1"/>
  <c r="AE2090" i="1"/>
  <c r="AE2089" i="1"/>
  <c r="AE2088" i="1"/>
  <c r="AE2085" i="1"/>
  <c r="AE2084" i="1"/>
  <c r="AE2083" i="1"/>
  <c r="AE2082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39" i="1"/>
  <c r="X2138" i="1"/>
  <c r="X2137" i="1"/>
  <c r="X2136" i="1"/>
  <c r="X2133" i="1"/>
  <c r="X2132" i="1"/>
  <c r="X2131" i="1"/>
  <c r="X2130" i="1"/>
  <c r="X2127" i="1"/>
  <c r="X2126" i="1"/>
  <c r="X2125" i="1"/>
  <c r="X2124" i="1"/>
  <c r="X2121" i="1"/>
  <c r="X2120" i="1"/>
  <c r="X2119" i="1"/>
  <c r="X2118" i="1"/>
  <c r="X2115" i="1"/>
  <c r="X2112" i="1"/>
  <c r="X2109" i="1"/>
  <c r="X2106" i="1"/>
  <c r="X2103" i="1"/>
  <c r="X2102" i="1"/>
  <c r="X2101" i="1"/>
  <c r="X2100" i="1"/>
  <c r="X2097" i="1"/>
  <c r="X2096" i="1"/>
  <c r="X2095" i="1"/>
  <c r="X2094" i="1"/>
  <c r="X2091" i="1"/>
  <c r="X2090" i="1"/>
  <c r="X2089" i="1"/>
  <c r="X2088" i="1"/>
  <c r="X2085" i="1"/>
  <c r="X2084" i="1"/>
  <c r="X2083" i="1"/>
  <c r="X2082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39" i="1"/>
  <c r="AP2138" i="1"/>
  <c r="AP2137" i="1"/>
  <c r="AP2136" i="1"/>
  <c r="AP2133" i="1"/>
  <c r="AP2132" i="1"/>
  <c r="AP2131" i="1"/>
  <c r="AP2130" i="1"/>
  <c r="AP2127" i="1"/>
  <c r="AP2126" i="1"/>
  <c r="AP2125" i="1"/>
  <c r="AP2124" i="1"/>
  <c r="AP2121" i="1"/>
  <c r="AP2120" i="1"/>
  <c r="AP2119" i="1"/>
  <c r="AP2118" i="1"/>
  <c r="AP2115" i="1"/>
  <c r="AP2112" i="1"/>
  <c r="AP2109" i="1"/>
  <c r="AP2106" i="1"/>
  <c r="AP2103" i="1"/>
  <c r="AP2102" i="1"/>
  <c r="AP2101" i="1"/>
  <c r="AP2100" i="1"/>
  <c r="AP2097" i="1"/>
  <c r="AP2096" i="1"/>
  <c r="AP2095" i="1"/>
  <c r="AP2094" i="1"/>
  <c r="AP2091" i="1"/>
  <c r="AP2090" i="1"/>
  <c r="AP2089" i="1"/>
  <c r="AP2088" i="1"/>
  <c r="AP2085" i="1"/>
  <c r="AP2084" i="1"/>
  <c r="AP2083" i="1"/>
  <c r="AP2082" i="1"/>
  <c r="BE1316" i="1" l="1"/>
  <c r="BE1326" i="1"/>
  <c r="BE1298" i="1"/>
  <c r="BE1307" i="1"/>
  <c r="BE1335" i="1"/>
  <c r="BE1346" i="1"/>
  <c r="BC1373" i="1"/>
  <c r="BC1374" i="1"/>
  <c r="BC1384" i="1"/>
  <c r="BC1389" i="1"/>
  <c r="BC1398" i="1"/>
  <c r="BC1399" i="1"/>
  <c r="BC1400" i="1"/>
  <c r="BC1410" i="1"/>
  <c r="BC1415" i="1"/>
  <c r="BC1424" i="1"/>
  <c r="BC1448" i="1"/>
  <c r="BC1451" i="1"/>
  <c r="BC1455" i="1"/>
  <c r="BC1463" i="1"/>
  <c r="BC1466" i="1"/>
  <c r="BC1470" i="1"/>
  <c r="BC1478" i="1"/>
  <c r="BC1481" i="1"/>
  <c r="BC1485" i="1"/>
  <c r="BC1493" i="1"/>
  <c r="BC1497" i="1"/>
  <c r="BC1501" i="1"/>
  <c r="BC1510" i="1"/>
  <c r="BC1511" i="1"/>
  <c r="BC1522" i="1"/>
  <c r="BC1523" i="1"/>
  <c r="BC1532" i="1"/>
  <c r="BC1533" i="1"/>
  <c r="BC1544" i="1"/>
  <c r="BC1545" i="1"/>
  <c r="BC1554" i="1"/>
  <c r="BC1555" i="1"/>
  <c r="BC1566" i="1"/>
  <c r="BC1567" i="1"/>
  <c r="BC1591" i="1"/>
  <c r="BC1592" i="1"/>
  <c r="BC1598" i="1"/>
  <c r="BC1579" i="1"/>
  <c r="BC1580" i="1"/>
  <c r="BC1585" i="1"/>
  <c r="BC1587" i="1"/>
  <c r="BC1434" i="1"/>
  <c r="BC1438" i="1"/>
  <c r="BC1443" i="1"/>
  <c r="BC70" i="1"/>
  <c r="BC73" i="1"/>
  <c r="BC76" i="1"/>
  <c r="BC82" i="1"/>
  <c r="BC78" i="1"/>
  <c r="BC10" i="1"/>
  <c r="BC13" i="1"/>
  <c r="BC19" i="1"/>
  <c r="BC15" i="1"/>
  <c r="BC28" i="1"/>
  <c r="BC31" i="1"/>
  <c r="BC34" i="1"/>
  <c r="BC40" i="1"/>
  <c r="BC36" i="1"/>
  <c r="BC49" i="1"/>
  <c r="BC52" i="1"/>
  <c r="BC55" i="1"/>
  <c r="BC61" i="1"/>
  <c r="BC57" i="1"/>
  <c r="BC174" i="1"/>
  <c r="BC177" i="1"/>
  <c r="BC181" i="1"/>
  <c r="BC182" i="1"/>
  <c r="BC184" i="1"/>
  <c r="BC186" i="1"/>
  <c r="BC187" i="1"/>
  <c r="BC188" i="1"/>
  <c r="BC93" i="1"/>
  <c r="BC96" i="1"/>
  <c r="BC100" i="1"/>
  <c r="BC101" i="1"/>
  <c r="BC103" i="1"/>
  <c r="BC105" i="1"/>
  <c r="BC106" i="1"/>
  <c r="BC107" i="1"/>
  <c r="BC120" i="1"/>
  <c r="BC123" i="1"/>
  <c r="BC127" i="1"/>
  <c r="BC128" i="1"/>
  <c r="BC130" i="1"/>
  <c r="BC132" i="1"/>
  <c r="BC133" i="1"/>
  <c r="BC146" i="1"/>
  <c r="BC149" i="1"/>
  <c r="BC153" i="1"/>
  <c r="BC154" i="1"/>
  <c r="BC156" i="1"/>
  <c r="BC158" i="1"/>
  <c r="BC159" i="1"/>
  <c r="BC160" i="1"/>
  <c r="BC274" i="1"/>
  <c r="BC276" i="1"/>
  <c r="BC278" i="1"/>
  <c r="BC281" i="1"/>
  <c r="BC283" i="1"/>
  <c r="BC284" i="1"/>
  <c r="BC285" i="1"/>
  <c r="BC201" i="1"/>
  <c r="BC204" i="1"/>
  <c r="BC206" i="1"/>
  <c r="BC209" i="1"/>
  <c r="BC211" i="1"/>
  <c r="BC212" i="1"/>
  <c r="BC213" i="1"/>
  <c r="BC226" i="1"/>
  <c r="BC228" i="1"/>
  <c r="BC230" i="1"/>
  <c r="BC233" i="1"/>
  <c r="BC235" i="1"/>
  <c r="BC236" i="1"/>
  <c r="BC237" i="1"/>
  <c r="BC250" i="1"/>
  <c r="BC252" i="1"/>
  <c r="BC254" i="1"/>
  <c r="BC257" i="1"/>
  <c r="BC259" i="1"/>
  <c r="BC260" i="1"/>
  <c r="BC261" i="1"/>
  <c r="BC397" i="1"/>
  <c r="BC393" i="1"/>
  <c r="BC402" i="1"/>
  <c r="BC404" i="1"/>
  <c r="BC408" i="1"/>
  <c r="BC410" i="1"/>
  <c r="BC413" i="1"/>
  <c r="BC295" i="1"/>
  <c r="BC291" i="1"/>
  <c r="BC300" i="1"/>
  <c r="BC302" i="1"/>
  <c r="BC306" i="1"/>
  <c r="BC308" i="1"/>
  <c r="BC311" i="1"/>
  <c r="BC329" i="1"/>
  <c r="BC325" i="1"/>
  <c r="BC334" i="1"/>
  <c r="BC336" i="1"/>
  <c r="BC340" i="1"/>
  <c r="BC342" i="1"/>
  <c r="BC345" i="1"/>
  <c r="BC363" i="1"/>
  <c r="BC359" i="1"/>
  <c r="BC368" i="1"/>
  <c r="BC370" i="1"/>
  <c r="BC374" i="1"/>
  <c r="BC376" i="1"/>
  <c r="BC379" i="1"/>
  <c r="BC519" i="1"/>
  <c r="BC521" i="1"/>
  <c r="BC523" i="1"/>
  <c r="BC526" i="1"/>
  <c r="BC528" i="1"/>
  <c r="BC530" i="1"/>
  <c r="BC535" i="1"/>
  <c r="BC430" i="1"/>
  <c r="BC432" i="1"/>
  <c r="BC434" i="1"/>
  <c r="BC437" i="1"/>
  <c r="BC439" i="1"/>
  <c r="BC441" i="1"/>
  <c r="BC446" i="1"/>
  <c r="BC460" i="1"/>
  <c r="BC462" i="1"/>
  <c r="BC464" i="1"/>
  <c r="BC467" i="1"/>
  <c r="BC469" i="1"/>
  <c r="BC471" i="1"/>
  <c r="BC476" i="1"/>
  <c r="BC490" i="1"/>
  <c r="BC492" i="1"/>
  <c r="BC494" i="1"/>
  <c r="BC497" i="1"/>
  <c r="BC499" i="1"/>
  <c r="BC501" i="1"/>
  <c r="BC506" i="1"/>
  <c r="BC631" i="1"/>
  <c r="BC633" i="1"/>
  <c r="BC635" i="1"/>
  <c r="BC637" i="1"/>
  <c r="BC648" i="1"/>
  <c r="BC641" i="1"/>
  <c r="BC551" i="1"/>
  <c r="BC553" i="1"/>
  <c r="BC555" i="1"/>
  <c r="BC557" i="1"/>
  <c r="BC567" i="1"/>
  <c r="BC561" i="1"/>
  <c r="BC577" i="1"/>
  <c r="BC579" i="1"/>
  <c r="BC581" i="1"/>
  <c r="BC583" i="1"/>
  <c r="BC594" i="1"/>
  <c r="BC587" i="1"/>
  <c r="BC604" i="1"/>
  <c r="BC606" i="1"/>
  <c r="BC608" i="1"/>
  <c r="BC610" i="1"/>
  <c r="BC621" i="1"/>
  <c r="BC614" i="1"/>
  <c r="BC740" i="1"/>
  <c r="BC736" i="1"/>
  <c r="BC743" i="1"/>
  <c r="BC746" i="1"/>
  <c r="BC748" i="1"/>
  <c r="BC753" i="1"/>
  <c r="BC656" i="1"/>
  <c r="BC652" i="1"/>
  <c r="BC659" i="1"/>
  <c r="BC662" i="1"/>
  <c r="BC664" i="1"/>
  <c r="BC669" i="1"/>
  <c r="BC683" i="1"/>
  <c r="BC680" i="1"/>
  <c r="BC686" i="1"/>
  <c r="BC689" i="1"/>
  <c r="BC691" i="1"/>
  <c r="BC696" i="1"/>
  <c r="BC712" i="1"/>
  <c r="BC708" i="1"/>
  <c r="BC715" i="1"/>
  <c r="BC718" i="1"/>
  <c r="BC720" i="1"/>
  <c r="BC725" i="1"/>
  <c r="BC857" i="1"/>
  <c r="BC852" i="1"/>
  <c r="BC861" i="1"/>
  <c r="BC864" i="1"/>
  <c r="BC867" i="1"/>
  <c r="BC869" i="1"/>
  <c r="BC874" i="1"/>
  <c r="BC768" i="1"/>
  <c r="BC763" i="1"/>
  <c r="BC772" i="1"/>
  <c r="BC775" i="1"/>
  <c r="BC778" i="1"/>
  <c r="BC780" i="1"/>
  <c r="BC785" i="1"/>
  <c r="BC798" i="1"/>
  <c r="BC793" i="1"/>
  <c r="BC802" i="1"/>
  <c r="BC805" i="1"/>
  <c r="BC808" i="1"/>
  <c r="BC810" i="1"/>
  <c r="BC815" i="1"/>
  <c r="BC828" i="1"/>
  <c r="BC823" i="1"/>
  <c r="BC832" i="1"/>
  <c r="BC835" i="1"/>
  <c r="BC838" i="1"/>
  <c r="BC840" i="1"/>
  <c r="BC844" i="1"/>
  <c r="BC972" i="1"/>
  <c r="BC974" i="1"/>
  <c r="BC977" i="1"/>
  <c r="BC981" i="1"/>
  <c r="BC983" i="1"/>
  <c r="BC989" i="1"/>
  <c r="BC888" i="1"/>
  <c r="BC890" i="1"/>
  <c r="BC893" i="1"/>
  <c r="BC897" i="1"/>
  <c r="BC899" i="1"/>
  <c r="BC905" i="1"/>
  <c r="BC916" i="1"/>
  <c r="BC918" i="1"/>
  <c r="BC921" i="1"/>
  <c r="BC925" i="1"/>
  <c r="BC927" i="1"/>
  <c r="BC933" i="1"/>
  <c r="BC944" i="1"/>
  <c r="BC946" i="1"/>
  <c r="BC949" i="1"/>
  <c r="BC953" i="1"/>
  <c r="BC955" i="1"/>
  <c r="BC961" i="1"/>
  <c r="BC1048" i="1"/>
  <c r="BC1044" i="1"/>
  <c r="BC1051" i="1"/>
  <c r="BC1053" i="1"/>
  <c r="BC1054" i="1"/>
  <c r="BC1060" i="1"/>
  <c r="BC998" i="1"/>
  <c r="BC994" i="1"/>
  <c r="BC1001" i="1"/>
  <c r="BC1003" i="1"/>
  <c r="BC1004" i="1"/>
  <c r="BC1010" i="1"/>
  <c r="BC1023" i="1"/>
  <c r="BC1019" i="1"/>
  <c r="BC1026" i="1"/>
  <c r="BC1028" i="1"/>
  <c r="BC1029" i="1"/>
  <c r="BC1035" i="1"/>
  <c r="BC1118" i="1"/>
  <c r="BC1113" i="1"/>
  <c r="BC1120" i="1"/>
  <c r="BC1122" i="1"/>
  <c r="BC1124" i="1"/>
  <c r="BC1127" i="1"/>
  <c r="BC1074" i="1"/>
  <c r="BC1069" i="1"/>
  <c r="BC1076" i="1"/>
  <c r="BC1078" i="1"/>
  <c r="BC1080" i="1"/>
  <c r="BC1083" i="1"/>
  <c r="BC1096" i="1"/>
  <c r="BC1091" i="1"/>
  <c r="BC1098" i="1"/>
  <c r="BC1100" i="1"/>
  <c r="BC1102" i="1"/>
  <c r="BC1105" i="1"/>
  <c r="BC1192" i="1"/>
  <c r="BC1188" i="1"/>
  <c r="BC1196" i="1"/>
  <c r="BC1200" i="1"/>
  <c r="BC1190" i="1"/>
  <c r="BC1207" i="1"/>
  <c r="BC1140" i="1"/>
  <c r="BC1136" i="1"/>
  <c r="BC1144" i="1"/>
  <c r="BC1148" i="1"/>
  <c r="BC1138" i="1"/>
  <c r="BC1155" i="1"/>
  <c r="BC1166" i="1"/>
  <c r="BC1162" i="1"/>
  <c r="BC1170" i="1"/>
  <c r="BC1174" i="1"/>
  <c r="BC1164" i="1"/>
  <c r="BC1180" i="1"/>
  <c r="BC1267" i="1"/>
  <c r="BC1268" i="1"/>
  <c r="BC1264" i="1"/>
  <c r="BC1272" i="1"/>
  <c r="BC1276" i="1"/>
  <c r="BC1278" i="1"/>
  <c r="BC1283" i="1"/>
  <c r="BC1217" i="1"/>
  <c r="BC1218" i="1"/>
  <c r="BC1214" i="1"/>
  <c r="BC1222" i="1"/>
  <c r="BC1226" i="1"/>
  <c r="BC1228" i="1"/>
  <c r="BC1233" i="1"/>
  <c r="BC1242" i="1"/>
  <c r="BC1243" i="1"/>
  <c r="BC1239" i="1"/>
  <c r="BC1247" i="1"/>
  <c r="BC1251" i="1"/>
  <c r="BC1253" i="1"/>
  <c r="BC1258" i="1"/>
  <c r="BC2106" i="1"/>
  <c r="BC2109" i="1"/>
  <c r="BC2112" i="1"/>
  <c r="BC2115" i="1"/>
  <c r="BC2118" i="1"/>
  <c r="BC2124" i="1"/>
  <c r="BC2130" i="1"/>
  <c r="BC2136" i="1"/>
  <c r="BC2119" i="1"/>
  <c r="BC2125" i="1"/>
  <c r="BC2131" i="1"/>
  <c r="BC2137" i="1"/>
  <c r="BC2120" i="1"/>
  <c r="BC2126" i="1"/>
  <c r="BC2132" i="1"/>
  <c r="BC2138" i="1"/>
  <c r="BC2121" i="1"/>
  <c r="BC2127" i="1"/>
  <c r="BC2133" i="1"/>
  <c r="BC2139" i="1"/>
  <c r="BC2082" i="1"/>
  <c r="BC2088" i="1"/>
  <c r="BC2094" i="1"/>
  <c r="BC2100" i="1"/>
  <c r="BC2083" i="1"/>
  <c r="BC2089" i="1"/>
  <c r="BC2095" i="1"/>
  <c r="BC2101" i="1"/>
  <c r="BC2084" i="1"/>
  <c r="BC2090" i="1"/>
  <c r="BC2096" i="1"/>
  <c r="BC2102" i="1"/>
  <c r="BC2085" i="1"/>
  <c r="BC2091" i="1"/>
  <c r="BC2097" i="1"/>
  <c r="BC2103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1347" i="1"/>
  <c r="BC1348" i="1"/>
  <c r="BC1359" i="1"/>
  <c r="BC1364" i="1"/>
  <c r="BC1372" i="1"/>
  <c r="AM84" i="1" l="1"/>
  <c r="BA1261" i="1"/>
  <c r="BA1236" i="1"/>
  <c r="BA1286" i="1"/>
  <c r="BA1185" i="1"/>
  <c r="BA1159" i="1"/>
  <c r="BA1211" i="1"/>
  <c r="BA1110" i="1"/>
  <c r="BA1088" i="1"/>
  <c r="BA1133" i="1"/>
  <c r="BA1041" i="1"/>
  <c r="BA1016" i="1"/>
  <c r="BA1066" i="1"/>
  <c r="BA963" i="1"/>
  <c r="BA935" i="1"/>
  <c r="BA907" i="1"/>
  <c r="BA991" i="1"/>
  <c r="BA849" i="1"/>
  <c r="BA820" i="1"/>
  <c r="BA790" i="1"/>
  <c r="BA879" i="1"/>
  <c r="BA733" i="1"/>
  <c r="AR725" i="1"/>
  <c r="AR720" i="1"/>
  <c r="AR718" i="1"/>
  <c r="AR715" i="1"/>
  <c r="AR708" i="1"/>
  <c r="AR712" i="1"/>
  <c r="AR710" i="1"/>
  <c r="AR734" i="1"/>
  <c r="BA705" i="1"/>
  <c r="AR696" i="1"/>
  <c r="AR691" i="1"/>
  <c r="AR689" i="1"/>
  <c r="AR686" i="1"/>
  <c r="AR680" i="1"/>
  <c r="AR683" i="1"/>
  <c r="AR681" i="1"/>
  <c r="AR706" i="1"/>
  <c r="BA677" i="1"/>
  <c r="AR669" i="1"/>
  <c r="AR664" i="1"/>
  <c r="AR662" i="1"/>
  <c r="AR659" i="1"/>
  <c r="AR652" i="1"/>
  <c r="AR656" i="1"/>
  <c r="AR654" i="1"/>
  <c r="AR678" i="1"/>
  <c r="BA760" i="1"/>
  <c r="AR753" i="1"/>
  <c r="AR748" i="1"/>
  <c r="AR746" i="1"/>
  <c r="AR743" i="1"/>
  <c r="AR736" i="1"/>
  <c r="AR740" i="1"/>
  <c r="AR737" i="1"/>
  <c r="AR761" i="1"/>
  <c r="BA622" i="1"/>
  <c r="BA595" i="1"/>
  <c r="BA568" i="1"/>
  <c r="BA649" i="1"/>
  <c r="BA512" i="1"/>
  <c r="F513" i="1"/>
  <c r="BA483" i="1"/>
  <c r="F484" i="1"/>
  <c r="BA453" i="1"/>
  <c r="F454" i="1"/>
  <c r="BA542" i="1"/>
  <c r="F543" i="1"/>
  <c r="BA390" i="1"/>
  <c r="BA356" i="1"/>
  <c r="BA322" i="1"/>
  <c r="BA423" i="1"/>
  <c r="BA264" i="1"/>
  <c r="BA240" i="1"/>
  <c r="BA216" i="1"/>
  <c r="BA288" i="1"/>
  <c r="BA164" i="1"/>
  <c r="BA137" i="1"/>
  <c r="BA110" i="1"/>
  <c r="BA191" i="1"/>
  <c r="BA62" i="1"/>
  <c r="BA41" i="1"/>
  <c r="BA20" i="1"/>
  <c r="BA83" i="1"/>
  <c r="BA1595" i="1"/>
  <c r="BA1608" i="1"/>
  <c r="BA1607" i="1"/>
  <c r="BA1593" i="1"/>
  <c r="BA1606" i="1"/>
  <c r="BA1605" i="1"/>
  <c r="BA1604" i="1"/>
  <c r="BA1594" i="1"/>
  <c r="BA1395" i="1"/>
  <c r="BA1394" i="1"/>
  <c r="BA1375" i="1"/>
  <c r="BA1393" i="1"/>
  <c r="BA1391" i="1"/>
  <c r="BA1390" i="1"/>
  <c r="BA1376" i="1"/>
  <c r="AR1398" i="1"/>
  <c r="AR1389" i="1"/>
  <c r="AR1384" i="1"/>
  <c r="AR1374" i="1"/>
  <c r="AR1373" i="1"/>
  <c r="BA1369" i="1"/>
  <c r="BA1368" i="1"/>
  <c r="BA1349" i="1"/>
  <c r="BA1367" i="1"/>
  <c r="BA1366" i="1"/>
  <c r="BA1365" i="1"/>
  <c r="BA1350" i="1"/>
  <c r="AR1372" i="1"/>
  <c r="AR1364" i="1"/>
  <c r="AR1359" i="1"/>
  <c r="AR1348" i="1"/>
  <c r="AR1347" i="1"/>
  <c r="BA1421" i="1"/>
  <c r="BA1420" i="1"/>
  <c r="BA1419" i="1"/>
  <c r="BA1418" i="1"/>
  <c r="BA1401" i="1"/>
  <c r="BA1416" i="1"/>
  <c r="BA1402" i="1"/>
  <c r="AR1424" i="1"/>
  <c r="AR1415" i="1"/>
  <c r="AR1410" i="1"/>
  <c r="AR1400" i="1"/>
  <c r="AR1399" i="1"/>
  <c r="BF1369" i="1" l="1"/>
  <c r="BF264" i="1"/>
  <c r="BF1261" i="1"/>
  <c r="BF1393" i="1"/>
  <c r="BF760" i="1"/>
  <c r="BF991" i="1"/>
  <c r="BF1088" i="1"/>
  <c r="BF1419" i="1"/>
  <c r="BF1350" i="1"/>
  <c r="BF1375" i="1"/>
  <c r="BF1607" i="1"/>
  <c r="BF110" i="1"/>
  <c r="BF322" i="1"/>
  <c r="BF483" i="1"/>
  <c r="BF677" i="1"/>
  <c r="BF907" i="1"/>
  <c r="BF1110" i="1"/>
  <c r="BF1395" i="1"/>
  <c r="BF963" i="1"/>
  <c r="BF1159" i="1"/>
  <c r="BF1401" i="1"/>
  <c r="BF62" i="1"/>
  <c r="BF423" i="1"/>
  <c r="BF1365" i="1"/>
  <c r="BF137" i="1"/>
  <c r="BF935" i="1"/>
  <c r="BF1366" i="1"/>
  <c r="BF164" i="1"/>
  <c r="BF1367" i="1"/>
  <c r="BF1594" i="1"/>
  <c r="BF83" i="1"/>
  <c r="BF288" i="1"/>
  <c r="BF649" i="1"/>
  <c r="BF879" i="1"/>
  <c r="BF1066" i="1"/>
  <c r="BF1185" i="1"/>
  <c r="BF1606" i="1"/>
  <c r="BF453" i="1"/>
  <c r="BF849" i="1"/>
  <c r="BF1418" i="1"/>
  <c r="BF191" i="1"/>
  <c r="BF1394" i="1"/>
  <c r="BF356" i="1"/>
  <c r="BF705" i="1"/>
  <c r="BF1211" i="1"/>
  <c r="BF1421" i="1"/>
  <c r="BF1595" i="1"/>
  <c r="BF512" i="1"/>
  <c r="BF733" i="1"/>
  <c r="BF1402" i="1"/>
  <c r="BF1349" i="1"/>
  <c r="BF1376" i="1"/>
  <c r="BF1604" i="1"/>
  <c r="BF20" i="1"/>
  <c r="BF216" i="1"/>
  <c r="BF542" i="1"/>
  <c r="BF568" i="1"/>
  <c r="BF790" i="1"/>
  <c r="BF1016" i="1"/>
  <c r="BF1286" i="1"/>
  <c r="BF1391" i="1"/>
  <c r="BF622" i="1"/>
  <c r="BF1133" i="1"/>
  <c r="BF1593" i="1"/>
  <c r="BF1420" i="1"/>
  <c r="BF1608" i="1"/>
  <c r="BF390" i="1"/>
  <c r="BF1416" i="1"/>
  <c r="BF1368" i="1"/>
  <c r="BF1390" i="1"/>
  <c r="BF1605" i="1"/>
  <c r="BF41" i="1"/>
  <c r="BF240" i="1"/>
  <c r="BF595" i="1"/>
  <c r="BF820" i="1"/>
  <c r="BF1041" i="1"/>
  <c r="BF1236" i="1"/>
</calcChain>
</file>

<file path=xl/sharedStrings.xml><?xml version="1.0" encoding="utf-8"?>
<sst xmlns="http://schemas.openxmlformats.org/spreadsheetml/2006/main" count="5661" uniqueCount="273">
  <si>
    <t>SimulationName</t>
  </si>
  <si>
    <t>Clock.Today</t>
  </si>
  <si>
    <t>stageName</t>
  </si>
  <si>
    <t>cultivar</t>
  </si>
  <si>
    <t>dw_boll</t>
  </si>
  <si>
    <t>frudw</t>
  </si>
  <si>
    <t>squarz</t>
  </si>
  <si>
    <t>bollz</t>
  </si>
  <si>
    <t>openz</t>
  </si>
  <si>
    <t>flowers</t>
  </si>
  <si>
    <t>abs</t>
  </si>
  <si>
    <t>lint</t>
  </si>
  <si>
    <t>percent_l</t>
  </si>
  <si>
    <t>yield_bales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</si>
  <si>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</si>
  <si>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</si>
  <si>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</si>
  <si>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</si>
  <si>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</si>
  <si>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</si>
  <si>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</si>
  <si>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</si>
  <si>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</si>
  <si>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</si>
  <si>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</si>
  <si>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</si>
  <si>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</si>
  <si>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</si>
  <si>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dw_openz</t>
  </si>
  <si>
    <t>dw_squarz</t>
  </si>
  <si>
    <t>dw_flowers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</si>
  <si>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</si>
  <si>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</si>
  <si>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</si>
  <si>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</si>
  <si>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</si>
  <si>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</si>
  <si>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</si>
  <si>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</si>
  <si>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</si>
  <si>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</si>
  <si>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</si>
  <si>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</si>
  <si>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</si>
  <si>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</si>
  <si>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</si>
  <si>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</si>
  <si>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</si>
  <si>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</si>
  <si>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</si>
  <si>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</si>
  <si>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</si>
  <si>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</si>
  <si>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</si>
  <si>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</si>
  <si>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</si>
  <si>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</si>
  <si>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</si>
  <si>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</si>
  <si>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</si>
  <si>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</si>
  <si>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</si>
  <si>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</si>
  <si>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</si>
  <si>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</si>
  <si>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</si>
  <si>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</si>
  <si>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</si>
  <si>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</si>
  <si>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</si>
  <si>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</si>
  <si>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</si>
  <si>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</si>
  <si>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</si>
  <si>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</si>
  <si>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</si>
  <si>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</si>
  <si>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</si>
  <si>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</si>
  <si>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dw_unh_bollz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</si>
  <si>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</si>
  <si>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</si>
  <si>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</si>
  <si>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</si>
  <si>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</si>
  <si>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</si>
  <si>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</si>
  <si>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</si>
  <si>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</si>
  <si>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</si>
  <si>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</si>
  <si>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</si>
  <si>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</si>
  <si>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</si>
  <si>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</si>
  <si>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</si>
  <si>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StemN</t>
  </si>
  <si>
    <t>LeafN</t>
  </si>
  <si>
    <t>GrainN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</si>
  <si>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</si>
  <si>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</si>
  <si>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</si>
  <si>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</si>
  <si>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</si>
  <si>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</si>
  <si>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</si>
  <si>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</si>
  <si>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</si>
  <si>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</si>
  <si>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</si>
  <si>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Cotton.Pod.Nconc</t>
  </si>
  <si>
    <t>Cotton.Leaf.LAI</t>
  </si>
  <si>
    <t>Cotton.AboveGround.Wt</t>
  </si>
  <si>
    <t>Cotton.Grain.HarvestIndex</t>
  </si>
  <si>
    <t>Cotton.Grain.Wt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</si>
  <si>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</si>
  <si>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</si>
  <si>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</si>
  <si>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</si>
  <si>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</si>
  <si>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</si>
  <si>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</si>
  <si>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</si>
  <si>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</si>
  <si>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</si>
  <si>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</si>
  <si>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</si>
  <si>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</si>
  <si>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</si>
  <si>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</si>
  <si>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</si>
  <si>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</si>
  <si>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</si>
  <si>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</si>
  <si>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</si>
  <si>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</si>
  <si>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</si>
  <si>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</si>
  <si>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</si>
  <si>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</si>
  <si>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</si>
  <si>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</si>
  <si>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</si>
  <si>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</si>
  <si>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</si>
  <si>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</si>
  <si>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</si>
  <si>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</si>
  <si>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</si>
  <si>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</si>
  <si>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</si>
  <si>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</si>
  <si>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</si>
  <si>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</si>
  <si>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</si>
  <si>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</si>
  <si>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</si>
  <si>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</si>
  <si>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</si>
  <si>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</si>
  <si>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</si>
  <si>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</si>
  <si>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</si>
  <si>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</si>
  <si>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</si>
  <si>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</si>
  <si>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</si>
  <si>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</si>
  <si>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</si>
  <si>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</si>
  <si>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</si>
  <si>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</si>
  <si>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</si>
  <si>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</si>
  <si>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</si>
  <si>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</si>
  <si>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</si>
  <si>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</si>
  <si>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</si>
  <si>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</si>
  <si>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</si>
  <si>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</si>
  <si>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</si>
  <si>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</si>
  <si>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</si>
  <si>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</si>
  <si>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</si>
  <si>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</si>
  <si>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</si>
  <si>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</si>
  <si>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</si>
  <si>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</si>
  <si>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</si>
  <si>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</si>
  <si>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</si>
  <si>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</si>
  <si>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</si>
  <si>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</si>
  <si>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</si>
  <si>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</si>
  <si>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</si>
  <si>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</si>
  <si>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</si>
  <si>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</si>
  <si>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</si>
  <si>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</si>
  <si>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</si>
  <si>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</si>
  <si>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</si>
  <si>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</si>
  <si>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</si>
  <si>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</si>
  <si>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</si>
  <si>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</si>
  <si>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</si>
  <si>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</si>
  <si>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</si>
  <si>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</si>
  <si>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</si>
  <si>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</si>
  <si>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</si>
  <si>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</si>
  <si>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</si>
  <si>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</si>
  <si>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</si>
  <si>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Cotton.Stem.Wt1</t>
  </si>
  <si>
    <t>Cotton.Leaf.Live.Wt1</t>
  </si>
  <si>
    <t>Cotton.Grain.Wt1_KLOPTDIT?</t>
  </si>
  <si>
    <t>Cotton.AboveGround.Wt1</t>
  </si>
  <si>
    <t>Cotton.Fruit.Wt</t>
  </si>
  <si>
    <t>Cotton.Fruit.Wt1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</si>
  <si>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</si>
  <si>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</si>
  <si>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</si>
  <si>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</si>
  <si>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</si>
  <si>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</si>
  <si>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</si>
  <si>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</si>
  <si>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</si>
  <si>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</si>
  <si>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</si>
  <si>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(Depth(7)</t>
  </si>
  <si>
    <t>(Depth(6)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</si>
  <si>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</si>
  <si>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</si>
  <si>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</si>
  <si>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</si>
  <si>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</si>
  <si>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</si>
  <si>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</si>
  <si>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</si>
  <si>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</si>
  <si>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</si>
  <si>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</si>
  <si>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</si>
  <si>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</si>
  <si>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</si>
  <si>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</si>
  <si>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</si>
  <si>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SW180mm</t>
  </si>
  <si>
    <t>Cotton.Leaf.SLA</t>
  </si>
  <si>
    <t>Cutout</t>
  </si>
  <si>
    <t>(Multiple Items)</t>
  </si>
  <si>
    <t>(blank)</t>
  </si>
  <si>
    <t>Min of Cotton.Leaf.Live.NConc</t>
  </si>
  <si>
    <t>Min of Cotton.Stem.NConc</t>
  </si>
  <si>
    <t>Min of Cotton.Pod.Nconc</t>
  </si>
  <si>
    <t>SW2400mm</t>
  </si>
  <si>
    <t>(All)</t>
  </si>
  <si>
    <t>Row Labels</t>
  </si>
  <si>
    <t>Grand Total</t>
  </si>
  <si>
    <t>Max of Cotton.Leaf.LAI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</si>
</sst>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5" fillId="8" borderId="0" applyNumberFormat="0" applyBorder="0" applyAlignment="0" applyProtection="0"/>
    <xf numFmtId="0" fontId="6" fillId="9" borderId="0" applyNumberFormat="0" applyBorder="0" applyAlignment="0" applyProtection="0"/>
  </cellStyleXfs>
  <cellXfs count="57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64" fontId="0" fillId="3" borderId="0" xfId="0" applyNumberFormat="1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3" fillId="0" borderId="0" xfId="0" applyFont="1"/>
    <xf numFmtId="14" fontId="0" fillId="0" borderId="0" xfId="0" applyNumberFormat="1"/>
    <xf numFmtId="164" fontId="3" fillId="0" borderId="0" xfId="0" applyNumberFormat="1" applyFont="1"/>
    <xf numFmtId="164" fontId="0" fillId="2" borderId="0" xfId="0" applyNumberFormat="1" applyFill="1"/>
    <xf numFmtId="2" fontId="0" fillId="0" borderId="0" xfId="0" applyNumberFormat="1"/>
    <xf numFmtId="2" fontId="0" fillId="0" borderId="0" xfId="0" applyNumberFormat="1" applyFill="1"/>
    <xf numFmtId="2" fontId="0" fillId="0" borderId="0" xfId="0" applyNumberFormat="1" applyBorder="1"/>
    <xf numFmtId="2" fontId="2" fillId="0" borderId="0" xfId="1" applyNumberFormat="1" applyFont="1" applyBorder="1" applyAlignment="1">
      <alignment horizontal="right" wrapText="1"/>
    </xf>
    <xf numFmtId="2" fontId="2" fillId="0" borderId="0" xfId="1" applyNumberFormat="1" applyFont="1" applyFill="1" applyBorder="1" applyAlignment="1">
      <alignment horizontal="right" wrapText="1"/>
    </xf>
    <xf numFmtId="2" fontId="2" fillId="0" borderId="0" xfId="1" applyNumberFormat="1" applyFont="1" applyAlignment="1">
      <alignment horizontal="right" wrapText="1"/>
    </xf>
    <xf numFmtId="2" fontId="2" fillId="0" borderId="0" xfId="1" applyNumberFormat="1" applyFont="1" applyFill="1" applyAlignment="1">
      <alignment horizontal="right" wrapText="1"/>
    </xf>
    <xf numFmtId="2" fontId="0" fillId="2" borderId="0" xfId="0" applyNumberFormat="1" applyFill="1"/>
    <xf numFmtId="2" fontId="0" fillId="0" borderId="0" xfId="0" applyNumberFormat="1" applyFill="1" applyBorder="1"/>
    <xf numFmtId="2" fontId="0" fillId="0" borderId="1" xfId="0" applyNumberFormat="1" applyBorder="1"/>
    <xf numFmtId="2" fontId="0" fillId="0" borderId="1" xfId="0" applyNumberFormat="1" applyFill="1" applyBorder="1"/>
    <xf numFmtId="2" fontId="3" fillId="0" borderId="0" xfId="0" applyNumberFormat="1" applyFont="1"/>
    <xf numFmtId="2" fontId="3" fillId="0" borderId="0" xfId="0" applyNumberFormat="1" applyFont="1" applyFill="1"/>
    <xf numFmtId="165" fontId="0" fillId="5" borderId="0" xfId="0" applyNumberFormat="1" applyFill="1"/>
    <xf numFmtId="1" fontId="3" fillId="0" borderId="0" xfId="0" applyNumberFormat="1" applyFont="1"/>
    <xf numFmtId="1" fontId="0" fillId="2" borderId="0" xfId="0" applyNumberFormat="1" applyFill="1"/>
    <xf numFmtId="0" fontId="0" fillId="0" borderId="0" xfId="0" applyAlignment="1">
      <alignment vertical="center" wrapText="1"/>
    </xf>
    <xf numFmtId="0" fontId="0" fillId="6" borderId="0" xfId="0" applyFill="1"/>
    <xf numFmtId="164" fontId="0" fillId="6" borderId="0" xfId="0" applyNumberFormat="1" applyFill="1"/>
    <xf numFmtId="1" fontId="0" fillId="6" borderId="0" xfId="0" applyNumberFormat="1" applyFill="1"/>
    <xf numFmtId="2" fontId="0" fillId="6" borderId="0" xfId="0" applyNumberFormat="1" applyFill="1"/>
    <xf numFmtId="0" fontId="4" fillId="7" borderId="0" xfId="0" applyFont="1" applyFill="1"/>
    <xf numFmtId="0" fontId="0" fillId="7" borderId="0" xfId="0" applyFill="1"/>
    <xf numFmtId="0" fontId="3" fillId="7" borderId="0" xfId="0" applyFont="1" applyFill="1"/>
    <xf numFmtId="1" fontId="0" fillId="0" borderId="0" xfId="0" applyNumberFormat="1" applyFill="1"/>
    <xf numFmtId="1" fontId="3" fillId="0" borderId="0" xfId="0" applyNumberFormat="1" applyFont="1" applyFill="1"/>
    <xf numFmtId="0" fontId="5" fillId="8" borderId="0" xfId="2"/>
    <xf numFmtId="2" fontId="5" fillId="8" borderId="0" xfId="2" applyNumberFormat="1"/>
    <xf numFmtId="0" fontId="6" fillId="9" borderId="0" xfId="3"/>
    <xf numFmtId="2" fontId="6" fillId="9" borderId="0" xfId="3" applyNumberFormat="1"/>
    <xf numFmtId="165" fontId="0" fillId="0" borderId="0" xfId="0" applyNumberFormat="1"/>
    <xf numFmtId="0" fontId="3" fillId="3" borderId="0" xfId="0" applyFont="1" applyFill="1"/>
    <xf numFmtId="164" fontId="3" fillId="3" borderId="0" xfId="0" applyNumberFormat="1" applyFont="1" applyFill="1"/>
    <xf numFmtId="1" fontId="3" fillId="3" borderId="0" xfId="0" applyNumberFormat="1" applyFont="1" applyFill="1"/>
    <xf numFmtId="2" fontId="3" fillId="3" borderId="0" xfId="0" applyNumberFormat="1" applyFont="1" applyFill="1"/>
    <xf numFmtId="0" fontId="6" fillId="3" borderId="0" xfId="3" applyFill="1"/>
    <xf numFmtId="2" fontId="6" fillId="3" borderId="0" xfId="3" applyNumberFormat="1" applyFill="1"/>
    <xf numFmtId="0" fontId="3" fillId="0" borderId="0" xfId="0" applyFont="1" applyFill="1"/>
    <xf numFmtId="164" fontId="3" fillId="0" borderId="0" xfId="0" applyNumberFormat="1" applyFont="1" applyFill="1"/>
    <xf numFmtId="0" fontId="6" fillId="0" borderId="0" xfId="3" applyFill="1"/>
    <xf numFmtId="165" fontId="0" fillId="0" borderId="0" xfId="0" applyNumberForma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4">
    <cellStyle name="Bad" xfId="2" builtinId="27"/>
    <cellStyle name="Good" xfId="3" builtinId="26"/>
    <cellStyle name="Normal" xfId="0" builtinId="0"/>
    <cellStyle name="Normal_Sheet1" xfId="1" xr:uid="{1028D930-5969-46AF-875E-DACB197168FB}"/>
  </cellStyles>
  <dxfs count="2"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8472128574639346"/>
                  <c:y val="0.546126719014963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CottonObserved!$BD$15:$BD$2176</c:f>
              <c:numCache>
                <c:formatCode>General</c:formatCode>
                <c:ptCount val="2162"/>
                <c:pt idx="0">
                  <c:v>1354.5864174110475</c:v>
                </c:pt>
                <c:pt idx="4">
                  <c:v>989.73346562575671</c:v>
                </c:pt>
                <c:pt idx="13">
                  <c:v>329.43461377196002</c:v>
                </c:pt>
                <c:pt idx="16">
                  <c:v>709.61344233770456</c:v>
                </c:pt>
                <c:pt idx="19">
                  <c:v>900.83256170631739</c:v>
                </c:pt>
                <c:pt idx="21">
                  <c:v>1528.2594056784787</c:v>
                </c:pt>
                <c:pt idx="25">
                  <c:v>900.2310139704914</c:v>
                </c:pt>
                <c:pt idx="34">
                  <c:v>444.01748979383916</c:v>
                </c:pt>
                <c:pt idx="37">
                  <c:v>714.77011939051113</c:v>
                </c:pt>
                <c:pt idx="40">
                  <c:v>901.63517331421303</c:v>
                </c:pt>
                <c:pt idx="42">
                  <c:v>1656.1137661867033</c:v>
                </c:pt>
                <c:pt idx="46">
                  <c:v>1160.5735923858176</c:v>
                </c:pt>
                <c:pt idx="55">
                  <c:v>490.57906155340731</c:v>
                </c:pt>
                <c:pt idx="58">
                  <c:v>641.12557972079537</c:v>
                </c:pt>
                <c:pt idx="61">
                  <c:v>783.97942617389003</c:v>
                </c:pt>
                <c:pt idx="63">
                  <c:v>1448.4065417613342</c:v>
                </c:pt>
                <c:pt idx="67">
                  <c:v>1108.055025476174</c:v>
                </c:pt>
                <c:pt idx="78">
                  <c:v>320.47593331485342</c:v>
                </c:pt>
                <c:pt idx="81">
                  <c:v>477.21412376534414</c:v>
                </c:pt>
                <c:pt idx="85">
                  <c:v>624.20726543864112</c:v>
                </c:pt>
                <c:pt idx="86">
                  <c:v>907.9035965267301</c:v>
                </c:pt>
                <c:pt idx="88">
                  <c:v>1331.3712718232757</c:v>
                </c:pt>
                <c:pt idx="90">
                  <c:v>880.07366470522084</c:v>
                </c:pt>
                <c:pt idx="91">
                  <c:v>1682.8604407524572</c:v>
                </c:pt>
                <c:pt idx="92">
                  <c:v>1595.9280965180669</c:v>
                </c:pt>
                <c:pt idx="105">
                  <c:v>265.96315862992617</c:v>
                </c:pt>
                <c:pt idx="108">
                  <c:v>420.14458992324973</c:v>
                </c:pt>
                <c:pt idx="112">
                  <c:v>733.95224278166552</c:v>
                </c:pt>
                <c:pt idx="113">
                  <c:v>1067.8043000049336</c:v>
                </c:pt>
                <c:pt idx="115">
                  <c:v>1334.3526164868704</c:v>
                </c:pt>
                <c:pt idx="117">
                  <c:v>916.10919968772191</c:v>
                </c:pt>
                <c:pt idx="118">
                  <c:v>1742.7702495243304</c:v>
                </c:pt>
                <c:pt idx="131">
                  <c:v>350.65968718044684</c:v>
                </c:pt>
                <c:pt idx="134">
                  <c:v>624.80767612871057</c:v>
                </c:pt>
                <c:pt idx="138">
                  <c:v>821.83079125998029</c:v>
                </c:pt>
                <c:pt idx="139">
                  <c:v>1083.1336095533673</c:v>
                </c:pt>
                <c:pt idx="141">
                  <c:v>1521.4881340770544</c:v>
                </c:pt>
                <c:pt idx="143">
                  <c:v>1076.0130358124559</c:v>
                </c:pt>
                <c:pt idx="144">
                  <c:v>1711.0937204826287</c:v>
                </c:pt>
                <c:pt idx="145">
                  <c:v>1743.4445078221142</c:v>
                </c:pt>
                <c:pt idx="159">
                  <c:v>392.71321919691928</c:v>
                </c:pt>
                <c:pt idx="162">
                  <c:v>607.67461793167286</c:v>
                </c:pt>
                <c:pt idx="166">
                  <c:v>718.75206003141614</c:v>
                </c:pt>
                <c:pt idx="167">
                  <c:v>1121.4583481804152</c:v>
                </c:pt>
                <c:pt idx="169">
                  <c:v>1174.4285364576117</c:v>
                </c:pt>
                <c:pt idx="171">
                  <c:v>824.55116590041678</c:v>
                </c:pt>
                <c:pt idx="172">
                  <c:v>1901.3092380577227</c:v>
                </c:pt>
                <c:pt idx="173">
                  <c:v>1863.9616664612349</c:v>
                </c:pt>
                <c:pt idx="186">
                  <c:v>444.34693547916709</c:v>
                </c:pt>
                <c:pt idx="189">
                  <c:v>637.74558562040045</c:v>
                </c:pt>
                <c:pt idx="191">
                  <c:v>1523.2218805429502</c:v>
                </c:pt>
                <c:pt idx="194">
                  <c:v>1254.9291716750656</c:v>
                </c:pt>
                <c:pt idx="196">
                  <c:v>1288.2171724989405</c:v>
                </c:pt>
                <c:pt idx="197">
                  <c:v>1088.0692870032101</c:v>
                </c:pt>
                <c:pt idx="198">
                  <c:v>1385.6820060622763</c:v>
                </c:pt>
                <c:pt idx="211">
                  <c:v>361.43315595096567</c:v>
                </c:pt>
                <c:pt idx="213">
                  <c:v>524.68418249021136</c:v>
                </c:pt>
                <c:pt idx="215">
                  <c:v>1053.6719350787794</c:v>
                </c:pt>
                <c:pt idx="218">
                  <c:v>1137.5312939722276</c:v>
                </c:pt>
                <c:pt idx="220">
                  <c:v>1222.3810266382957</c:v>
                </c:pt>
                <c:pt idx="221">
                  <c:v>1093.6068802214845</c:v>
                </c:pt>
                <c:pt idx="222">
                  <c:v>1357.2482506845149</c:v>
                </c:pt>
                <c:pt idx="235">
                  <c:v>356.88671186319169</c:v>
                </c:pt>
                <c:pt idx="237">
                  <c:v>672.5528296695137</c:v>
                </c:pt>
                <c:pt idx="239">
                  <c:v>1197.4652500136094</c:v>
                </c:pt>
                <c:pt idx="242">
                  <c:v>1223.7044348606728</c:v>
                </c:pt>
                <c:pt idx="244">
                  <c:v>1525.8318239353516</c:v>
                </c:pt>
                <c:pt idx="245">
                  <c:v>1282.2652131176837</c:v>
                </c:pt>
                <c:pt idx="246">
                  <c:v>1681.1664651563556</c:v>
                </c:pt>
                <c:pt idx="259">
                  <c:v>423.92074032274019</c:v>
                </c:pt>
                <c:pt idx="261">
                  <c:v>1295.1694358911791</c:v>
                </c:pt>
                <c:pt idx="263">
                  <c:v>1240.8665059915807</c:v>
                </c:pt>
                <c:pt idx="266">
                  <c:v>1231.1920532808044</c:v>
                </c:pt>
                <c:pt idx="268">
                  <c:v>1372.347650357015</c:v>
                </c:pt>
                <c:pt idx="269">
                  <c:v>1599.2552877776643</c:v>
                </c:pt>
                <c:pt idx="270">
                  <c:v>1996.5950777096946</c:v>
                </c:pt>
                <c:pt idx="276">
                  <c:v>393.41245857072045</c:v>
                </c:pt>
                <c:pt idx="280">
                  <c:v>111.77244661249192</c:v>
                </c:pt>
                <c:pt idx="285">
                  <c:v>649.49184820000198</c:v>
                </c:pt>
                <c:pt idx="287">
                  <c:v>637.23916292001991</c:v>
                </c:pt>
                <c:pt idx="291">
                  <c:v>1030.1229779735779</c:v>
                </c:pt>
                <c:pt idx="293">
                  <c:v>1319.7893144665702</c:v>
                </c:pt>
                <c:pt idx="296">
                  <c:v>1453.0063316262081</c:v>
                </c:pt>
                <c:pt idx="310">
                  <c:v>336.86345772244442</c:v>
                </c:pt>
                <c:pt idx="314">
                  <c:v>123.55321101773139</c:v>
                </c:pt>
                <c:pt idx="319">
                  <c:v>618.52384273533585</c:v>
                </c:pt>
                <c:pt idx="321">
                  <c:v>629.38561782908096</c:v>
                </c:pt>
                <c:pt idx="325">
                  <c:v>1068.0416550332536</c:v>
                </c:pt>
                <c:pt idx="327">
                  <c:v>1479.8432699096445</c:v>
                </c:pt>
                <c:pt idx="330">
                  <c:v>1914.3206636996092</c:v>
                </c:pt>
                <c:pt idx="344">
                  <c:v>402.86248912203985</c:v>
                </c:pt>
                <c:pt idx="348">
                  <c:v>114.38120553117798</c:v>
                </c:pt>
                <c:pt idx="353">
                  <c:v>588.69512676163538</c:v>
                </c:pt>
                <c:pt idx="355">
                  <c:v>657.61214371865458</c:v>
                </c:pt>
                <c:pt idx="359">
                  <c:v>840.21769725076854</c:v>
                </c:pt>
                <c:pt idx="361">
                  <c:v>1202.6409938045292</c:v>
                </c:pt>
                <c:pt idx="364">
                  <c:v>1398.9608103119281</c:v>
                </c:pt>
                <c:pt idx="378">
                  <c:v>382.67666001951415</c:v>
                </c:pt>
                <c:pt idx="382">
                  <c:v>120.14850737944582</c:v>
                </c:pt>
                <c:pt idx="387">
                  <c:v>633.02130015987416</c:v>
                </c:pt>
                <c:pt idx="389">
                  <c:v>743.29503680457174</c:v>
                </c:pt>
                <c:pt idx="393">
                  <c:v>1051.1310805097032</c:v>
                </c:pt>
                <c:pt idx="395">
                  <c:v>1523.9304596556312</c:v>
                </c:pt>
                <c:pt idx="398">
                  <c:v>1749.0811689859702</c:v>
                </c:pt>
                <c:pt idx="415">
                  <c:v>62.526891492206936</c:v>
                </c:pt>
                <c:pt idx="417">
                  <c:v>330.77782108803518</c:v>
                </c:pt>
                <c:pt idx="419">
                  <c:v>390.53469523390982</c:v>
                </c:pt>
                <c:pt idx="422">
                  <c:v>685.3925623784869</c:v>
                </c:pt>
                <c:pt idx="424">
                  <c:v>881.74426879919884</c:v>
                </c:pt>
                <c:pt idx="426">
                  <c:v>1272.1330376873047</c:v>
                </c:pt>
                <c:pt idx="431">
                  <c:v>1416.9159042252595</c:v>
                </c:pt>
                <c:pt idx="445">
                  <c:v>62.894385259831189</c:v>
                </c:pt>
                <c:pt idx="447">
                  <c:v>311.05235885506528</c:v>
                </c:pt>
                <c:pt idx="449">
                  <c:v>406.91380111919642</c:v>
                </c:pt>
                <c:pt idx="452">
                  <c:v>676.78653790372732</c:v>
                </c:pt>
                <c:pt idx="454">
                  <c:v>885.06763476302581</c:v>
                </c:pt>
                <c:pt idx="456">
                  <c:v>1136.818627370692</c:v>
                </c:pt>
                <c:pt idx="461">
                  <c:v>1490.3248498334096</c:v>
                </c:pt>
                <c:pt idx="475">
                  <c:v>54.991094981809184</c:v>
                </c:pt>
                <c:pt idx="477">
                  <c:v>260.66394719933004</c:v>
                </c:pt>
                <c:pt idx="479">
                  <c:v>457.75560101666878</c:v>
                </c:pt>
                <c:pt idx="482">
                  <c:v>707.06374396327453</c:v>
                </c:pt>
                <c:pt idx="484">
                  <c:v>883.50077814761619</c:v>
                </c:pt>
                <c:pt idx="486">
                  <c:v>1084.200605559528</c:v>
                </c:pt>
                <c:pt idx="491">
                  <c:v>1360.3252416531277</c:v>
                </c:pt>
                <c:pt idx="504">
                  <c:v>56.038708627122752</c:v>
                </c:pt>
                <c:pt idx="506">
                  <c:v>231.85549388334186</c:v>
                </c:pt>
                <c:pt idx="508">
                  <c:v>391.42861050901882</c:v>
                </c:pt>
                <c:pt idx="511">
                  <c:v>715.09419103822438</c:v>
                </c:pt>
                <c:pt idx="513">
                  <c:v>990.38578395389243</c:v>
                </c:pt>
                <c:pt idx="515">
                  <c:v>1178.9218336617587</c:v>
                </c:pt>
                <c:pt idx="520">
                  <c:v>1393.4567149283071</c:v>
                </c:pt>
                <c:pt idx="536">
                  <c:v>196.8830284323966</c:v>
                </c:pt>
                <c:pt idx="538">
                  <c:v>411.59829989267905</c:v>
                </c:pt>
                <c:pt idx="540">
                  <c:v>777.74121626225099</c:v>
                </c:pt>
                <c:pt idx="542">
                  <c:v>805.60527433273592</c:v>
                </c:pt>
                <c:pt idx="546">
                  <c:v>1772.7195528810803</c:v>
                </c:pt>
                <c:pt idx="552">
                  <c:v>1186.3078639157538</c:v>
                </c:pt>
                <c:pt idx="562">
                  <c:v>188.33270045638665</c:v>
                </c:pt>
                <c:pt idx="564">
                  <c:v>410.07432551051846</c:v>
                </c:pt>
                <c:pt idx="566">
                  <c:v>759.58252331651943</c:v>
                </c:pt>
                <c:pt idx="568">
                  <c:v>978.12083251871275</c:v>
                </c:pt>
                <c:pt idx="572">
                  <c:v>1630.8796865085437</c:v>
                </c:pt>
                <c:pt idx="579">
                  <c:v>1277.0598735443737</c:v>
                </c:pt>
                <c:pt idx="589">
                  <c:v>135.7808517012447</c:v>
                </c:pt>
                <c:pt idx="591">
                  <c:v>447.91280116936122</c:v>
                </c:pt>
                <c:pt idx="593">
                  <c:v>809.63572952227014</c:v>
                </c:pt>
                <c:pt idx="595">
                  <c:v>851.77535040736802</c:v>
                </c:pt>
                <c:pt idx="599">
                  <c:v>1714.7457345689179</c:v>
                </c:pt>
                <c:pt idx="606">
                  <c:v>1103.3414589277859</c:v>
                </c:pt>
                <c:pt idx="616">
                  <c:v>197.5392794918929</c:v>
                </c:pt>
                <c:pt idx="618">
                  <c:v>445.55005501277697</c:v>
                </c:pt>
                <c:pt idx="620">
                  <c:v>689.02204889672885</c:v>
                </c:pt>
                <c:pt idx="622">
                  <c:v>928.45200153572955</c:v>
                </c:pt>
                <c:pt idx="626">
                  <c:v>1876.9126359561305</c:v>
                </c:pt>
                <c:pt idx="633">
                  <c:v>1436.1833480085788</c:v>
                </c:pt>
                <c:pt idx="637">
                  <c:v>300.11478458977814</c:v>
                </c:pt>
                <c:pt idx="641">
                  <c:v>181.71215797523769</c:v>
                </c:pt>
                <c:pt idx="644">
                  <c:v>551.46427186146116</c:v>
                </c:pt>
                <c:pt idx="647">
                  <c:v>831.14420967664375</c:v>
                </c:pt>
                <c:pt idx="649">
                  <c:v>988.23905581223107</c:v>
                </c:pt>
                <c:pt idx="654">
                  <c:v>1188.0758786131007</c:v>
                </c:pt>
                <c:pt idx="665">
                  <c:v>298.67040198864692</c:v>
                </c:pt>
                <c:pt idx="668">
                  <c:v>188.53419169075221</c:v>
                </c:pt>
                <c:pt idx="671">
                  <c:v>520.00536593074833</c:v>
                </c:pt>
                <c:pt idx="674">
                  <c:v>767.11375048657965</c:v>
                </c:pt>
                <c:pt idx="676">
                  <c:v>923.91400172677879</c:v>
                </c:pt>
                <c:pt idx="681">
                  <c:v>1443.9648073761234</c:v>
                </c:pt>
                <c:pt idx="693">
                  <c:v>295.22980426602248</c:v>
                </c:pt>
                <c:pt idx="697">
                  <c:v>160.875358445839</c:v>
                </c:pt>
                <c:pt idx="700">
                  <c:v>548.39937919233034</c:v>
                </c:pt>
                <c:pt idx="703">
                  <c:v>828.07843962423465</c:v>
                </c:pt>
                <c:pt idx="705">
                  <c:v>944.42733428578799</c:v>
                </c:pt>
                <c:pt idx="710">
                  <c:v>1214.8238779714356</c:v>
                </c:pt>
                <c:pt idx="721">
                  <c:v>288.48260634586535</c:v>
                </c:pt>
                <c:pt idx="725">
                  <c:v>176.5486291243507</c:v>
                </c:pt>
                <c:pt idx="728">
                  <c:v>306.5898364544563</c:v>
                </c:pt>
                <c:pt idx="731">
                  <c:v>776.51380243907579</c:v>
                </c:pt>
                <c:pt idx="733">
                  <c:v>1034.2390516403332</c:v>
                </c:pt>
                <c:pt idx="738">
                  <c:v>1350.7456867638932</c:v>
                </c:pt>
                <c:pt idx="748">
                  <c:v>417.36985062964516</c:v>
                </c:pt>
                <c:pt idx="753">
                  <c:v>81.978485035848337</c:v>
                </c:pt>
                <c:pt idx="757">
                  <c:v>626.97611484016738</c:v>
                </c:pt>
                <c:pt idx="760">
                  <c:v>671.2843197246824</c:v>
                </c:pt>
                <c:pt idx="763">
                  <c:v>765.07969717793389</c:v>
                </c:pt>
                <c:pt idx="765">
                  <c:v>1113.9446446166221</c:v>
                </c:pt>
                <c:pt idx="770">
                  <c:v>1569.0045613251311</c:v>
                </c:pt>
                <c:pt idx="778">
                  <c:v>300.85295919845794</c:v>
                </c:pt>
                <c:pt idx="783">
                  <c:v>90.964824628306559</c:v>
                </c:pt>
                <c:pt idx="787">
                  <c:v>641.67840932883519</c:v>
                </c:pt>
                <c:pt idx="790">
                  <c:v>637.5475273598795</c:v>
                </c:pt>
                <c:pt idx="793">
                  <c:v>982.2858158534234</c:v>
                </c:pt>
                <c:pt idx="795">
                  <c:v>1148.6780895784602</c:v>
                </c:pt>
                <c:pt idx="800">
                  <c:v>1482.0210325244211</c:v>
                </c:pt>
                <c:pt idx="808">
                  <c:v>293.45578758922204</c:v>
                </c:pt>
                <c:pt idx="813">
                  <c:v>87.747266474382371</c:v>
                </c:pt>
                <c:pt idx="817">
                  <c:v>627.24130408720964</c:v>
                </c:pt>
                <c:pt idx="820">
                  <c:v>702.62211873255876</c:v>
                </c:pt>
                <c:pt idx="823">
                  <c:v>882.88449155337321</c:v>
                </c:pt>
                <c:pt idx="825">
                  <c:v>1015.1095954253798</c:v>
                </c:pt>
                <c:pt idx="829">
                  <c:v>1395.0482734990178</c:v>
                </c:pt>
                <c:pt idx="837">
                  <c:v>284.98667368461372</c:v>
                </c:pt>
                <c:pt idx="842">
                  <c:v>93.855268197446691</c:v>
                </c:pt>
                <c:pt idx="846">
                  <c:v>622.8639817505283</c:v>
                </c:pt>
                <c:pt idx="849">
                  <c:v>696.22067268155354</c:v>
                </c:pt>
                <c:pt idx="852">
                  <c:v>913.14842947519742</c:v>
                </c:pt>
                <c:pt idx="854">
                  <c:v>1074.6625560501386</c:v>
                </c:pt>
                <c:pt idx="859">
                  <c:v>1439.3498373530356</c:v>
                </c:pt>
                <c:pt idx="873">
                  <c:v>146.25855443103862</c:v>
                </c:pt>
                <c:pt idx="875">
                  <c:v>312.38693494134213</c:v>
                </c:pt>
                <c:pt idx="878">
                  <c:v>456.52421515310783</c:v>
                </c:pt>
                <c:pt idx="882">
                  <c:v>746.80089620102785</c:v>
                </c:pt>
                <c:pt idx="884">
                  <c:v>1047.4793238589402</c:v>
                </c:pt>
                <c:pt idx="890">
                  <c:v>1211.2764501114605</c:v>
                </c:pt>
                <c:pt idx="901">
                  <c:v>129.09011806782118</c:v>
                </c:pt>
                <c:pt idx="903">
                  <c:v>323.03888833135414</c:v>
                </c:pt>
                <c:pt idx="906">
                  <c:v>430.57805903268439</c:v>
                </c:pt>
                <c:pt idx="910">
                  <c:v>739.53655050963118</c:v>
                </c:pt>
                <c:pt idx="912">
                  <c:v>906.24360997590213</c:v>
                </c:pt>
                <c:pt idx="918">
                  <c:v>1290.8679657741504</c:v>
                </c:pt>
                <c:pt idx="929">
                  <c:v>103.09334449291181</c:v>
                </c:pt>
                <c:pt idx="931">
                  <c:v>289.71503251382023</c:v>
                </c:pt>
                <c:pt idx="934">
                  <c:v>384.33765091052015</c:v>
                </c:pt>
                <c:pt idx="938">
                  <c:v>651.60986161750884</c:v>
                </c:pt>
                <c:pt idx="940">
                  <c:v>965.98236354519076</c:v>
                </c:pt>
                <c:pt idx="946">
                  <c:v>1231.5414080841899</c:v>
                </c:pt>
                <c:pt idx="957">
                  <c:v>129.72852785711044</c:v>
                </c:pt>
                <c:pt idx="959">
                  <c:v>356.91915192933692</c:v>
                </c:pt>
                <c:pt idx="962">
                  <c:v>457.69030171974214</c:v>
                </c:pt>
                <c:pt idx="966">
                  <c:v>779.03193370420536</c:v>
                </c:pt>
                <c:pt idx="968">
                  <c:v>957.41443376488894</c:v>
                </c:pt>
                <c:pt idx="974">
                  <c:v>1239.1719709422844</c:v>
                </c:pt>
                <c:pt idx="979">
                  <c:v>112.85657788910957</c:v>
                </c:pt>
                <c:pt idx="983">
                  <c:v>87.475237782851579</c:v>
                </c:pt>
                <c:pt idx="986">
                  <c:v>193.6950952830943</c:v>
                </c:pt>
                <c:pt idx="988">
                  <c:v>312.95973330528881</c:v>
                </c:pt>
                <c:pt idx="989">
                  <c:v>183.31935027198824</c:v>
                </c:pt>
                <c:pt idx="995">
                  <c:v>150.09209629624797</c:v>
                </c:pt>
                <c:pt idx="1004">
                  <c:v>123.38984771794961</c:v>
                </c:pt>
                <c:pt idx="1008">
                  <c:v>95.238165838754114</c:v>
                </c:pt>
                <c:pt idx="1011">
                  <c:v>183.88308524259065</c:v>
                </c:pt>
                <c:pt idx="1013">
                  <c:v>272.35451930482054</c:v>
                </c:pt>
                <c:pt idx="1014">
                  <c:v>169.74573332352296</c:v>
                </c:pt>
                <c:pt idx="1020">
                  <c:v>156.69458635225351</c:v>
                </c:pt>
                <c:pt idx="1029">
                  <c:v>124.65512532545188</c:v>
                </c:pt>
                <c:pt idx="1033">
                  <c:v>84.734991535760486</c:v>
                </c:pt>
                <c:pt idx="1036">
                  <c:v>188.69342078018906</c:v>
                </c:pt>
                <c:pt idx="1038">
                  <c:v>258.60581399347933</c:v>
                </c:pt>
                <c:pt idx="1039">
                  <c:v>147.21950232205464</c:v>
                </c:pt>
                <c:pt idx="1045">
                  <c:v>130.0593457133742</c:v>
                </c:pt>
                <c:pt idx="1054">
                  <c:v>127.69538963366745</c:v>
                </c:pt>
                <c:pt idx="1059">
                  <c:v>80.333777098839562</c:v>
                </c:pt>
                <c:pt idx="1061">
                  <c:v>275.92323807998815</c:v>
                </c:pt>
                <c:pt idx="1063">
                  <c:v>217.39531239221168</c:v>
                </c:pt>
                <c:pt idx="1065">
                  <c:v>193.72911962366845</c:v>
                </c:pt>
                <c:pt idx="1068">
                  <c:v>155.60744235443951</c:v>
                </c:pt>
                <c:pt idx="1076">
                  <c:v>139.44546921732061</c:v>
                </c:pt>
                <c:pt idx="1081">
                  <c:v>84.282319091679824</c:v>
                </c:pt>
                <c:pt idx="1083">
                  <c:v>313.29614695751457</c:v>
                </c:pt>
                <c:pt idx="1085">
                  <c:v>206.35029846803636</c:v>
                </c:pt>
                <c:pt idx="1087">
                  <c:v>190.54247406315989</c:v>
                </c:pt>
                <c:pt idx="1090">
                  <c:v>177.70671382597979</c:v>
                </c:pt>
                <c:pt idx="1098">
                  <c:v>139.28090719926735</c:v>
                </c:pt>
                <c:pt idx="1103">
                  <c:v>71.845204119324066</c:v>
                </c:pt>
                <c:pt idx="1105">
                  <c:v>269.78443855564535</c:v>
                </c:pt>
                <c:pt idx="1107">
                  <c:v>178.04051770384359</c:v>
                </c:pt>
                <c:pt idx="1109">
                  <c:v>174.97546312908409</c:v>
                </c:pt>
                <c:pt idx="1112">
                  <c:v>123.82204301139825</c:v>
                </c:pt>
                <c:pt idx="1121">
                  <c:v>422.52353993457223</c:v>
                </c:pt>
                <c:pt idx="1123">
                  <c:v>1791.2626775122403</c:v>
                </c:pt>
                <c:pt idx="1125">
                  <c:v>143.30864584172224</c:v>
                </c:pt>
                <c:pt idx="1129">
                  <c:v>725.74560118859722</c:v>
                </c:pt>
                <c:pt idx="1133">
                  <c:v>1108.6951932298878</c:v>
                </c:pt>
                <c:pt idx="1140">
                  <c:v>1750.1056157443356</c:v>
                </c:pt>
                <c:pt idx="1147">
                  <c:v>461.68920452661348</c:v>
                </c:pt>
                <c:pt idx="1149">
                  <c:v>1402.4263118855611</c:v>
                </c:pt>
                <c:pt idx="1151">
                  <c:v>214.86676535773105</c:v>
                </c:pt>
                <c:pt idx="1155">
                  <c:v>732.78939673786169</c:v>
                </c:pt>
                <c:pt idx="1159">
                  <c:v>1036.5574049470349</c:v>
                </c:pt>
                <c:pt idx="1165">
                  <c:v>1558.1509886727117</c:v>
                </c:pt>
                <c:pt idx="1173">
                  <c:v>479.06434571835041</c:v>
                </c:pt>
                <c:pt idx="1175">
                  <c:v>1655.7826930684359</c:v>
                </c:pt>
                <c:pt idx="1177">
                  <c:v>269.22921845905819</c:v>
                </c:pt>
                <c:pt idx="1181">
                  <c:v>727.94076552009835</c:v>
                </c:pt>
                <c:pt idx="1185">
                  <c:v>1059.6240460667136</c:v>
                </c:pt>
                <c:pt idx="1192">
                  <c:v>1859.0453988523086</c:v>
                </c:pt>
                <c:pt idx="1199">
                  <c:v>198.03691194611736</c:v>
                </c:pt>
                <c:pt idx="1202">
                  <c:v>61.28289473684211</c:v>
                </c:pt>
                <c:pt idx="1203">
                  <c:v>88.140511253914468</c:v>
                </c:pt>
                <c:pt idx="1207">
                  <c:v>499.80553784779642</c:v>
                </c:pt>
                <c:pt idx="1211">
                  <c:v>1180.9731452267176</c:v>
                </c:pt>
                <c:pt idx="1213">
                  <c:v>1431.5677516487217</c:v>
                </c:pt>
                <c:pt idx="1218">
                  <c:v>2153.0025157178779</c:v>
                </c:pt>
                <c:pt idx="1224">
                  <c:v>271.50528757064137</c:v>
                </c:pt>
                <c:pt idx="1227">
                  <c:v>76.90789473684211</c:v>
                </c:pt>
                <c:pt idx="1228">
                  <c:v>128.87254731293561</c:v>
                </c:pt>
                <c:pt idx="1232">
                  <c:v>418.27852367267587</c:v>
                </c:pt>
                <c:pt idx="1236">
                  <c:v>972.56758724173153</c:v>
                </c:pt>
                <c:pt idx="1238">
                  <c:v>1090.8898650264957</c:v>
                </c:pt>
                <c:pt idx="1243">
                  <c:v>1468.8790868153546</c:v>
                </c:pt>
                <c:pt idx="1249">
                  <c:v>263.84453842318322</c:v>
                </c:pt>
                <c:pt idx="1252">
                  <c:v>89.57236842105263</c:v>
                </c:pt>
                <c:pt idx="1253">
                  <c:v>162.2159389833034</c:v>
                </c:pt>
                <c:pt idx="1257">
                  <c:v>541.69066489868919</c:v>
                </c:pt>
                <c:pt idx="1261">
                  <c:v>991.4354624829399</c:v>
                </c:pt>
                <c:pt idx="1263">
                  <c:v>1251.6580949364918</c:v>
                </c:pt>
                <c:pt idx="1268">
                  <c:v>1490.3065519816146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35.18239592183518</c:v>
                </c:pt>
                <c:pt idx="1333">
                  <c:v>106.27113055365686</c:v>
                </c:pt>
                <c:pt idx="1344">
                  <c:v>256.06395534290272</c:v>
                </c:pt>
                <c:pt idx="1349">
                  <c:v>312.36780952380946</c:v>
                </c:pt>
                <c:pt idx="1357">
                  <c:v>406.00342857142857</c:v>
                </c:pt>
                <c:pt idx="1358">
                  <c:v>22.96</c:v>
                </c:pt>
                <c:pt idx="1359">
                  <c:v>69.378618705778393</c:v>
                </c:pt>
                <c:pt idx="1369">
                  <c:v>175.31822902447158</c:v>
                </c:pt>
                <c:pt idx="1374">
                  <c:v>328.46653968253963</c:v>
                </c:pt>
                <c:pt idx="1383">
                  <c:v>350.80995959595964</c:v>
                </c:pt>
                <c:pt idx="1384">
                  <c:v>77.680000000000007</c:v>
                </c:pt>
                <c:pt idx="1385">
                  <c:v>167.53805878332193</c:v>
                </c:pt>
                <c:pt idx="1395">
                  <c:v>332.40012546517806</c:v>
                </c:pt>
                <c:pt idx="1400">
                  <c:v>337.57606015037595</c:v>
                </c:pt>
                <c:pt idx="1409">
                  <c:v>481.3041904761904</c:v>
                </c:pt>
                <c:pt idx="1419">
                  <c:v>29.702500000000001</c:v>
                </c:pt>
                <c:pt idx="1423">
                  <c:v>243.81551788041705</c:v>
                </c:pt>
                <c:pt idx="1428">
                  <c:v>534.2983944720927</c:v>
                </c:pt>
                <c:pt idx="1433">
                  <c:v>236.33386363636362</c:v>
                </c:pt>
                <c:pt idx="1436">
                  <c:v>509.90644067796603</c:v>
                </c:pt>
                <c:pt idx="1440">
                  <c:v>1759.5649586776865</c:v>
                </c:pt>
                <c:pt idx="1448">
                  <c:v>216.99980555555553</c:v>
                </c:pt>
                <c:pt idx="1451">
                  <c:v>447.31733333333329</c:v>
                </c:pt>
                <c:pt idx="1455">
                  <c:v>1598.4152380952378</c:v>
                </c:pt>
                <c:pt idx="1463">
                  <c:v>267.82993827160493</c:v>
                </c:pt>
                <c:pt idx="1466">
                  <c:v>524.58905472636832</c:v>
                </c:pt>
                <c:pt idx="1470">
                  <c:v>1639.987786259542</c:v>
                </c:pt>
                <c:pt idx="1478">
                  <c:v>261.86055555555555</c:v>
                </c:pt>
                <c:pt idx="1482">
                  <c:v>530.09879781420773</c:v>
                </c:pt>
                <c:pt idx="1486">
                  <c:v>1629.4392968750001</c:v>
                </c:pt>
                <c:pt idx="1495">
                  <c:v>299.72461538461533</c:v>
                </c:pt>
                <c:pt idx="1496">
                  <c:v>436.548</c:v>
                </c:pt>
                <c:pt idx="1507">
                  <c:v>544.54999999999995</c:v>
                </c:pt>
                <c:pt idx="1508">
                  <c:v>432.72</c:v>
                </c:pt>
                <c:pt idx="1517">
                  <c:v>183.64666666666673</c:v>
                </c:pt>
                <c:pt idx="1518">
                  <c:v>235.20636363636359</c:v>
                </c:pt>
                <c:pt idx="1529">
                  <c:v>159.68099999999998</c:v>
                </c:pt>
                <c:pt idx="1530">
                  <c:v>309.92210526315785</c:v>
                </c:pt>
                <c:pt idx="1539">
                  <c:v>134.01111111111115</c:v>
                </c:pt>
                <c:pt idx="1540">
                  <c:v>189.9255555555556</c:v>
                </c:pt>
                <c:pt idx="1551">
                  <c:v>80.039999999999992</c:v>
                </c:pt>
                <c:pt idx="1552">
                  <c:v>268.86250000000001</c:v>
                </c:pt>
                <c:pt idx="1564">
                  <c:v>98.532499999999999</c:v>
                </c:pt>
                <c:pt idx="1565">
                  <c:v>249.03850850340137</c:v>
                </c:pt>
                <c:pt idx="1570">
                  <c:v>869.07666811425111</c:v>
                </c:pt>
                <c:pt idx="1572">
                  <c:v>1155.7730931537556</c:v>
                </c:pt>
                <c:pt idx="1576">
                  <c:v>78.099999999999994</c:v>
                </c:pt>
                <c:pt idx="1577">
                  <c:v>126.87842068940468</c:v>
                </c:pt>
                <c:pt idx="1583">
                  <c:v>335.72147034252299</c:v>
                </c:pt>
                <c:pt idx="2067">
                  <c:v>397.03535754029389</c:v>
                </c:pt>
                <c:pt idx="2068">
                  <c:v>597.86683634687529</c:v>
                </c:pt>
                <c:pt idx="2069">
                  <c:v>793.39892504164357</c:v>
                </c:pt>
                <c:pt idx="2070">
                  <c:v>1146.3347027256209</c:v>
                </c:pt>
                <c:pt idx="2073">
                  <c:v>379.73804868180832</c:v>
                </c:pt>
                <c:pt idx="2074">
                  <c:v>664.94165257036025</c:v>
                </c:pt>
                <c:pt idx="2075">
                  <c:v>815.68705037390487</c:v>
                </c:pt>
                <c:pt idx="2076">
                  <c:v>1440.2161805428414</c:v>
                </c:pt>
                <c:pt idx="2079">
                  <c:v>401.42848304163192</c:v>
                </c:pt>
                <c:pt idx="2080">
                  <c:v>630.35623912643507</c:v>
                </c:pt>
                <c:pt idx="2081">
                  <c:v>900.13435731622167</c:v>
                </c:pt>
                <c:pt idx="2082">
                  <c:v>1155.2814823244125</c:v>
                </c:pt>
                <c:pt idx="2085">
                  <c:v>446.15205136074638</c:v>
                </c:pt>
                <c:pt idx="2086">
                  <c:v>700.81243425362504</c:v>
                </c:pt>
                <c:pt idx="2087">
                  <c:v>959.65138568006864</c:v>
                </c:pt>
                <c:pt idx="2088">
                  <c:v>1281.1962091745645</c:v>
                </c:pt>
                <c:pt idx="2091">
                  <c:v>1195.5557813742648</c:v>
                </c:pt>
                <c:pt idx="2094">
                  <c:v>1281.0014451027732</c:v>
                </c:pt>
                <c:pt idx="2097">
                  <c:v>1277.3192887683044</c:v>
                </c:pt>
                <c:pt idx="2100">
                  <c:v>1324.6513432166889</c:v>
                </c:pt>
                <c:pt idx="2103">
                  <c:v>344.37001005146413</c:v>
                </c:pt>
                <c:pt idx="2104">
                  <c:v>542.24145710365008</c:v>
                </c:pt>
                <c:pt idx="2105">
                  <c:v>770.32736314394288</c:v>
                </c:pt>
                <c:pt idx="2106">
                  <c:v>1188.6809487131432</c:v>
                </c:pt>
                <c:pt idx="2109">
                  <c:v>351.13665635076643</c:v>
                </c:pt>
                <c:pt idx="2110">
                  <c:v>608.58613480155987</c:v>
                </c:pt>
                <c:pt idx="2111">
                  <c:v>787.68570589346939</c:v>
                </c:pt>
                <c:pt idx="2112">
                  <c:v>1098.9677118271411</c:v>
                </c:pt>
                <c:pt idx="2115">
                  <c:v>389.41541145365227</c:v>
                </c:pt>
                <c:pt idx="2116">
                  <c:v>628.92701902184194</c:v>
                </c:pt>
                <c:pt idx="2117">
                  <c:v>881.62341524861426</c:v>
                </c:pt>
                <c:pt idx="2118">
                  <c:v>1348.3422267531939</c:v>
                </c:pt>
                <c:pt idx="2121">
                  <c:v>392.28110313988958</c:v>
                </c:pt>
                <c:pt idx="2122">
                  <c:v>633.77400856042209</c:v>
                </c:pt>
                <c:pt idx="2123">
                  <c:v>931.49496099276155</c:v>
                </c:pt>
                <c:pt idx="2124">
                  <c:v>1398.7888810518045</c:v>
                </c:pt>
                <c:pt idx="2126">
                  <c:v>471.23768942600157</c:v>
                </c:pt>
                <c:pt idx="2127">
                  <c:v>721.80760642624841</c:v>
                </c:pt>
                <c:pt idx="2128">
                  <c:v>721.80760642624841</c:v>
                </c:pt>
                <c:pt idx="2129">
                  <c:v>1355.1242690603103</c:v>
                </c:pt>
                <c:pt idx="2130">
                  <c:v>383.11206872678679</c:v>
                </c:pt>
                <c:pt idx="2131">
                  <c:v>740.72714391148475</c:v>
                </c:pt>
                <c:pt idx="2132">
                  <c:v>740.72714391148475</c:v>
                </c:pt>
                <c:pt idx="2133">
                  <c:v>1149.4946081956398</c:v>
                </c:pt>
                <c:pt idx="2134">
                  <c:v>321.14788750608056</c:v>
                </c:pt>
                <c:pt idx="2135">
                  <c:v>705.98906458857164</c:v>
                </c:pt>
                <c:pt idx="2136">
                  <c:v>705.98906458857164</c:v>
                </c:pt>
                <c:pt idx="2137">
                  <c:v>1323.2445934001055</c:v>
                </c:pt>
                <c:pt idx="2138">
                  <c:v>340.40414722236358</c:v>
                </c:pt>
                <c:pt idx="2139">
                  <c:v>674.16380747194921</c:v>
                </c:pt>
                <c:pt idx="2140">
                  <c:v>674.16380747194921</c:v>
                </c:pt>
                <c:pt idx="2141">
                  <c:v>1082.0201518291001</c:v>
                </c:pt>
                <c:pt idx="2142">
                  <c:v>1152.9233077472527</c:v>
                </c:pt>
                <c:pt idx="2143">
                  <c:v>1195.5753855094354</c:v>
                </c:pt>
                <c:pt idx="2144">
                  <c:v>1145.8702797967871</c:v>
                </c:pt>
                <c:pt idx="2145">
                  <c:v>1284.1000236282084</c:v>
                </c:pt>
                <c:pt idx="2146">
                  <c:v>325.77107286964855</c:v>
                </c:pt>
                <c:pt idx="2147">
                  <c:v>594.50719559929223</c:v>
                </c:pt>
                <c:pt idx="2148">
                  <c:v>594.50719559929223</c:v>
                </c:pt>
                <c:pt idx="2149">
                  <c:v>1050.8031217789442</c:v>
                </c:pt>
                <c:pt idx="2150">
                  <c:v>366.10900743290813</c:v>
                </c:pt>
                <c:pt idx="2151">
                  <c:v>645.86655808235389</c:v>
                </c:pt>
                <c:pt idx="2152">
                  <c:v>645.86655808235389</c:v>
                </c:pt>
                <c:pt idx="2153">
                  <c:v>1230.6021614930619</c:v>
                </c:pt>
                <c:pt idx="2154">
                  <c:v>301.08250160764112</c:v>
                </c:pt>
                <c:pt idx="2155">
                  <c:v>512.44899583349638</c:v>
                </c:pt>
                <c:pt idx="2156">
                  <c:v>512.44899583349638</c:v>
                </c:pt>
                <c:pt idx="2157">
                  <c:v>1241.573470711362</c:v>
                </c:pt>
                <c:pt idx="2158">
                  <c:v>277.92454191217041</c:v>
                </c:pt>
                <c:pt idx="2159">
                  <c:v>550.81849025744236</c:v>
                </c:pt>
                <c:pt idx="2160">
                  <c:v>550.81849025744236</c:v>
                </c:pt>
                <c:pt idx="2161">
                  <c:v>1671.7442255089136</c:v>
                </c:pt>
              </c:numCache>
            </c:numRef>
          </c:xVal>
          <c:yVal>
            <c:numRef>
              <c:f>CottonObserved!$V$15:$V$2176</c:f>
              <c:numCache>
                <c:formatCode>General</c:formatCode>
                <c:ptCount val="2162"/>
                <c:pt idx="0">
                  <c:v>546.39624777002268</c:v>
                </c:pt>
                <c:pt idx="4">
                  <c:v>353.42703431855597</c:v>
                </c:pt>
                <c:pt idx="13">
                  <c:v>169.5862932689368</c:v>
                </c:pt>
                <c:pt idx="16">
                  <c:v>323.10589590235872</c:v>
                </c:pt>
                <c:pt idx="19">
                  <c:v>376.63033337830581</c:v>
                </c:pt>
                <c:pt idx="21">
                  <c:v>598.70244787225965</c:v>
                </c:pt>
                <c:pt idx="25">
                  <c:v>346.41371112735789</c:v>
                </c:pt>
                <c:pt idx="34">
                  <c:v>222.18721795081007</c:v>
                </c:pt>
                <c:pt idx="37">
                  <c:v>325.43746106261619</c:v>
                </c:pt>
                <c:pt idx="40">
                  <c:v>419.61464988027876</c:v>
                </c:pt>
                <c:pt idx="42">
                  <c:v>790.75235545922146</c:v>
                </c:pt>
                <c:pt idx="46">
                  <c:v>552.05716329936308</c:v>
                </c:pt>
                <c:pt idx="55">
                  <c:v>256.13634134086521</c:v>
                </c:pt>
                <c:pt idx="58">
                  <c:v>329.10086500039858</c:v>
                </c:pt>
                <c:pt idx="61">
                  <c:v>381.6945551053501</c:v>
                </c:pt>
                <c:pt idx="63">
                  <c:v>692.43648287092913</c:v>
                </c:pt>
                <c:pt idx="67">
                  <c:v>544.21773701661846</c:v>
                </c:pt>
                <c:pt idx="78">
                  <c:v>152.59655314461787</c:v>
                </c:pt>
                <c:pt idx="81">
                  <c:v>250.47841908023375</c:v>
                </c:pt>
                <c:pt idx="85">
                  <c:v>306.11555031903345</c:v>
                </c:pt>
                <c:pt idx="86">
                  <c:v>388.39826908760222</c:v>
                </c:pt>
                <c:pt idx="88">
                  <c:v>476.61134044782386</c:v>
                </c:pt>
                <c:pt idx="90">
                  <c:v>498.48606624491219</c:v>
                </c:pt>
                <c:pt idx="91">
                  <c:v>520.36079204200064</c:v>
                </c:pt>
                <c:pt idx="92">
                  <c:v>497.05257789675272</c:v>
                </c:pt>
                <c:pt idx="105">
                  <c:v>128.44525839784015</c:v>
                </c:pt>
                <c:pt idx="108">
                  <c:v>225.12243672164681</c:v>
                </c:pt>
                <c:pt idx="112">
                  <c:v>367.80684747324574</c:v>
                </c:pt>
                <c:pt idx="113">
                  <c:v>412.50531933591083</c:v>
                </c:pt>
                <c:pt idx="115">
                  <c:v>446.2210261874672</c:v>
                </c:pt>
                <c:pt idx="117">
                  <c:v>546.54685552083959</c:v>
                </c:pt>
                <c:pt idx="118">
                  <c:v>646.87268485421203</c:v>
                </c:pt>
                <c:pt idx="131">
                  <c:v>183.26088954531338</c:v>
                </c:pt>
                <c:pt idx="134">
                  <c:v>354.28732490910835</c:v>
                </c:pt>
                <c:pt idx="138">
                  <c:v>447.26608178308669</c:v>
                </c:pt>
                <c:pt idx="139">
                  <c:v>501.37263845341295</c:v>
                </c:pt>
                <c:pt idx="141">
                  <c:v>622.27477565297443</c:v>
                </c:pt>
                <c:pt idx="143">
                  <c:v>605.58668093311405</c:v>
                </c:pt>
                <c:pt idx="144">
                  <c:v>628.89858621325402</c:v>
                </c:pt>
                <c:pt idx="145">
                  <c:v>655.22123354966902</c:v>
                </c:pt>
                <c:pt idx="159">
                  <c:v>221.96576073809601</c:v>
                </c:pt>
                <c:pt idx="162">
                  <c:v>356.28220052079155</c:v>
                </c:pt>
                <c:pt idx="166">
                  <c:v>368.79225566765587</c:v>
                </c:pt>
                <c:pt idx="167">
                  <c:v>462.03642578771348</c:v>
                </c:pt>
                <c:pt idx="169">
                  <c:v>503.50636469040512</c:v>
                </c:pt>
                <c:pt idx="171">
                  <c:v>604.18386192212984</c:v>
                </c:pt>
                <c:pt idx="172">
                  <c:v>704.86135915385455</c:v>
                </c:pt>
                <c:pt idx="173">
                  <c:v>666.37458400098603</c:v>
                </c:pt>
                <c:pt idx="186">
                  <c:v>239.9727235159375</c:v>
                </c:pt>
                <c:pt idx="189">
                  <c:v>340.88412870150802</c:v>
                </c:pt>
                <c:pt idx="191">
                  <c:v>532.2875350054328</c:v>
                </c:pt>
                <c:pt idx="194">
                  <c:v>455.36700716464509</c:v>
                </c:pt>
                <c:pt idx="196">
                  <c:v>398.15882911729318</c:v>
                </c:pt>
                <c:pt idx="197">
                  <c:v>281.99604008750731</c:v>
                </c:pt>
                <c:pt idx="198">
                  <c:v>355.40782584734086</c:v>
                </c:pt>
                <c:pt idx="211">
                  <c:v>198.85060002261164</c:v>
                </c:pt>
                <c:pt idx="213">
                  <c:v>291.77830565611185</c:v>
                </c:pt>
                <c:pt idx="215">
                  <c:v>354.08414442079675</c:v>
                </c:pt>
                <c:pt idx="218">
                  <c:v>407.93511705217992</c:v>
                </c:pt>
                <c:pt idx="220">
                  <c:v>337.58436585313797</c:v>
                </c:pt>
                <c:pt idx="221">
                  <c:v>311.43118625481031</c:v>
                </c:pt>
                <c:pt idx="222">
                  <c:v>366.03834972788428</c:v>
                </c:pt>
                <c:pt idx="235">
                  <c:v>182.74262920009809</c:v>
                </c:pt>
                <c:pt idx="237">
                  <c:v>387.60775552654331</c:v>
                </c:pt>
                <c:pt idx="239">
                  <c:v>485.48235001328857</c:v>
                </c:pt>
                <c:pt idx="242">
                  <c:v>431.77570720658986</c:v>
                </c:pt>
                <c:pt idx="244">
                  <c:v>499.70172180959707</c:v>
                </c:pt>
                <c:pt idx="245">
                  <c:v>327.00920382450181</c:v>
                </c:pt>
                <c:pt idx="246">
                  <c:v>495.59007324100958</c:v>
                </c:pt>
                <c:pt idx="259">
                  <c:v>258.85442192482446</c:v>
                </c:pt>
                <c:pt idx="261">
                  <c:v>433.04629913408189</c:v>
                </c:pt>
                <c:pt idx="263">
                  <c:v>558.00450901037061</c:v>
                </c:pt>
                <c:pt idx="266">
                  <c:v>494.29151434678249</c:v>
                </c:pt>
                <c:pt idx="268">
                  <c:v>458.5514520745719</c:v>
                </c:pt>
                <c:pt idx="269">
                  <c:v>456.41496371446175</c:v>
                </c:pt>
                <c:pt idx="270">
                  <c:v>681.42261494136267</c:v>
                </c:pt>
                <c:pt idx="276">
                  <c:v>193.11159392194858</c:v>
                </c:pt>
                <c:pt idx="285">
                  <c:v>331.12740762876905</c:v>
                </c:pt>
                <c:pt idx="287">
                  <c:v>312.13028265057881</c:v>
                </c:pt>
                <c:pt idx="291">
                  <c:v>544.94365704358461</c:v>
                </c:pt>
                <c:pt idx="293">
                  <c:v>668.81888337689065</c:v>
                </c:pt>
                <c:pt idx="296">
                  <c:v>713.77536695713025</c:v>
                </c:pt>
                <c:pt idx="310">
                  <c:v>161.79129846714338</c:v>
                </c:pt>
                <c:pt idx="319">
                  <c:v>319.80330427758838</c:v>
                </c:pt>
                <c:pt idx="321">
                  <c:v>324.80666755131131</c:v>
                </c:pt>
                <c:pt idx="325">
                  <c:v>539.70725751809709</c:v>
                </c:pt>
                <c:pt idx="327">
                  <c:v>731.68715749499609</c:v>
                </c:pt>
                <c:pt idx="330">
                  <c:v>1015.2466791449253</c:v>
                </c:pt>
                <c:pt idx="344">
                  <c:v>204.12341490065248</c:v>
                </c:pt>
                <c:pt idx="353">
                  <c:v>321.88136583074692</c:v>
                </c:pt>
                <c:pt idx="355">
                  <c:v>373.81068005468154</c:v>
                </c:pt>
                <c:pt idx="359">
                  <c:v>450.42303307694965</c:v>
                </c:pt>
                <c:pt idx="361">
                  <c:v>652.79856117330144</c:v>
                </c:pt>
                <c:pt idx="364">
                  <c:v>717.96905912346676</c:v>
                </c:pt>
                <c:pt idx="378">
                  <c:v>205.26302856521821</c:v>
                </c:pt>
                <c:pt idx="387">
                  <c:v>353.67316892320298</c:v>
                </c:pt>
                <c:pt idx="389">
                  <c:v>408.58889184213115</c:v>
                </c:pt>
                <c:pt idx="393">
                  <c:v>587.58987943675311</c:v>
                </c:pt>
                <c:pt idx="395">
                  <c:v>819.45867691312355</c:v>
                </c:pt>
                <c:pt idx="398">
                  <c:v>857.13009892947014</c:v>
                </c:pt>
                <c:pt idx="417">
                  <c:v>168.76277434544929</c:v>
                </c:pt>
                <c:pt idx="419">
                  <c:v>233.01660155636992</c:v>
                </c:pt>
                <c:pt idx="422">
                  <c:v>416.25068879413448</c:v>
                </c:pt>
                <c:pt idx="424">
                  <c:v>487.85115927529642</c:v>
                </c:pt>
                <c:pt idx="426">
                  <c:v>568.69434590405888</c:v>
                </c:pt>
                <c:pt idx="431">
                  <c:v>499.42950382262387</c:v>
                </c:pt>
                <c:pt idx="447">
                  <c:v>164.33043680818034</c:v>
                </c:pt>
                <c:pt idx="449">
                  <c:v>240.45351640006592</c:v>
                </c:pt>
                <c:pt idx="452">
                  <c:v>424.31102819355658</c:v>
                </c:pt>
                <c:pt idx="454">
                  <c:v>533.3216382030995</c:v>
                </c:pt>
                <c:pt idx="456">
                  <c:v>558.98002736762771</c:v>
                </c:pt>
                <c:pt idx="461">
                  <c:v>531.77593464278505</c:v>
                </c:pt>
                <c:pt idx="477">
                  <c:v>136.06665830066922</c:v>
                </c:pt>
                <c:pt idx="479">
                  <c:v>275.35024888489176</c:v>
                </c:pt>
                <c:pt idx="482">
                  <c:v>449.37101707667978</c:v>
                </c:pt>
                <c:pt idx="484">
                  <c:v>516.59724147195516</c:v>
                </c:pt>
                <c:pt idx="486">
                  <c:v>539.25233205799088</c:v>
                </c:pt>
                <c:pt idx="491">
                  <c:v>484.21797136909584</c:v>
                </c:pt>
                <c:pt idx="506">
                  <c:v>113.55445295100887</c:v>
                </c:pt>
                <c:pt idx="508">
                  <c:v>249.0717210688951</c:v>
                </c:pt>
                <c:pt idx="511">
                  <c:v>467.97419007004754</c:v>
                </c:pt>
                <c:pt idx="513">
                  <c:v>643.56562806910415</c:v>
                </c:pt>
                <c:pt idx="515">
                  <c:v>616.93003633747708</c:v>
                </c:pt>
                <c:pt idx="520">
                  <c:v>520.39778099992031</c:v>
                </c:pt>
                <c:pt idx="536">
                  <c:v>78.092426884862007</c:v>
                </c:pt>
                <c:pt idx="538">
                  <c:v>190.6477100214062</c:v>
                </c:pt>
                <c:pt idx="540">
                  <c:v>371.68070103041885</c:v>
                </c:pt>
                <c:pt idx="542">
                  <c:v>280.85817100343695</c:v>
                </c:pt>
                <c:pt idx="546">
                  <c:v>462.12051286751455</c:v>
                </c:pt>
                <c:pt idx="552">
                  <c:v>306.76850450987331</c:v>
                </c:pt>
                <c:pt idx="562">
                  <c:v>84.370712180663588</c:v>
                </c:pt>
                <c:pt idx="564">
                  <c:v>194.43896479077961</c:v>
                </c:pt>
                <c:pt idx="566">
                  <c:v>364.12447071238813</c:v>
                </c:pt>
                <c:pt idx="568">
                  <c:v>363.02339374560609</c:v>
                </c:pt>
                <c:pt idx="572">
                  <c:v>444.86453718798896</c:v>
                </c:pt>
                <c:pt idx="579">
                  <c:v>369.77454348867496</c:v>
                </c:pt>
                <c:pt idx="589">
                  <c:v>55.847505280508116</c:v>
                </c:pt>
                <c:pt idx="591">
                  <c:v>216.87094455850288</c:v>
                </c:pt>
                <c:pt idx="593">
                  <c:v>388.01495885640225</c:v>
                </c:pt>
                <c:pt idx="595">
                  <c:v>321.45193693921766</c:v>
                </c:pt>
                <c:pt idx="599">
                  <c:v>473.42247674480859</c:v>
                </c:pt>
                <c:pt idx="606">
                  <c:v>352.405958569924</c:v>
                </c:pt>
                <c:pt idx="616">
                  <c:v>96.823934968271985</c:v>
                </c:pt>
                <c:pt idx="618">
                  <c:v>237.65654515829016</c:v>
                </c:pt>
                <c:pt idx="620">
                  <c:v>356.48109155768475</c:v>
                </c:pt>
                <c:pt idx="622">
                  <c:v>396.70223091285743</c:v>
                </c:pt>
                <c:pt idx="626">
                  <c:v>561.83730510695761</c:v>
                </c:pt>
                <c:pt idx="633">
                  <c:v>476.691866680592</c:v>
                </c:pt>
                <c:pt idx="637">
                  <c:v>129.08247936066306</c:v>
                </c:pt>
                <c:pt idx="641">
                  <c:v>76.241318038620435</c:v>
                </c:pt>
                <c:pt idx="644">
                  <c:v>249.95344064762443</c:v>
                </c:pt>
                <c:pt idx="647">
                  <c:v>350.26565861230233</c:v>
                </c:pt>
                <c:pt idx="649">
                  <c:v>371.36741735718101</c:v>
                </c:pt>
                <c:pt idx="654">
                  <c:v>494.40299466139822</c:v>
                </c:pt>
                <c:pt idx="665">
                  <c:v>135.76782851947152</c:v>
                </c:pt>
                <c:pt idx="668">
                  <c:v>79.69304170566636</c:v>
                </c:pt>
                <c:pt idx="671">
                  <c:v>239.25662381681551</c:v>
                </c:pt>
                <c:pt idx="674">
                  <c:v>351.43070989556099</c:v>
                </c:pt>
                <c:pt idx="676">
                  <c:v>335.81023027801575</c:v>
                </c:pt>
                <c:pt idx="681">
                  <c:v>600.43961534698064</c:v>
                </c:pt>
                <c:pt idx="693">
                  <c:v>131.08325603563591</c:v>
                </c:pt>
                <c:pt idx="697">
                  <c:v>67.165004463846657</c:v>
                </c:pt>
                <c:pt idx="700">
                  <c:v>257.61459583888472</c:v>
                </c:pt>
                <c:pt idx="703">
                  <c:v>370.78367575367309</c:v>
                </c:pt>
                <c:pt idx="705">
                  <c:v>449.86299788575752</c:v>
                </c:pt>
                <c:pt idx="710">
                  <c:v>612.81515443971125</c:v>
                </c:pt>
                <c:pt idx="721">
                  <c:v>139.63514750047233</c:v>
                </c:pt>
                <c:pt idx="725">
                  <c:v>81.529016631011004</c:v>
                </c:pt>
                <c:pt idx="728">
                  <c:v>167.86540688982191</c:v>
                </c:pt>
                <c:pt idx="731">
                  <c:v>391.86038864815839</c:v>
                </c:pt>
                <c:pt idx="733">
                  <c:v>464.74974236388698</c:v>
                </c:pt>
                <c:pt idx="738">
                  <c:v>630.91250891379207</c:v>
                </c:pt>
                <c:pt idx="748">
                  <c:v>197.72645957437896</c:v>
                </c:pt>
                <c:pt idx="753">
                  <c:v>31.459042495856799</c:v>
                </c:pt>
                <c:pt idx="757">
                  <c:v>316.99695827281715</c:v>
                </c:pt>
                <c:pt idx="760">
                  <c:v>344.59561376120365</c:v>
                </c:pt>
                <c:pt idx="763">
                  <c:v>357.54329775431489</c:v>
                </c:pt>
                <c:pt idx="765">
                  <c:v>429.04173539346937</c:v>
                </c:pt>
                <c:pt idx="770">
                  <c:v>532.4383830342947</c:v>
                </c:pt>
                <c:pt idx="778">
                  <c:v>150.12037451314183</c:v>
                </c:pt>
                <c:pt idx="783">
                  <c:v>36.166970057224795</c:v>
                </c:pt>
                <c:pt idx="787">
                  <c:v>331.27700077544779</c:v>
                </c:pt>
                <c:pt idx="790">
                  <c:v>342.19273001439234</c:v>
                </c:pt>
                <c:pt idx="793">
                  <c:v>462.44388863948507</c:v>
                </c:pt>
                <c:pt idx="795">
                  <c:v>460.86333837259963</c:v>
                </c:pt>
                <c:pt idx="800">
                  <c:v>542.3744553150824</c:v>
                </c:pt>
                <c:pt idx="808">
                  <c:v>144.40955298633534</c:v>
                </c:pt>
                <c:pt idx="813">
                  <c:v>33.931928134347935</c:v>
                </c:pt>
                <c:pt idx="817">
                  <c:v>331.55349888469522</c:v>
                </c:pt>
                <c:pt idx="820">
                  <c:v>402.08209441600127</c:v>
                </c:pt>
                <c:pt idx="823">
                  <c:v>462.09795464796298</c:v>
                </c:pt>
                <c:pt idx="825">
                  <c:v>479.93262164205771</c:v>
                </c:pt>
                <c:pt idx="829">
                  <c:v>534.07012839935442</c:v>
                </c:pt>
                <c:pt idx="837">
                  <c:v>165.35145191446378</c:v>
                </c:pt>
                <c:pt idx="842">
                  <c:v>42.656295916664561</c:v>
                </c:pt>
                <c:pt idx="846">
                  <c:v>355.55385782302722</c:v>
                </c:pt>
                <c:pt idx="849">
                  <c:v>413.74497637268104</c:v>
                </c:pt>
                <c:pt idx="852">
                  <c:v>484.7586405114306</c:v>
                </c:pt>
                <c:pt idx="854">
                  <c:v>535.85411635830496</c:v>
                </c:pt>
                <c:pt idx="859">
                  <c:v>621.69135780719307</c:v>
                </c:pt>
                <c:pt idx="873">
                  <c:v>63.231451288240521</c:v>
                </c:pt>
                <c:pt idx="875">
                  <c:v>141.27916739090296</c:v>
                </c:pt>
                <c:pt idx="878">
                  <c:v>228.66783959174751</c:v>
                </c:pt>
                <c:pt idx="882">
                  <c:v>293.64820075504076</c:v>
                </c:pt>
                <c:pt idx="884">
                  <c:v>355.3765496829302</c:v>
                </c:pt>
                <c:pt idx="890">
                  <c:v>406.16019254883167</c:v>
                </c:pt>
                <c:pt idx="901">
                  <c:v>52.353553258183737</c:v>
                </c:pt>
                <c:pt idx="903">
                  <c:v>148.95142539909418</c:v>
                </c:pt>
                <c:pt idx="906">
                  <c:v>218.0688456814633</c:v>
                </c:pt>
                <c:pt idx="910">
                  <c:v>328.56100881323789</c:v>
                </c:pt>
                <c:pt idx="912">
                  <c:v>369.2285467479029</c:v>
                </c:pt>
                <c:pt idx="918">
                  <c:v>447.90226611252893</c:v>
                </c:pt>
                <c:pt idx="929">
                  <c:v>42.519419233132922</c:v>
                </c:pt>
                <c:pt idx="931">
                  <c:v>131.08789168980712</c:v>
                </c:pt>
                <c:pt idx="934">
                  <c:v>195.45499751918874</c:v>
                </c:pt>
                <c:pt idx="938">
                  <c:v>318.32980729182128</c:v>
                </c:pt>
                <c:pt idx="940">
                  <c:v>379.80641392074961</c:v>
                </c:pt>
                <c:pt idx="946">
                  <c:v>376.26144220465869</c:v>
                </c:pt>
                <c:pt idx="957">
                  <c:v>60.771052993009107</c:v>
                </c:pt>
                <c:pt idx="959">
                  <c:v>181.16834756240087</c:v>
                </c:pt>
                <c:pt idx="962">
                  <c:v>256.01899738817059</c:v>
                </c:pt>
                <c:pt idx="966">
                  <c:v>406.69093920010891</c:v>
                </c:pt>
                <c:pt idx="968">
                  <c:v>423.19256628313889</c:v>
                </c:pt>
                <c:pt idx="974">
                  <c:v>475.59318075250195</c:v>
                </c:pt>
                <c:pt idx="1121">
                  <c:v>155.8688612245985</c:v>
                </c:pt>
                <c:pt idx="1123">
                  <c:v>752.0464017824188</c:v>
                </c:pt>
                <c:pt idx="1125">
                  <c:v>50.0200631821562</c:v>
                </c:pt>
                <c:pt idx="1129">
                  <c:v>335.09858072634029</c:v>
                </c:pt>
                <c:pt idx="1133">
                  <c:v>453.69591655673332</c:v>
                </c:pt>
                <c:pt idx="1140">
                  <c:v>722.80038287361344</c:v>
                </c:pt>
                <c:pt idx="1147">
                  <c:v>177.93634842214939</c:v>
                </c:pt>
                <c:pt idx="1149">
                  <c:v>575.00487548327874</c:v>
                </c:pt>
                <c:pt idx="1151">
                  <c:v>86.440315645879451</c:v>
                </c:pt>
                <c:pt idx="1155">
                  <c:v>349.00020325982257</c:v>
                </c:pt>
                <c:pt idx="1159">
                  <c:v>436.66420479482377</c:v>
                </c:pt>
                <c:pt idx="1165">
                  <c:v>688.18439202201512</c:v>
                </c:pt>
                <c:pt idx="1173">
                  <c:v>205.32700240120971</c:v>
                </c:pt>
                <c:pt idx="1175">
                  <c:v>821.3295967675906</c:v>
                </c:pt>
                <c:pt idx="1177">
                  <c:v>124.09615580473579</c:v>
                </c:pt>
                <c:pt idx="1181">
                  <c:v>381.14463268682283</c:v>
                </c:pt>
                <c:pt idx="1185">
                  <c:v>480.07521643120936</c:v>
                </c:pt>
                <c:pt idx="1192">
                  <c:v>873.19815046743349</c:v>
                </c:pt>
                <c:pt idx="1199">
                  <c:v>86.871664942815514</c:v>
                </c:pt>
                <c:pt idx="1202">
                  <c:v>27.993421052631579</c:v>
                </c:pt>
                <c:pt idx="1203">
                  <c:v>33.771944030385491</c:v>
                </c:pt>
                <c:pt idx="1207">
                  <c:v>240.75019449984975</c:v>
                </c:pt>
                <c:pt idx="1211">
                  <c:v>498.82388380027589</c:v>
                </c:pt>
                <c:pt idx="1213">
                  <c:v>463.51482706349935</c:v>
                </c:pt>
                <c:pt idx="1218">
                  <c:v>701.80058714761583</c:v>
                </c:pt>
                <c:pt idx="1224">
                  <c:v>131.81901511212862</c:v>
                </c:pt>
                <c:pt idx="1227">
                  <c:v>35.032894736842103</c:v>
                </c:pt>
                <c:pt idx="1228">
                  <c:v>56.90148093961286</c:v>
                </c:pt>
                <c:pt idx="1232">
                  <c:v>208.06612301390845</c:v>
                </c:pt>
                <c:pt idx="1236">
                  <c:v>471.12346160880077</c:v>
                </c:pt>
                <c:pt idx="1238">
                  <c:v>459.63589276947567</c:v>
                </c:pt>
                <c:pt idx="1243">
                  <c:v>603.73602371176287</c:v>
                </c:pt>
                <c:pt idx="1249">
                  <c:v>134.45285114666024</c:v>
                </c:pt>
                <c:pt idx="1252">
                  <c:v>43.782894736842103</c:v>
                </c:pt>
                <c:pt idx="1253">
                  <c:v>78.876184641337062</c:v>
                </c:pt>
                <c:pt idx="1257">
                  <c:v>304.79611001989758</c:v>
                </c:pt>
                <c:pt idx="1261">
                  <c:v>506.71927705184214</c:v>
                </c:pt>
                <c:pt idx="1263">
                  <c:v>565.61837068369641</c:v>
                </c:pt>
                <c:pt idx="1268">
                  <c:v>636.0686344825275</c:v>
                </c:pt>
                <c:pt idx="1332">
                  <c:v>15.500016992353441</c:v>
                </c:pt>
                <c:pt idx="1333">
                  <c:v>55.915523809523812</c:v>
                </c:pt>
                <c:pt idx="1344">
                  <c:v>130.81627705627707</c:v>
                </c:pt>
                <c:pt idx="1349">
                  <c:v>148.27049275362316</c:v>
                </c:pt>
                <c:pt idx="1357">
                  <c:v>186.76238095238097</c:v>
                </c:pt>
                <c:pt idx="1358">
                  <c:v>9.7733333333333334</c:v>
                </c:pt>
                <c:pt idx="1359">
                  <c:v>37.703920744567633</c:v>
                </c:pt>
                <c:pt idx="1369">
                  <c:v>92.353410495936799</c:v>
                </c:pt>
                <c:pt idx="1374">
                  <c:v>164.86054803675856</c:v>
                </c:pt>
                <c:pt idx="1383">
                  <c:v>166.72446176046176</c:v>
                </c:pt>
                <c:pt idx="1384">
                  <c:v>32.36</c:v>
                </c:pt>
                <c:pt idx="1385">
                  <c:v>89.779002050580999</c:v>
                </c:pt>
                <c:pt idx="1395">
                  <c:v>172.39812014885698</c:v>
                </c:pt>
                <c:pt idx="1400">
                  <c:v>174.19827568922307</c:v>
                </c:pt>
                <c:pt idx="1409">
                  <c:v>223.37066666666664</c:v>
                </c:pt>
                <c:pt idx="1419">
                  <c:v>12.625</c:v>
                </c:pt>
                <c:pt idx="1423">
                  <c:v>123.54798998044964</c:v>
                </c:pt>
                <c:pt idx="1428">
                  <c:v>164.3228774127503</c:v>
                </c:pt>
                <c:pt idx="1433">
                  <c:v>126.8239393939394</c:v>
                </c:pt>
                <c:pt idx="1436">
                  <c:v>266.38372881355929</c:v>
                </c:pt>
                <c:pt idx="1440">
                  <c:v>656.70066115702491</c:v>
                </c:pt>
                <c:pt idx="1448">
                  <c:v>117.21830555555555</c:v>
                </c:pt>
                <c:pt idx="1451">
                  <c:v>244.82909090909089</c:v>
                </c:pt>
                <c:pt idx="1455">
                  <c:v>645.56190476190466</c:v>
                </c:pt>
                <c:pt idx="1463">
                  <c:v>168.0885185185185</c:v>
                </c:pt>
                <c:pt idx="1466">
                  <c:v>278.89950248756224</c:v>
                </c:pt>
                <c:pt idx="1470">
                  <c:v>560.47664122137405</c:v>
                </c:pt>
                <c:pt idx="1478">
                  <c:v>144.66743961352657</c:v>
                </c:pt>
                <c:pt idx="1482">
                  <c:v>275.4417486338798</c:v>
                </c:pt>
                <c:pt idx="1486">
                  <c:v>650.3127343750001</c:v>
                </c:pt>
                <c:pt idx="1495">
                  <c:v>135.31692307692308</c:v>
                </c:pt>
                <c:pt idx="1496">
                  <c:v>163.31700000000001</c:v>
                </c:pt>
                <c:pt idx="1507">
                  <c:v>359.24999999999994</c:v>
                </c:pt>
                <c:pt idx="1508">
                  <c:v>148.22</c:v>
                </c:pt>
                <c:pt idx="1517">
                  <c:v>64.490833333333356</c:v>
                </c:pt>
                <c:pt idx="1518">
                  <c:v>95.993636363636341</c:v>
                </c:pt>
                <c:pt idx="1529">
                  <c:v>113.69599999999998</c:v>
                </c:pt>
                <c:pt idx="1530">
                  <c:v>116.68736842105262</c:v>
                </c:pt>
                <c:pt idx="1539">
                  <c:v>53.71333333333336</c:v>
                </c:pt>
                <c:pt idx="1540">
                  <c:v>69.720000000000013</c:v>
                </c:pt>
                <c:pt idx="1551">
                  <c:v>33.306666666666665</c:v>
                </c:pt>
                <c:pt idx="1552">
                  <c:v>119.75</c:v>
                </c:pt>
                <c:pt idx="1564">
                  <c:v>45.5</c:v>
                </c:pt>
                <c:pt idx="1565">
                  <c:v>136.61760204081634</c:v>
                </c:pt>
                <c:pt idx="1570">
                  <c:v>323.62121467461759</c:v>
                </c:pt>
                <c:pt idx="1572">
                  <c:v>360.24910538967413</c:v>
                </c:pt>
                <c:pt idx="1576">
                  <c:v>40.65</c:v>
                </c:pt>
                <c:pt idx="1577">
                  <c:v>67.403319893937748</c:v>
                </c:pt>
                <c:pt idx="1583">
                  <c:v>165.48137009189642</c:v>
                </c:pt>
                <c:pt idx="2067">
                  <c:v>193.0018799233894</c:v>
                </c:pt>
                <c:pt idx="2068">
                  <c:v>256.84685485251157</c:v>
                </c:pt>
                <c:pt idx="2069">
                  <c:v>310.8940564344486</c:v>
                </c:pt>
                <c:pt idx="2070">
                  <c:v>347.03596341910486</c:v>
                </c:pt>
                <c:pt idx="2073">
                  <c:v>189.21185677691557</c:v>
                </c:pt>
                <c:pt idx="2074">
                  <c:v>303.09047813953401</c:v>
                </c:pt>
                <c:pt idx="2075">
                  <c:v>296.97826716259306</c:v>
                </c:pt>
                <c:pt idx="2076">
                  <c:v>453.83392458014549</c:v>
                </c:pt>
                <c:pt idx="2079">
                  <c:v>201.73230577901347</c:v>
                </c:pt>
                <c:pt idx="2080">
                  <c:v>308.16598568193024</c:v>
                </c:pt>
                <c:pt idx="2081">
                  <c:v>336.41478684589816</c:v>
                </c:pt>
                <c:pt idx="2082">
                  <c:v>389.5725017252617</c:v>
                </c:pt>
                <c:pt idx="2085">
                  <c:v>222.68421180389433</c:v>
                </c:pt>
                <c:pt idx="2086">
                  <c:v>312.84658006183412</c:v>
                </c:pt>
                <c:pt idx="2087">
                  <c:v>411.00970639516845</c:v>
                </c:pt>
                <c:pt idx="2088">
                  <c:v>404.18925494080747</c:v>
                </c:pt>
                <c:pt idx="2091">
                  <c:v>317.6083439365284</c:v>
                </c:pt>
                <c:pt idx="2094">
                  <c:v>328.29801370686198</c:v>
                </c:pt>
                <c:pt idx="2097">
                  <c:v>328.77098809370614</c:v>
                </c:pt>
                <c:pt idx="2100">
                  <c:v>360.00856945745267</c:v>
                </c:pt>
                <c:pt idx="2103">
                  <c:v>164.29929763881839</c:v>
                </c:pt>
                <c:pt idx="2104">
                  <c:v>234.68582860383395</c:v>
                </c:pt>
                <c:pt idx="2105">
                  <c:v>285.29911712053882</c:v>
                </c:pt>
                <c:pt idx="2106">
                  <c:v>353.52257447329066</c:v>
                </c:pt>
                <c:pt idx="2109">
                  <c:v>173.39425842336109</c:v>
                </c:pt>
                <c:pt idx="2110">
                  <c:v>255.22431470152952</c:v>
                </c:pt>
                <c:pt idx="2111">
                  <c:v>248.80223337704373</c:v>
                </c:pt>
                <c:pt idx="2112">
                  <c:v>311.13182155538721</c:v>
                </c:pt>
                <c:pt idx="2115">
                  <c:v>191.74337272036544</c:v>
                </c:pt>
                <c:pt idx="2116">
                  <c:v>275.41937150486808</c:v>
                </c:pt>
                <c:pt idx="2117">
                  <c:v>309.7096410799432</c:v>
                </c:pt>
                <c:pt idx="2118">
                  <c:v>419.21940946537114</c:v>
                </c:pt>
                <c:pt idx="2121">
                  <c:v>193.71512723364657</c:v>
                </c:pt>
                <c:pt idx="2122">
                  <c:v>287.05542559746368</c:v>
                </c:pt>
                <c:pt idx="2123">
                  <c:v>327.50202362999784</c:v>
                </c:pt>
                <c:pt idx="2124">
                  <c:v>411.33525554803617</c:v>
                </c:pt>
                <c:pt idx="2126">
                  <c:v>163.22712588697459</c:v>
                </c:pt>
                <c:pt idx="2127">
                  <c:v>289.94300421370906</c:v>
                </c:pt>
                <c:pt idx="2128">
                  <c:v>289.94300421370906</c:v>
                </c:pt>
                <c:pt idx="2129">
                  <c:v>267.32419280109673</c:v>
                </c:pt>
                <c:pt idx="2130">
                  <c:v>189.82540110078597</c:v>
                </c:pt>
                <c:pt idx="2131">
                  <c:v>286.12759167418187</c:v>
                </c:pt>
                <c:pt idx="2132">
                  <c:v>286.12759167418187</c:v>
                </c:pt>
                <c:pt idx="2133">
                  <c:v>263.19731803885861</c:v>
                </c:pt>
                <c:pt idx="2134">
                  <c:v>158.43997088655385</c:v>
                </c:pt>
                <c:pt idx="2135">
                  <c:v>284.46820350333337</c:v>
                </c:pt>
                <c:pt idx="2136">
                  <c:v>284.46820350333337</c:v>
                </c:pt>
                <c:pt idx="2137">
                  <c:v>304.3061655075976</c:v>
                </c:pt>
                <c:pt idx="2138">
                  <c:v>163.23302312923346</c:v>
                </c:pt>
                <c:pt idx="2139">
                  <c:v>263.15402912251199</c:v>
                </c:pt>
                <c:pt idx="2140">
                  <c:v>263.15402912251199</c:v>
                </c:pt>
                <c:pt idx="2141">
                  <c:v>228.11175167958237</c:v>
                </c:pt>
                <c:pt idx="2142">
                  <c:v>256.84976768426645</c:v>
                </c:pt>
                <c:pt idx="2143">
                  <c:v>259.82816627446078</c:v>
                </c:pt>
                <c:pt idx="2144">
                  <c:v>247.81785384915639</c:v>
                </c:pt>
                <c:pt idx="2145">
                  <c:v>262.33231512310653</c:v>
                </c:pt>
                <c:pt idx="2146">
                  <c:v>162.33075778344966</c:v>
                </c:pt>
                <c:pt idx="2147">
                  <c:v>230.20901875131113</c:v>
                </c:pt>
                <c:pt idx="2148">
                  <c:v>230.20901875131113</c:v>
                </c:pt>
                <c:pt idx="2149">
                  <c:v>226.44322320180271</c:v>
                </c:pt>
                <c:pt idx="2150">
                  <c:v>182.30958903146356</c:v>
                </c:pt>
                <c:pt idx="2151">
                  <c:v>249.35316734944746</c:v>
                </c:pt>
                <c:pt idx="2152">
                  <c:v>249.35316734944746</c:v>
                </c:pt>
                <c:pt idx="2153">
                  <c:v>251.47706539640109</c:v>
                </c:pt>
                <c:pt idx="2154">
                  <c:v>148.60120764017876</c:v>
                </c:pt>
                <c:pt idx="2155">
                  <c:v>199.47241490933936</c:v>
                </c:pt>
                <c:pt idx="2156">
                  <c:v>199.47241490933936</c:v>
                </c:pt>
                <c:pt idx="2157">
                  <c:v>270.16410358138</c:v>
                </c:pt>
                <c:pt idx="2158">
                  <c:v>137.41478129726903</c:v>
                </c:pt>
                <c:pt idx="2159">
                  <c:v>208.91150206658807</c:v>
                </c:pt>
                <c:pt idx="2160">
                  <c:v>208.91150206658807</c:v>
                </c:pt>
                <c:pt idx="2161">
                  <c:v>367.08989572398411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D-427F-92B0-F0FE7A3D5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87824"/>
        <c:axId val="232689072"/>
      </c:scatterChart>
      <c:valAx>
        <c:axId val="23268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/>
                  <a:t>total dw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89072"/>
        <c:crosses val="autoZero"/>
        <c:crossBetween val="midCat"/>
      </c:valAx>
      <c:valAx>
        <c:axId val="2326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/>
                  <a:t>stem dw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8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333374</xdr:colOff>
      <xdr:row>2195</xdr:row>
      <xdr:rowOff>185737</xdr:rowOff>
    </xdr:from>
    <xdr:to>
      <xdr:col>30</xdr:col>
      <xdr:colOff>323849</xdr:colOff>
      <xdr:row>2216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D087A-CFD3-ADCD-F09B-67A3E9FAB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hebergen, Tiemen (A&amp;F, Darwin)" refreshedDate="44998.611856134259" createdVersion="8" refreshedVersion="8" minRefreshableVersion="3" recordCount="2175" xr:uid="{3EA857F8-9535-438C-819A-8E77823568F0}">
  <cacheSource type="worksheet">
    <worksheetSource ref="A1:DX2176" sheet="CottonObserved"/>
  </cacheSource>
  <cacheFields count="127">
    <cacheField name="SimulationName" numFmtId="0">
      <sharedItems count="106">
        <s v="BDK08P1CvSicala_60BRF"/>
        <s v="BDK08P1CvSicot_70BRF"/>
        <s v="BDK08P1CvSicot_80"/>
        <s v="BDK08P1CvSiokra_24BRF"/>
        <s v="BDK08P2CvSicala_60BRF"/>
        <s v="BDK08P2CvSicot_70BRF"/>
        <s v="BDK08P2CvSicot_80"/>
        <s v="BDK08P2CvSiokra_24BRF"/>
        <s v="BDK08P3CvSicala_60BRF"/>
        <s v="BDK08P3CvSicot_70BRF"/>
        <s v="BDK08P3CvSicot_80"/>
        <s v="BDK08P3CvSiokra_24BRF"/>
        <s v="BDK09P1CvSicala_60BRF"/>
        <s v="BDK09P1CvSicot_70BRF"/>
        <s v="BDK09P1CvSicot_74BRF"/>
        <s v="BDK09P1CvSiokra_24BRF"/>
        <s v="BDK09P2CvSicala_60BRF"/>
        <s v="BDK09P2CvSicot_70BRF"/>
        <s v="BDK09P2CvSicot_74BRF"/>
        <s v="BDK09P2CvSiokra_24BRF"/>
        <s v="BDK09P3CvSicala_60BRF"/>
        <s v="BDK09P3CvSicot_70BRF"/>
        <s v="BDK09P3CvSicot_74BRF"/>
        <s v="BDK09P3CvSiokra_24BRF"/>
        <s v="BDK10P1CvSicala_60BRF"/>
        <s v="BDK10P1CvSicot_70BRF"/>
        <s v="BDK10P1CvSicot_74BRF"/>
        <s v="BDK10P1CvSiokra_24BRF"/>
        <s v="BDK10P2CvSicala_60BRF"/>
        <s v="BDK10P2CvSicot_70BRF"/>
        <s v="BDK10P2CvSicot_74BRF"/>
        <s v="BDK10P2CvSiokra_24BRF"/>
        <s v="BDK10P3CvSicala_60BRF"/>
        <s v="BDK10P3CvSicot_70BRF"/>
        <s v="BDK10P3CvSicot_74BRF"/>
        <s v="BDK10P3CvSiokra_24BRF"/>
        <s v="BDK11P1CvSicot_70BRF"/>
        <s v="BDK11P1CvSicot_74BRF"/>
        <s v="BDK11P1CvSiokra_24BRF"/>
        <s v="BDK11P2CvSicot_70BRF"/>
        <s v="BDK11P2CvSicot_74BRF"/>
        <s v="BDK11P2CvSiokra_24BRF"/>
        <s v="BDK12P1CvSicot_70BRF"/>
        <s v="BDK12P1CvSicot_74BRF"/>
        <s v="BDK12P1CvSiokra_24BRF"/>
        <s v="BDK12P2CvSicot_70BRF"/>
        <s v="BDK12P2CvSicot_74BRF"/>
        <s v="BDK12P2CvSiokra_24BRF"/>
        <s v="Burdekin2008SowDec08CvHooper_MG40"/>
        <s v="Burdekin2008SowDec08CvStephens_MG40"/>
        <s v="Burdekin2008SowJan06CvHooper_MG40"/>
        <s v="Burdekin2008SowJan06CvStephens_MG40"/>
        <s v="Burdekin2008SowNov15CvHooper_MG40"/>
        <s v="Burdekin2008SowNov15CvStephens_MG40"/>
        <s v="DDRF21RS1000"/>
        <s v="DDRF21RS1500"/>
        <s v="DDRF21RS500"/>
        <s v="HRF20"/>
        <s v="KRS19IRCvSicot_707B3F"/>
        <s v="KRS19IRCvSicot_714B3F"/>
        <s v="KRS19IRCvSicot_746B3F"/>
        <s v="KRS19IRCvSicot_748B3F"/>
        <s v="KRS19RFRS1000CvSicot_714B3F"/>
        <s v="KRS19RFRS1000CvSicot_748B3F"/>
        <s v="KRS19RFRS2000CvSicot_714B3F"/>
        <s v="KRS19RFRS2000CvSicot_748B3F"/>
        <s v="KRS19RFRS3000CvSicot_714B3F"/>
        <s v="KRS19RFRS3000CvSicot_748B3F"/>
        <s v="MIR20"/>
        <s v="MRF21"/>
        <s v="NAR0607Ir45"/>
        <s v="NAR0607Ir55"/>
        <s v="NAR0607Ir68"/>
        <s v="NAR0607Ir80"/>
        <s v="NAR0708Ir45"/>
        <s v="NAR0708Ir55"/>
        <s v="NAR0708Ir68"/>
        <s v="NAR0708Ir80"/>
        <s v="NAR0809Ir45"/>
        <s v="NAR0809Ir55"/>
        <s v="NAR0809Ir68"/>
        <s v="NAR0809Ir80"/>
        <s v="TW20CvSicala_V2N0"/>
        <s v="TW20CvSicala_V2N100"/>
        <s v="TW20CvSicala_V2N200"/>
        <s v="TW20CvSicala_V2N300"/>
        <s v="TW20CvSicot_714B3FN0"/>
        <s v="TW20CvSicot_714B3FN100"/>
        <s v="TW20CvSicot_714B3FN200"/>
        <s v="TW20CvSicot_714B3FN300"/>
        <s v="TW20CvSicot_746B3FN0"/>
        <s v="TW20CvSicot_746B3FN100"/>
        <s v="TW20CvSicot_746B3FN200"/>
        <s v="TW20CvSicot_746B3FN300"/>
        <s v="TW21CvSicala_V213N0"/>
        <s v="TW21CvSicala_V213N100"/>
        <s v="TW21CvSicala_V213N200"/>
        <s v="TW21CvSicala_V213N300"/>
        <s v="TW21CvSicot_714B3FN0"/>
        <s v="TW21CvSicot_714B3FN100"/>
        <s v="TW21CvSicot_714B3FN200"/>
        <s v="TW21CvSicot_714B3FN300"/>
        <s v="TW21CvSicot_746B3FN0"/>
        <s v="TW21CvSicot_746B3FN100"/>
        <s v="TW21CvSicot_746B3FN200"/>
        <s v="TW21CvSicot_746B3FN300"/>
      </sharedItems>
    </cacheField>
    <cacheField name="Clock.Today" numFmtId="164">
      <sharedItems containsNonDate="0" containsDate="1" containsString="0" containsBlank="1" minDate="1999-12-14T00:00:00" maxDate="2021-06-03T00:00:00"/>
    </cacheField>
    <cacheField name="Cotton.Phenology.Stage" numFmtId="1">
      <sharedItems containsString="0" containsBlank="1" containsNumber="1" containsInteger="1" minValue="0" maxValue="9" count="9">
        <m/>
        <n v="4"/>
        <n v="8"/>
        <n v="7"/>
        <n v="9"/>
        <n v="0"/>
        <n v="3"/>
        <n v="5"/>
        <n v="2"/>
      </sharedItems>
    </cacheField>
    <cacheField name="Cotton.Phenology.CurrentStageName" numFmtId="0">
      <sharedItems containsBlank="1" count="9">
        <m/>
        <s v="StartFlowering"/>
        <s v="Maturity"/>
        <s v="StartOpenBolls"/>
        <s v="HarvestRipe"/>
        <s v="Sowing"/>
        <s v="StartSquaring"/>
        <s v="Cutout"/>
        <s v="Emergence"/>
      </sharedItems>
    </cacheField>
    <cacheField name="stageName" numFmtId="0">
      <sharedItems containsBlank="1"/>
    </cacheField>
    <cacheField name="Cotton.Phenology.DaysAfterSowing" numFmtId="0">
      <sharedItems containsString="0" containsBlank="1" containsNumber="1" containsInteger="1" minValue="0" maxValue="223"/>
    </cacheField>
    <cacheField name="cultivar" numFmtId="0">
      <sharedItems count="13">
        <s v="Sicala 60BRF"/>
        <s v="Sicot 70BRF"/>
        <s v="Sicot 80"/>
        <s v="Siokra 24BRF"/>
        <s v="Sicot 74BRF"/>
        <s v="Hooper_MG40"/>
        <s v="Stephens_MG40"/>
        <s v="Sicot 748B3F"/>
        <s v="Sicot 746B3F"/>
        <s v="Sicot 707B3F"/>
        <s v="Sicot 714B3F"/>
        <s v="Sicot 71B"/>
        <s v="Sicala V-2"/>
      </sharedItems>
    </cacheField>
    <cacheField name="Cotton.Root.Depth" numFmtId="0">
      <sharedItems containsString="0" containsBlank="1" containsNumber="1" containsInteger="1" minValue="1300" maxValue="2400"/>
    </cacheField>
    <cacheField name="Cotton.Leaf.Height" numFmtId="0">
      <sharedItems containsString="0" containsBlank="1" containsNumber="1" minValue="204" maxValue="1320"/>
    </cacheField>
    <cacheField name="Cotton.Leaf.NodeNumber" numFmtId="0">
      <sharedItems containsString="0" containsBlank="1" containsNumber="1" minValue="4.3" maxValue="29.8"/>
    </cacheField>
    <cacheField name="Cotton.Phenology.EmergenceDAS" numFmtId="0">
      <sharedItems containsString="0" containsBlank="1" containsNumber="1" containsInteger="1" minValue="7" maxValue="9"/>
    </cacheField>
    <cacheField name="Cotton.Phenology.SquaringDAS" numFmtId="0">
      <sharedItems containsString="0" containsBlank="1" containsNumber="1" containsInteger="1" minValue="21" maxValue="52"/>
    </cacheField>
    <cacheField name="Cotton.Phenology.FloweringDAS" numFmtId="0">
      <sharedItems containsString="0" containsBlank="1" containsNumber="1" containsInteger="1" minValue="40" maxValue="73"/>
    </cacheField>
    <cacheField name="Cotton.Phenology.OpenbollsDAS" numFmtId="0">
      <sharedItems containsString="0" containsBlank="1" containsNumber="1" containsInteger="1" minValue="86" maxValue="143"/>
    </cacheField>
    <cacheField name="Cotton.Phenology.MaturityDAS" numFmtId="0">
      <sharedItems containsString="0" containsBlank="1" containsNumber="1" containsInteger="1" minValue="89" maxValue="172"/>
    </cacheField>
    <cacheField name="node_1stsq" numFmtId="0">
      <sharedItems containsString="0" containsBlank="1" containsNumber="1" minValue="3" maxValue="7.9333333333333336"/>
    </cacheField>
    <cacheField name="fruiting_nodes" numFmtId="0">
      <sharedItems containsString="0" containsBlank="1" containsNumber="1" minValue="1.8666666666666667" maxValue="11.6"/>
    </cacheField>
    <cacheField name="node_1stfruit" numFmtId="0">
      <sharedItems containsString="0" containsBlank="1" containsNumber="1" minValue="6.8461538461538458" maxValue="7.416666666666667"/>
    </cacheField>
    <cacheField name="node_1stboll" numFmtId="0">
      <sharedItems containsString="0" containsBlank="1" containsNumber="1" minValue="8.1666666666666661" maxValue="11.857142857142858"/>
    </cacheField>
    <cacheField name="node_topflower" numFmtId="0">
      <sharedItems containsString="0" containsBlank="1" containsNumber="1" minValue="6.333333333333333" maxValue="18.875"/>
    </cacheField>
    <cacheField name="Cotton.Stem.Wt1" numFmtId="0">
      <sharedItems containsString="0" containsBlank="1" containsNumber="1" minValue="0" maxValue="10152.466791449253"/>
    </cacheField>
    <cacheField name="Cotton.Stem.Wt" numFmtId="0">
      <sharedItems containsString="0" containsBlank="1" containsNumber="1" minValue="9.7733333333333334" maxValue="1015.2466791449253"/>
    </cacheField>
    <cacheField name="StemN" numFmtId="0">
      <sharedItems containsString="0" containsBlank="1" containsNumber="1" minValue="163.82046070134203" maxValue="423.13883031703455"/>
    </cacheField>
    <cacheField name="Cotton.Stem.N" numFmtId="0">
      <sharedItems containsString="0" containsBlank="1" containsNumber="1" minValue="1.3741478129726903" maxValue="4.5383392458014553"/>
    </cacheField>
    <cacheField name="Cotton.Stem.NConc" numFmtId="0">
      <sharedItems containsString="0" containsBlank="1" containsNumber="1" minValue="6.6283143186779562E-3" maxValue="1.5813727260565492E-2"/>
    </cacheField>
    <cacheField name="Cotton.Leaf.Live.Wt1" numFmtId="0">
      <sharedItems containsString="0" containsBlank="1" containsNumber="1" minValue="0" maxValue="4551.6351431055673"/>
    </cacheField>
    <cacheField name="Cotton.Leaf.Live.Wt" numFmtId="0">
      <sharedItems containsString="0" containsBlank="1" containsNumber="1" minValue="13.186666666666667" maxValue="455.16351431055671"/>
    </cacheField>
    <cacheField name="Cotton.Leaf.LAI" numFmtId="0">
      <sharedItems containsString="0" containsBlank="1" containsNumber="1" minValue="4.95254651856189E-2" maxValue="6.1475050283507997"/>
    </cacheField>
    <cacheField name="Cotton.Leaf.SLA" numFmtId="0">
      <sharedItems containsString="0" containsBlank="1" containsNumber="1" minValue="8.0843873517786567E-3" maxValue="4.8577271428276461E-2"/>
    </cacheField>
    <cacheField name="LeafN" numFmtId="0">
      <sharedItems containsString="0" containsBlank="1" containsNumber="1" minValue="198.20451029472196" maxValue="1052.3107541875468"/>
    </cacheField>
    <cacheField name="Cotton.Leaf.N" numFmtId="0">
      <sharedItems containsString="0" containsBlank="1" containsNumber="1" minValue="1.9820451029472195" maxValue="10.523107541875468"/>
    </cacheField>
    <cacheField name="Cotton.Leaf.Live.NConc" numFmtId="0">
      <sharedItems containsString="0" containsBlank="1" containsNumber="1" minValue="1.8707408424323349E-2" maxValue="4.4983335252853987E-2"/>
    </cacheField>
    <cacheField name="dw_squarz" numFmtId="0">
      <sharedItems containsString="0" containsBlank="1" containsNumber="1" minValue="0" maxValue="575.09511434158651"/>
    </cacheField>
    <cacheField name="dw_flowers" numFmtId="0">
      <sharedItems containsString="0" containsBlank="1" containsNumber="1" minValue="0" maxValue="37.088340571255728"/>
    </cacheField>
    <cacheField name="dw_boll" numFmtId="0">
      <sharedItems containsString="0" containsBlank="1" containsNumber="1" minValue="0" maxValue="7666.8949707923593"/>
    </cacheField>
    <cacheField name="frudw" numFmtId="0">
      <sharedItems containsString="0" containsBlank="1" containsNumber="1" minValue="0" maxValue="404.32725146198834"/>
    </cacheField>
    <cacheField name="dw_unh_bollz" numFmtId="0">
      <sharedItems containsString="0" containsBlank="1" containsNumber="1" minValue="0" maxValue="1805.5655331682665"/>
    </cacheField>
    <cacheField name="dw_openz" numFmtId="0">
      <sharedItems containsString="0" containsBlank="1" containsNumber="1" minValue="0" maxValue="11247.793491052227"/>
    </cacheField>
    <cacheField name="Cotton.Fruit.Wt1" numFmtId="0">
      <sharedItems containsString="0" containsBlank="1" containsNumber="1" minValue="-3.8834951456311702" maxValue="12158.54432794845"/>
    </cacheField>
    <cacheField name="Cotton.Fruit.Wt" numFmtId="0">
      <sharedItems containsString="0" containsBlank="1" containsNumber="1" minValue="0" maxValue="1215.854432794845"/>
    </cacheField>
    <cacheField name="GrainN" numFmtId="0">
      <sharedItems containsString="0" containsBlank="1" containsNumber="1" minValue="98.631536090443717" maxValue="2365.367365450446"/>
    </cacheField>
    <cacheField name="Cotton.Fruit.N" numFmtId="0">
      <sharedItems containsString="0" containsBlank="1" containsNumber="1" minValue="0.98631536090443717" maxValue="23.653673654504459"/>
    </cacheField>
    <cacheField name="Cotton.Pod.Nconc" numFmtId="0">
      <sharedItems containsString="0" containsBlank="1" containsNumber="1" minValue="1.3964153138068255E-2" maxValue="3.5087413269872414E-2"/>
    </cacheField>
    <cacheField name="Cotton.Sites" numFmtId="0">
      <sharedItems containsString="0" containsBlank="1" containsNumber="1" minValue="0" maxValue="523.1"/>
    </cacheField>
    <cacheField name="squarz" numFmtId="0">
      <sharedItems containsString="0" containsBlank="1" containsNumber="1" minValue="0" maxValue="342.18311665671837"/>
    </cacheField>
    <cacheField name="bollz" numFmtId="0">
      <sharedItems containsString="0" containsBlank="1" containsNumber="1" minValue="0" maxValue="238.84916530310537"/>
    </cacheField>
    <cacheField name="openz" numFmtId="0">
      <sharedItems containsString="0" containsBlank="1" containsNumber="1" minValue="0" maxValue="145.99784928783023"/>
    </cacheField>
    <cacheField name="flowers" numFmtId="0">
      <sharedItems containsString="0" containsBlank="1" containsNumber="1" minValue="0" maxValue="20.318263330740646"/>
    </cacheField>
    <cacheField name="abs" numFmtId="0">
      <sharedItems containsString="0" containsBlank="1" containsNumber="1" minValue="0" maxValue="235.18521923878089"/>
    </cacheField>
    <cacheField name="unh_bollz" numFmtId="0">
      <sharedItems containsString="0" containsBlank="1" containsNumber="1" minValue="0" maxValue="79.354042631550598"/>
    </cacheField>
    <cacheField name="lint" numFmtId="0">
      <sharedItems containsString="0" containsBlank="1" containsNumber="1" minValue="85.566666666666663" maxValue="7634.2827716046604"/>
    </cacheField>
    <cacheField name="percent_l" numFmtId="0">
      <sharedItems containsString="0" containsBlank="1" containsNumber="1" minValue="32.674999999999997" maxValue="46.692499999999995"/>
    </cacheField>
    <cacheField name="Cotton.Grain.Wt1_KLOPTDIT?" numFmtId="0">
      <sharedItems containsString="0" containsBlank="1" containsNumber="1" minValue="35.082333333333331" maxValue="3132.6000000000004"/>
    </cacheField>
    <cacheField name="Cotton.Grain.Wt" numFmtId="0">
      <sharedItems containsString="0" containsBlank="1" containsNumber="1" minValue="0" maxValue="313.26000000000005"/>
    </cacheField>
    <cacheField name="Cotton.AboveGround.Wt1" numFmtId="0">
      <sharedItems containsString="0" containsBlank="1" containsNumber="1" minValue="22.0397953047001" maxValue="21530.025157178781"/>
    </cacheField>
    <cacheField name="Cotton.AboveGround.Wt" numFmtId="0">
      <sharedItems containsString="0" containsBlank="1" containsNumber="1" minValue="0" maxValue="2153.0025157178779"/>
    </cacheField>
    <cacheField name="Cotton.Grain.HarvestIndex" numFmtId="0">
      <sharedItems containsString="0" containsBlank="1" containsNumber="1" minValue="0.46655561206525592" maxValue="0.59843633138909613"/>
    </cacheField>
    <cacheField name="yield_bales" numFmtId="0">
      <sharedItems containsString="0" containsBlank="1" containsNumber="1" minValue="0.15454772393538913" maxValue="13.8"/>
    </cacheField>
    <cacheField name="openz_%" numFmtId="0">
      <sharedItems containsString="0" containsBlank="1" containsNumber="1" minValue="0" maxValue="100"/>
    </cacheField>
    <cacheField name="bolls_sc" numFmtId="0">
      <sharedItems containsString="0" containsBlank="1" containsNumber="1" minValue="2.2999999999999998" maxValue="7.8173611111111114"/>
    </cacheField>
    <cacheField name="TotalSW" numFmtId="0">
      <sharedItems containsString="0" containsBlank="1" containsNumber="1" minValue="21.058158380043078" maxValue="238.66789028980821"/>
    </cacheField>
    <cacheField name="TotalSWC" numFmtId="0">
      <sharedItems containsString="0" containsBlank="1" containsNumber="1" minValue="0.85771199217808491" maxValue="2.8123019110652931"/>
    </cacheField>
    <cacheField name="TotalWaterMM" numFmtId="0">
      <sharedItems containsString="0" containsBlank="1" containsNumber="1" minValue="195.83453398118269" maxValue="819.64438818442466"/>
    </cacheField>
    <cacheField name="SW180mm" numFmtId="0">
      <sharedItems containsString="0" containsBlank="1" containsNumber="1" minValue="263.41906545614523" maxValue="482.29696950912341"/>
    </cacheField>
    <cacheField name="Soil.SoilWater.SW(1)" numFmtId="0">
      <sharedItems containsString="0" containsBlank="1" containsNumber="1" minValue="4.0608232670444271E-2" maxValue="0.29700148949576172"/>
    </cacheField>
    <cacheField name="Depth(1)" numFmtId="0">
      <sharedItems containsString="0" containsBlank="1" containsNumber="1" containsInteger="1" minValue="50" maxValue="300"/>
    </cacheField>
    <cacheField name="SW(1)mm" numFmtId="0">
      <sharedItems containsString="0" containsBlank="1" containsNumber="1" minValue="5.08230234659852" maxValue="66.991525423728817"/>
    </cacheField>
    <cacheField name="Soil.SoilWater.SW(2)" numFmtId="0">
      <sharedItems containsString="0" containsBlank="1" containsNumber="1" minValue="7.1343437764975925E-2" maxValue="0.29514551874026596"/>
    </cacheField>
    <cacheField name="Depth(2)" numFmtId="0">
      <sharedItems containsString="0" containsBlank="1" containsNumber="1" containsInteger="1" minValue="100" maxValue="300"/>
    </cacheField>
    <cacheField name="SW(2)mm" numFmtId="0">
      <sharedItems containsString="0" containsBlank="1" containsNumber="1" minValue="6.0912349005666409" maxValue="78.609406952965244"/>
    </cacheField>
    <cacheField name="Soil.SoilWater.SW(3)" numFmtId="0">
      <sharedItems containsString="0" containsBlank="1" containsNumber="1" minValue="0.10352273779794946" maxValue="0.32937667286088446"/>
    </cacheField>
    <cacheField name="Depth(3)" numFmtId="0">
      <sharedItems containsString="0" containsBlank="1" containsNumber="1" containsInteger="1" minValue="150" maxValue="300"/>
    </cacheField>
    <cacheField name="SW(3)mm" numFmtId="0">
      <sharedItems containsString="0" containsBlank="1" containsNumber="1" minValue="31.05682133938484" maxValue="92.4"/>
    </cacheField>
    <cacheField name="Soil.SoilWater.SW(4)" numFmtId="0">
      <sharedItems containsString="0" containsBlank="1" containsNumber="1" minValue="0.11480318347058049" maxValue="0.32150689975913815"/>
    </cacheField>
    <cacheField name="Depth(4)" numFmtId="0">
      <sharedItems containsString="0" containsBlank="1" containsNumber="1" containsInteger="1" minValue="300" maxValue="300"/>
    </cacheField>
    <cacheField name="SW(4)mm" numFmtId="0">
      <sharedItems containsString="0" containsBlank="1" containsNumber="1" minValue="34.440955041174149" maxValue="96.452069927741448"/>
    </cacheField>
    <cacheField name="Soil.SoilWater.SW(5)" numFmtId="0">
      <sharedItems containsString="0" containsBlank="1" containsNumber="1" minValue="0.10682222624652914" maxValue="0.33526112250501922"/>
    </cacheField>
    <cacheField name="Depth(5)" numFmtId="0">
      <sharedItems containsString="0" containsBlank="1" containsNumber="1" containsInteger="1" minValue="300" maxValue="300"/>
    </cacheField>
    <cacheField name="SW(5)mm" numFmtId="0">
      <sharedItems containsString="0" containsBlank="1" containsNumber="1" minValue="32.046667873958739" maxValue="100.57833675150576"/>
    </cacheField>
    <cacheField name="Soil.SoilWater.SW(6)" numFmtId="0">
      <sharedItems containsString="0" containsBlank="1" containsNumber="1" minValue="0.12226363266344695" maxValue="0.307"/>
    </cacheField>
    <cacheField name="(Depth(6)" numFmtId="0">
      <sharedItems containsString="0" containsBlank="1" containsNumber="1" containsInteger="1" minValue="300" maxValue="600"/>
    </cacheField>
    <cacheField name="SW(6)mm" numFmtId="0">
      <sharedItems containsString="0" containsBlank="1" containsNumber="1" minValue="54.670276156455614" maxValue="158.05299441367737"/>
    </cacheField>
    <cacheField name="Soil.SoilWater.SW(7)" numFmtId="0">
      <sharedItems containsString="0" containsBlank="1" containsNumber="1" minValue="0.13382175925213163" maxValue="0.30299999999999999"/>
    </cacheField>
    <cacheField name="(Depth(7)" numFmtId="0">
      <sharedItems containsString="0" containsBlank="1" containsNumber="1" containsInteger="1" minValue="300" maxValue="600"/>
    </cacheField>
    <cacheField name="SW(7)mm" numFmtId="0">
      <sharedItems containsString="0" containsBlank="1" containsNumber="1" minValue="53.528703700852653" maxValue="93.70306599607396"/>
    </cacheField>
    <cacheField name="Soil.SoilWater.SW(8)" numFmtId="0">
      <sharedItems containsString="0" containsBlank="1" containsNumber="1" minValue="0.12969026118039775" maxValue="0.308"/>
    </cacheField>
    <cacheField name="Depth(8)" numFmtId="0">
      <sharedItems containsString="0" containsBlank="1" containsNumber="1" containsInteger="1" minValue="300" maxValue="300"/>
    </cacheField>
    <cacheField name="SW(8)mm" numFmtId="0">
      <sharedItems containsString="0" containsBlank="1" containsNumber="1" minValue="38.907078354119328" maxValue="92.4"/>
    </cacheField>
    <cacheField name="Soil.SoilWater.SW(9)" numFmtId="0">
      <sharedItems containsString="0" containsBlank="1" containsNumber="1" minValue="0.13281941659591212" maxValue="0.26040293384845187"/>
    </cacheField>
    <cacheField name="Depth(9)" numFmtId="0">
      <sharedItems containsString="0" containsBlank="1" containsNumber="1" containsInteger="1" minValue="300" maxValue="300"/>
    </cacheField>
    <cacheField name="SW(9)mm" numFmtId="0">
      <sharedItems containsString="0" containsBlank="1" containsNumber="1" minValue="76.13950853682222" maxValue="78.120880154535556"/>
    </cacheField>
    <cacheField name="Soil.SoilWater.SW(10)" numFmtId="0">
      <sharedItems containsString="0" containsBlank="1" containsNumber="1" minValue="0.24517070887945078" maxValue="0.25119129825394676"/>
    </cacheField>
    <cacheField name="Depth(10)" numFmtId="0">
      <sharedItems containsString="0" containsBlank="1" containsNumber="1" containsInteger="1" minValue="300" maxValue="300"/>
    </cacheField>
    <cacheField name="SW(10)mm" numFmtId="0">
      <sharedItems containsString="0" containsBlank="1" containsNumber="1" minValue="73.55121266383523" maxValue="75.357389476184025"/>
    </cacheField>
    <cacheField name="Soil.SoilWater.SW(11)" numFmtId="0">
      <sharedItems containsString="0" containsBlank="1" containsNumber="1" minValue="0.23127791253443311" maxValue="0.23919417043416796"/>
    </cacheField>
    <cacheField name="Depth(11)" numFmtId="0">
      <sharedItems containsString="0" containsBlank="1" containsNumber="1" containsInteger="1" minValue="300" maxValue="300"/>
    </cacheField>
    <cacheField name="SW(11)mm" numFmtId="0">
      <sharedItems containsString="0" containsBlank="1" containsNumber="1" minValue="69.383373760329931" maxValue="71.758251130250386"/>
    </cacheField>
    <cacheField name="Soil.SoilWater.SW(12)" numFmtId="0">
      <sharedItems containsString="0" containsBlank="1" containsNumber="1" minValue="0.21501920059434312" maxValue="0.24046185135163195"/>
    </cacheField>
    <cacheField name="Depth(12)" numFmtId="0">
      <sharedItems containsString="0" containsBlank="1" containsNumber="1" containsInteger="1" minValue="200" maxValue="200"/>
    </cacheField>
    <cacheField name="SW(12)mm" numFmtId="0">
      <sharedItems containsString="0" containsBlank="1" containsNumber="1" minValue="43.003840118868624" maxValue="48.092370270326391"/>
    </cacheField>
    <cacheField name="NO3" numFmtId="0">
      <sharedItems containsString="0" containsBlank="1" containsNumber="1" minValue="2.3166666666666669" maxValue="25.5"/>
    </cacheField>
    <cacheField name="Soil.NO3.ppm(1)" numFmtId="0">
      <sharedItems containsString="0" containsBlank="1" containsNumber="1" minValue="5.000000000000001E-2" maxValue="4.25"/>
    </cacheField>
    <cacheField name="Soil.NO3.ppm(2)" numFmtId="0">
      <sharedItems containsString="0" containsBlank="1" containsNumber="1" minValue="5.000000000000001E-2" maxValue="6.125"/>
    </cacheField>
    <cacheField name="Soil.NO3.ppm(3)" numFmtId="0">
      <sharedItems containsString="0" containsBlank="1" containsNumber="1" minValue="5.000000000000001E-2" maxValue="6.1875"/>
    </cacheField>
    <cacheField name="Soil.NO3.ppm(4)" numFmtId="0">
      <sharedItems containsString="0" containsBlank="1" containsNumber="1" minValue="5.000000000000001E-2" maxValue="7.4"/>
    </cacheField>
    <cacheField name="Soil.NO3.ppm(5)" numFmtId="0">
      <sharedItems containsString="0" containsBlank="1" containsNumber="1" minValue="0.3666666666666667" maxValue="7"/>
    </cacheField>
    <cacheField name="Soil.NO3.ppm(6)" numFmtId="0">
      <sharedItems containsString="0" containsBlank="1" containsNumber="1" minValue="1.0166666666666666" maxValue="5.5"/>
    </cacheField>
    <cacheField name="Soil.NO3.ppm(7)" numFmtId="0">
      <sharedItems containsString="0" containsBlank="1" containsNumber="1" minValue="0.3666666666666667" maxValue="2.125"/>
    </cacheField>
    <cacheField name="Soil.NO3.ppm(8)" numFmtId="0">
      <sharedItems containsString="0" containsBlank="1" containsNumber="1" minValue="0.3666666666666667" maxValue="1.25"/>
    </cacheField>
    <cacheField name="NH4" numFmtId="0">
      <sharedItems containsString="0" containsBlank="1" containsNumber="1" minValue="8.7666666666666675" maxValue="98.375"/>
    </cacheField>
    <cacheField name="Soil.NH4.ppm(1)" numFmtId="0">
      <sharedItems containsString="0" containsBlank="1" containsNumber="1" minValue="2.6666666666666665" maxValue="17.625"/>
    </cacheField>
    <cacheField name="Soil.NH4.ppm(2)" numFmtId="0">
      <sharedItems containsString="0" containsBlank="1" containsNumber="1" minValue="1.6666666666666667" maxValue="25.75"/>
    </cacheField>
    <cacheField name="Soil.NH4.ppm(3)" numFmtId="0">
      <sharedItems containsString="0" containsBlank="1" containsNumber="1" minValue="1.3333333333333333" maxValue="24.25"/>
    </cacheField>
    <cacheField name="Soil.NH4.ppm(4)" numFmtId="0">
      <sharedItems containsString="0" containsBlank="1" containsNumber="1" minValue="0.3666666666666667" maxValue="27.25"/>
    </cacheField>
    <cacheField name="Soil.NH4.ppm(5)" numFmtId="0">
      <sharedItems containsString="0" containsBlank="1" containsNumber="1" minValue="0.68333333333333324" maxValue="34.375"/>
    </cacheField>
    <cacheField name="Soil.NH4.ppm(6)" numFmtId="0">
      <sharedItems containsString="0" containsBlank="1" containsNumber="1" minValue="1" maxValue="31.875"/>
    </cacheField>
    <cacheField name="Soil.NH4.ppm(7)" numFmtId="0">
      <sharedItems containsString="0" containsBlank="1" containsNumber="1" minValue="0.68333333333333324" maxValue="32.375"/>
    </cacheField>
    <cacheField name="Soil.NH4.ppm(8)" numFmtId="0">
      <sharedItems containsString="0" containsBlank="1" containsNumber="1" minValue="0.3666666666666667" maxValue="31.5"/>
    </cacheField>
    <cacheField name="OC" numFmtId="0">
      <sharedItems containsString="0" containsBlank="1" containsNumber="1" minValue="0.46666666666666667" maxValue="1.548"/>
    </cacheField>
    <cacheField name="Soil.Organic.Carbon(1)" numFmtId="0">
      <sharedItems containsString="0" containsBlank="1" containsNumber="1" minValue="0.25" maxValue="0.56625000000000003"/>
    </cacheField>
    <cacheField name="Soil.Organic.Carbon(2)" numFmtId="0">
      <sharedItems containsString="0" containsBlank="1" containsNumber="1" minValue="0.19000000000000003" maxValue="0.34250000000000003"/>
    </cacheField>
    <cacheField name="Soil.Organic.Carbon(3)" numFmtId="0">
      <sharedItems containsString="0" containsBlank="1" containsNumber="1" minValue="0.12" maxValue="0.21800000000000003"/>
    </cacheField>
    <cacheField name="Soil.Organic.Carbon(4)" numFmtId="0">
      <sharedItems containsString="0" containsBlank="1" containsNumber="1" minValue="7.6666666666666675E-2" maxValue="0.11400000000000002"/>
    </cacheField>
    <cacheField name="Soil.Organic.Carbon(5)" numFmtId="0">
      <sharedItems containsString="0" containsBlank="1" containsNumber="1" minValue="7.166666666666667E-2" maxValue="0.16999999999999998"/>
    </cacheField>
    <cacheField name="Soil.Organic.Carbon(6)" numFmtId="0">
      <sharedItems containsString="0" containsBlank="1" containsNumber="1" minValue="0.11800000000000002" maxValue="0.16699999999999998"/>
    </cacheField>
    <cacheField name="Soil.Organic.Carbon(7)" numFmtId="0">
      <sharedItems containsString="0" containsBlank="1" containsNumber="1" minValue="9.6250000000000016E-2" maxValue="0.19"/>
    </cacheField>
    <cacheField name="Soil.Organic.Carbon(8)" numFmtId="0">
      <sharedItems containsString="0" containsBlank="1" containsNumber="1" minValue="6.5000000000000002E-2" maxValue="0.17333333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5">
  <r>
    <x v="0"/>
    <d v="2007-12-27T00:00:00"/>
    <x v="0"/>
    <x v="0"/>
    <m/>
    <n v="24"/>
    <x v="0"/>
    <m/>
    <m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02T00:00:00"/>
    <x v="0"/>
    <x v="0"/>
    <m/>
    <n v="30"/>
    <x v="0"/>
    <m/>
    <m/>
    <n v="9.9499999999999993"/>
    <m/>
    <m/>
    <m/>
    <m/>
    <m/>
    <m/>
    <m/>
    <m/>
    <m/>
    <m/>
    <n v="0"/>
    <m/>
    <m/>
    <m/>
    <m/>
    <n v="0"/>
    <m/>
    <n v="0.4650921052631579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08T00:00:00"/>
    <x v="0"/>
    <x v="0"/>
    <m/>
    <n v="36"/>
    <x v="0"/>
    <m/>
    <m/>
    <n v="1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14T00:00:00"/>
    <x v="0"/>
    <x v="0"/>
    <m/>
    <n v="42"/>
    <x v="0"/>
    <m/>
    <m/>
    <m/>
    <m/>
    <m/>
    <m/>
    <m/>
    <m/>
    <m/>
    <m/>
    <m/>
    <m/>
    <m/>
    <n v="0"/>
    <m/>
    <m/>
    <m/>
    <m/>
    <n v="0"/>
    <m/>
    <n v="1.706273026315789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15T00:00:00"/>
    <x v="0"/>
    <x v="0"/>
    <m/>
    <n v="43"/>
    <x v="0"/>
    <m/>
    <m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1T00:00:00"/>
    <x v="0"/>
    <x v="0"/>
    <m/>
    <n v="49"/>
    <x v="0"/>
    <m/>
    <m/>
    <m/>
    <m/>
    <m/>
    <m/>
    <m/>
    <m/>
    <m/>
    <m/>
    <m/>
    <m/>
    <m/>
    <n v="2182.25273091499"/>
    <n v="218.22527309149899"/>
    <m/>
    <m/>
    <m/>
    <n v="2318.032279653155"/>
    <n v="231.8032279653155"/>
    <n v="3.701081591223256"/>
    <n v="1.5966479948143972E-2"/>
    <m/>
    <m/>
    <m/>
    <n v="186.73193938156328"/>
    <m/>
    <n v="81.962480400698212"/>
    <m/>
    <n v="0"/>
    <n v="0"/>
    <n v="268.69441978226149"/>
    <n v="26.869441978226149"/>
    <m/>
    <m/>
    <m/>
    <n v="190.96248638844537"/>
    <n v="167.06181851351326"/>
    <n v="23.900667874932125"/>
    <n v="0"/>
    <m/>
    <m/>
    <n v="0"/>
    <m/>
    <m/>
    <m/>
    <n v="0"/>
    <n v="4768.9794303504059"/>
    <n v="476.89794303504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3T00:00:00"/>
    <x v="0"/>
    <x v="0"/>
    <m/>
    <n v="51"/>
    <x v="0"/>
    <m/>
    <m/>
    <n v="1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9T00:00:00"/>
    <x v="0"/>
    <x v="0"/>
    <m/>
    <n v="57"/>
    <x v="0"/>
    <m/>
    <m/>
    <n v="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05T00:00:00"/>
    <x v="0"/>
    <x v="0"/>
    <m/>
    <n v="64"/>
    <x v="0"/>
    <m/>
    <m/>
    <m/>
    <m/>
    <m/>
    <m/>
    <m/>
    <m/>
    <m/>
    <m/>
    <m/>
    <m/>
    <m/>
    <n v="2755.1014265846188"/>
    <n v="275.51014265846186"/>
    <m/>
    <m/>
    <m/>
    <n v="2195.3377100577977"/>
    <n v="219.53377100577978"/>
    <n v="3.7414181649366181"/>
    <n v="1.7042563191055082E-2"/>
    <m/>
    <m/>
    <m/>
    <n v="134.3222557029919"/>
    <m/>
    <n v="2486.3207555034278"/>
    <m/>
    <n v="0"/>
    <n v="0"/>
    <n v="2620.6430112064195"/>
    <n v="262.06430112064197"/>
    <m/>
    <m/>
    <m/>
    <n v="209.96167790592841"/>
    <n v="98.271535310615519"/>
    <n v="111.69014259531289"/>
    <n v="0"/>
    <m/>
    <m/>
    <n v="0"/>
    <m/>
    <m/>
    <m/>
    <n v="0"/>
    <n v="7571.082147848836"/>
    <n v="757.10821478488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06T00:00:00"/>
    <x v="0"/>
    <x v="0"/>
    <m/>
    <n v="65"/>
    <x v="0"/>
    <m/>
    <m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13T00:00:00"/>
    <x v="0"/>
    <x v="0"/>
    <m/>
    <n v="72"/>
    <x v="0"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19T00:00:00"/>
    <x v="0"/>
    <x v="0"/>
    <m/>
    <n v="78"/>
    <x v="0"/>
    <m/>
    <m/>
    <n v="20.350000000000001"/>
    <m/>
    <m/>
    <m/>
    <m/>
    <m/>
    <m/>
    <m/>
    <m/>
    <m/>
    <m/>
    <n v="3210.2735151756565"/>
    <n v="321.02735151756565"/>
    <m/>
    <m/>
    <m/>
    <n v="2407.8479292978341"/>
    <n v="240.78479292978341"/>
    <n v="3.7304044429250878"/>
    <n v="1.5492691201694501E-2"/>
    <m/>
    <m/>
    <m/>
    <n v="23.752928819393368"/>
    <m/>
    <n v="2698.762285628236"/>
    <m/>
    <n v="0"/>
    <n v="0"/>
    <n v="2722.5152144476292"/>
    <n v="272.25152144476294"/>
    <m/>
    <m/>
    <m/>
    <n v="108.90656443957458"/>
    <n v="8.3091515561339317"/>
    <n v="100.59741288344065"/>
    <n v="0"/>
    <m/>
    <m/>
    <n v="0"/>
    <m/>
    <m/>
    <m/>
    <n v="0"/>
    <n v="8340.6366589211193"/>
    <n v="834.06366589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3-26T00:00:00"/>
    <x v="0"/>
    <x v="0"/>
    <m/>
    <n v="114"/>
    <x v="0"/>
    <m/>
    <m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3-31T00:00:00"/>
    <x v="0"/>
    <x v="0"/>
    <m/>
    <n v="119"/>
    <x v="0"/>
    <m/>
    <m/>
    <m/>
    <m/>
    <m/>
    <m/>
    <m/>
    <m/>
    <m/>
    <m/>
    <m/>
    <m/>
    <m/>
    <n v="5463.9624777002264"/>
    <n v="546.39624777002268"/>
    <m/>
    <m/>
    <m/>
    <n v="2511.9570904719367"/>
    <n v="251.19570904719367"/>
    <n v="2.9946702326681423"/>
    <n v="1.192166157625533E-2"/>
    <m/>
    <m/>
    <m/>
    <n v="52.809567414338183"/>
    <m/>
    <n v="1705.24246939352"/>
    <m/>
    <n v="329.0535323450078"/>
    <n v="3482.8390367854436"/>
    <n v="5569.9446059383099"/>
    <n v="556.99446059383104"/>
    <m/>
    <m/>
    <m/>
    <n v="161.62360099408184"/>
    <n v="42.902269921370944"/>
    <n v="43.396422309557309"/>
    <n v="66.265057773614643"/>
    <m/>
    <m/>
    <n v="9.0598509895389441"/>
    <m/>
    <m/>
    <m/>
    <n v="0"/>
    <n v="13545.864174110473"/>
    <n v="1354.5864174110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4-17T00:00:00"/>
    <x v="0"/>
    <x v="0"/>
    <m/>
    <n v="136"/>
    <x v="0"/>
    <m/>
    <m/>
    <n v="2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0T00:00:00"/>
    <x v="1"/>
    <x v="1"/>
    <s v="flowering"/>
    <n v="48"/>
    <x v="0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4-25T00:00:00"/>
    <x v="2"/>
    <x v="2"/>
    <s v="mature"/>
    <n v="144"/>
    <x v="0"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3-03T00:00:00"/>
    <x v="3"/>
    <x v="3"/>
    <s v="openbolls"/>
    <n v="91"/>
    <x v="0"/>
    <m/>
    <m/>
    <n v="22.2"/>
    <m/>
    <m/>
    <m/>
    <n v="91"/>
    <m/>
    <m/>
    <m/>
    <m/>
    <m/>
    <m/>
    <n v="3534.2703431855598"/>
    <n v="353.42703431855597"/>
    <m/>
    <m/>
    <m/>
    <n v="2264.2157361948748"/>
    <n v="226.42157361948748"/>
    <n v="3.7955324496503628"/>
    <n v="1.6763121945389092E-2"/>
    <m/>
    <m/>
    <m/>
    <n v="0"/>
    <m/>
    <n v="4098.8485768771334"/>
    <m/>
    <n v="0"/>
    <n v="0"/>
    <n v="4098.8485768771334"/>
    <n v="409.88485768771335"/>
    <m/>
    <m/>
    <m/>
    <n v="96.512116476842948"/>
    <n v="0"/>
    <n v="96.512116476842948"/>
    <n v="0"/>
    <m/>
    <m/>
    <n v="0"/>
    <m/>
    <m/>
    <m/>
    <n v="0"/>
    <n v="9897.334656257568"/>
    <n v="989.73346562575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5-10T00:00:00"/>
    <x v="4"/>
    <x v="4"/>
    <s v="picking"/>
    <n v="1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.7968253751001"/>
    <n v="35.6"/>
    <n v="1394.7356698335357"/>
    <n v="139.47356698335358"/>
    <m/>
    <m/>
    <m/>
    <n v="6.1442099992666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7-12-03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7-12-24T00:00:00"/>
    <x v="6"/>
    <x v="6"/>
    <s v="squaring"/>
    <n v="21"/>
    <x v="0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7-12-27T00:00:00"/>
    <x v="0"/>
    <x v="0"/>
    <m/>
    <n v="24"/>
    <x v="1"/>
    <m/>
    <m/>
    <n v="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02T00:00:00"/>
    <x v="0"/>
    <x v="0"/>
    <m/>
    <n v="30"/>
    <x v="1"/>
    <m/>
    <m/>
    <n v="9.65"/>
    <m/>
    <m/>
    <m/>
    <m/>
    <m/>
    <m/>
    <m/>
    <m/>
    <m/>
    <m/>
    <n v="0"/>
    <m/>
    <m/>
    <m/>
    <m/>
    <n v="0"/>
    <m/>
    <n v="0.4314013157894736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08T00:00:00"/>
    <x v="0"/>
    <x v="0"/>
    <m/>
    <n v="36"/>
    <x v="1"/>
    <m/>
    <m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14T00:00:00"/>
    <x v="0"/>
    <x v="0"/>
    <m/>
    <n v="42"/>
    <x v="1"/>
    <m/>
    <m/>
    <m/>
    <m/>
    <m/>
    <m/>
    <m/>
    <m/>
    <m/>
    <m/>
    <m/>
    <m/>
    <m/>
    <n v="0"/>
    <m/>
    <m/>
    <m/>
    <m/>
    <n v="0"/>
    <m/>
    <n v="1.695855263157894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15T00:00:00"/>
    <x v="0"/>
    <x v="0"/>
    <m/>
    <n v="43"/>
    <x v="1"/>
    <m/>
    <m/>
    <n v="1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1T00:00:00"/>
    <x v="0"/>
    <x v="0"/>
    <m/>
    <n v="49"/>
    <x v="1"/>
    <m/>
    <m/>
    <m/>
    <m/>
    <m/>
    <m/>
    <m/>
    <m/>
    <m/>
    <m/>
    <m/>
    <m/>
    <m/>
    <n v="1695.8629326893679"/>
    <n v="169.5862932689368"/>
    <m/>
    <m/>
    <m/>
    <n v="1433.60086715958"/>
    <n v="143.360086715958"/>
    <n v="2.7647946583258709"/>
    <n v="1.9285665359590705E-2"/>
    <m/>
    <m/>
    <m/>
    <n v="119.99726164055576"/>
    <m/>
    <n v="44.885076230096246"/>
    <m/>
    <n v="0"/>
    <n v="0"/>
    <n v="164.88233787065201"/>
    <n v="16.488233787065202"/>
    <m/>
    <m/>
    <m/>
    <n v="123.19340972017343"/>
    <n v="104.71663118611605"/>
    <n v="18.476778534057395"/>
    <n v="0"/>
    <m/>
    <m/>
    <n v="0"/>
    <m/>
    <m/>
    <m/>
    <n v="0"/>
    <n v="3294.3461377195999"/>
    <n v="329.43461377196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3T00:00:00"/>
    <x v="0"/>
    <x v="0"/>
    <m/>
    <n v="51"/>
    <x v="1"/>
    <m/>
    <m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9T00:00:00"/>
    <x v="0"/>
    <x v="0"/>
    <m/>
    <n v="57"/>
    <x v="1"/>
    <m/>
    <m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05T00:00:00"/>
    <x v="0"/>
    <x v="0"/>
    <m/>
    <n v="64"/>
    <x v="1"/>
    <m/>
    <m/>
    <m/>
    <m/>
    <m/>
    <m/>
    <m/>
    <m/>
    <m/>
    <m/>
    <m/>
    <m/>
    <m/>
    <n v="3231.0589590235872"/>
    <n v="323.10589590235872"/>
    <m/>
    <m/>
    <m/>
    <n v="2378.6778879793146"/>
    <n v="237.86778879793147"/>
    <n v="4.0601271884673897"/>
    <n v="1.7068839833191813E-2"/>
    <m/>
    <m/>
    <m/>
    <n v="152.69979120874976"/>
    <m/>
    <n v="1333.6977851653937"/>
    <m/>
    <n v="0"/>
    <n v="0"/>
    <n v="1486.3975763741435"/>
    <n v="148.63975763741433"/>
    <m/>
    <m/>
    <m/>
    <n v="234.07944512242119"/>
    <n v="122.52111845568618"/>
    <n v="111.55832666673501"/>
    <n v="0"/>
    <m/>
    <m/>
    <n v="0"/>
    <m/>
    <m/>
    <m/>
    <n v="0"/>
    <n v="7096.1344233770451"/>
    <n v="709.6134423377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06T00:00:00"/>
    <x v="0"/>
    <x v="0"/>
    <m/>
    <n v="65"/>
    <x v="1"/>
    <m/>
    <m/>
    <n v="18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13T00:00:00"/>
    <x v="0"/>
    <x v="0"/>
    <m/>
    <n v="72"/>
    <x v="1"/>
    <m/>
    <m/>
    <n v="2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19T00:00:00"/>
    <x v="0"/>
    <x v="0"/>
    <m/>
    <n v="78"/>
    <x v="1"/>
    <m/>
    <m/>
    <n v="20.95"/>
    <m/>
    <m/>
    <m/>
    <m/>
    <m/>
    <m/>
    <m/>
    <m/>
    <m/>
    <m/>
    <n v="3766.303333783058"/>
    <n v="376.63033337830581"/>
    <m/>
    <m/>
    <m/>
    <n v="2608.6744217492601"/>
    <n v="260.867442174926"/>
    <n v="3.9285894214538399"/>
    <n v="1.5059715343164611E-2"/>
    <m/>
    <m/>
    <m/>
    <n v="43.1034551176257"/>
    <m/>
    <n v="2590.2444064132296"/>
    <m/>
    <n v="0"/>
    <n v="0"/>
    <n v="2633.3478615308554"/>
    <n v="263.33478615308553"/>
    <m/>
    <m/>
    <m/>
    <n v="136.05257283613969"/>
    <n v="21.367226721335413"/>
    <n v="114.68534611480429"/>
    <n v="0"/>
    <m/>
    <m/>
    <n v="0"/>
    <m/>
    <m/>
    <m/>
    <n v="0"/>
    <n v="9008.3256170631739"/>
    <n v="900.83256170631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3-26T00:00:00"/>
    <x v="0"/>
    <x v="0"/>
    <m/>
    <n v="114"/>
    <x v="1"/>
    <m/>
    <m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3-31T00:00:00"/>
    <x v="0"/>
    <x v="0"/>
    <m/>
    <n v="119"/>
    <x v="1"/>
    <m/>
    <m/>
    <m/>
    <m/>
    <m/>
    <m/>
    <m/>
    <m/>
    <m/>
    <m/>
    <m/>
    <m/>
    <m/>
    <n v="5987.0244787225965"/>
    <n v="598.70244787225965"/>
    <m/>
    <m/>
    <m/>
    <n v="2507.3419059900598"/>
    <n v="250.73419059900598"/>
    <n v="3.2932674622914457"/>
    <n v="1.3134496952425209E-2"/>
    <m/>
    <m/>
    <m/>
    <n v="98.47303475355865"/>
    <m/>
    <n v="2465.8037938470384"/>
    <m/>
    <n v="221.39740237967794"/>
    <n v="4002.5534410918567"/>
    <n v="6788.2276720721311"/>
    <n v="678.82276720721313"/>
    <m/>
    <m/>
    <m/>
    <n v="182.9252996488612"/>
    <n v="50.697838328120348"/>
    <n v="55.202897834940948"/>
    <n v="70.334277790403945"/>
    <m/>
    <m/>
    <n v="6.6902856953959837"/>
    <m/>
    <m/>
    <m/>
    <n v="0"/>
    <n v="15282.594056784787"/>
    <n v="1528.2594056784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4-17T00:00:00"/>
    <x v="0"/>
    <x v="0"/>
    <m/>
    <n v="136"/>
    <x v="1"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0T00:00:00"/>
    <x v="1"/>
    <x v="1"/>
    <s v="flowering"/>
    <n v="48"/>
    <x v="1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4-25T00:00:00"/>
    <x v="2"/>
    <x v="2"/>
    <s v="mature"/>
    <n v="144"/>
    <x v="1"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3-03T00:00:00"/>
    <x v="3"/>
    <x v="3"/>
    <s v="openbolls"/>
    <n v="91"/>
    <x v="1"/>
    <m/>
    <m/>
    <n v="22.8"/>
    <m/>
    <m/>
    <m/>
    <n v="91"/>
    <m/>
    <m/>
    <m/>
    <m/>
    <m/>
    <m/>
    <n v="3464.1371112735787"/>
    <n v="346.41371112735789"/>
    <m/>
    <m/>
    <m/>
    <n v="2193.4247143786188"/>
    <n v="219.34247143786189"/>
    <n v="3.5563937036731259"/>
    <n v="1.6213885438418733E-2"/>
    <m/>
    <m/>
    <m/>
    <n v="0.82678091863008396"/>
    <m/>
    <n v="3343.9215331340856"/>
    <m/>
    <n v="0"/>
    <n v="0"/>
    <n v="3344.7483140527156"/>
    <n v="334.47483140527157"/>
    <m/>
    <m/>
    <m/>
    <n v="98.995092443632402"/>
    <n v="3.8030237652760839"/>
    <n v="95.192068678356321"/>
    <n v="0"/>
    <m/>
    <m/>
    <n v="0"/>
    <m/>
    <m/>
    <m/>
    <n v="0"/>
    <n v="9002.310139704914"/>
    <n v="900.231013970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5-10T00:00:00"/>
    <x v="4"/>
    <x v="4"/>
    <s v="picking"/>
    <n v="1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.9161732338252"/>
    <n v="34.424999999999997"/>
    <n v="1400.0358926357442"/>
    <n v="140.00358926357441"/>
    <m/>
    <m/>
    <m/>
    <n v="6.1675589983953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7-12-03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7-12-24T00:00:00"/>
    <x v="6"/>
    <x v="6"/>
    <s v="squaring"/>
    <n v="21"/>
    <x v="1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7-12-27T00:00:00"/>
    <x v="0"/>
    <x v="0"/>
    <m/>
    <n v="24"/>
    <x v="2"/>
    <m/>
    <m/>
    <n v="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02T00:00:00"/>
    <x v="0"/>
    <x v="0"/>
    <m/>
    <n v="30"/>
    <x v="2"/>
    <m/>
    <m/>
    <n v="9.5500000000000007"/>
    <m/>
    <m/>
    <m/>
    <m/>
    <m/>
    <m/>
    <m/>
    <m/>
    <m/>
    <m/>
    <n v="0"/>
    <m/>
    <m/>
    <m/>
    <m/>
    <n v="0"/>
    <m/>
    <n v="0.3540657894736842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08T00:00:00"/>
    <x v="0"/>
    <x v="0"/>
    <m/>
    <n v="36"/>
    <x v="2"/>
    <m/>
    <m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14T00:00:00"/>
    <x v="0"/>
    <x v="0"/>
    <m/>
    <n v="42"/>
    <x v="2"/>
    <m/>
    <m/>
    <m/>
    <m/>
    <m/>
    <m/>
    <m/>
    <m/>
    <m/>
    <m/>
    <m/>
    <m/>
    <m/>
    <n v="0"/>
    <m/>
    <m/>
    <m/>
    <m/>
    <n v="0"/>
    <m/>
    <n v="1.727296052631578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15T00:00:00"/>
    <x v="0"/>
    <x v="0"/>
    <m/>
    <n v="43"/>
    <x v="2"/>
    <m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21T00:00:00"/>
    <x v="0"/>
    <x v="0"/>
    <m/>
    <n v="49"/>
    <x v="2"/>
    <m/>
    <m/>
    <m/>
    <m/>
    <m/>
    <m/>
    <m/>
    <m/>
    <m/>
    <m/>
    <m/>
    <m/>
    <m/>
    <n v="2221.8721795081005"/>
    <n v="222.18721795081007"/>
    <m/>
    <m/>
    <m/>
    <n v="1997.5820935066611"/>
    <n v="199.75820935066611"/>
    <n v="3.5969225078213958"/>
    <n v="1.8006381412376239E-2"/>
    <m/>
    <m/>
    <m/>
    <n v="138.68561730927672"/>
    <m/>
    <n v="82.035007614353162"/>
    <m/>
    <n v="0"/>
    <n v="0"/>
    <n v="220.72062492362988"/>
    <n v="22.072062492362988"/>
    <m/>
    <m/>
    <m/>
    <n v="180.65044808946425"/>
    <n v="147.03073388169642"/>
    <n v="33.619714207767828"/>
    <n v="0"/>
    <m/>
    <m/>
    <n v="0"/>
    <m/>
    <m/>
    <m/>
    <n v="0"/>
    <n v="4440.174897938391"/>
    <n v="444.01748979383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23T00:00:00"/>
    <x v="0"/>
    <x v="0"/>
    <m/>
    <n v="51"/>
    <x v="2"/>
    <m/>
    <m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29T00:00:00"/>
    <x v="0"/>
    <x v="0"/>
    <m/>
    <n v="57"/>
    <x v="2"/>
    <m/>
    <m/>
    <n v="1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05T00:00:00"/>
    <x v="0"/>
    <x v="0"/>
    <m/>
    <n v="64"/>
    <x v="2"/>
    <m/>
    <m/>
    <m/>
    <m/>
    <m/>
    <m/>
    <m/>
    <m/>
    <m/>
    <m/>
    <m/>
    <m/>
    <m/>
    <n v="3254.3746106261619"/>
    <n v="325.43746106261619"/>
    <m/>
    <m/>
    <m/>
    <n v="2177.9957452271419"/>
    <n v="217.79957452271418"/>
    <n v="2.601330752186318"/>
    <n v="1.1943690697683283E-2"/>
    <m/>
    <m/>
    <m/>
    <n v="129.05493030444782"/>
    <m/>
    <n v="1586.2759077473593"/>
    <m/>
    <n v="0"/>
    <n v="0"/>
    <n v="1715.3308380518072"/>
    <n v="171.53308380518072"/>
    <m/>
    <m/>
    <m/>
    <n v="176.80708600110674"/>
    <n v="99.400450360789961"/>
    <n v="77.406635640316779"/>
    <n v="0"/>
    <m/>
    <m/>
    <n v="0"/>
    <m/>
    <m/>
    <m/>
    <n v="0"/>
    <n v="7147.7011939051108"/>
    <n v="714.77011939051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06T00:00:00"/>
    <x v="0"/>
    <x v="0"/>
    <m/>
    <n v="65"/>
    <x v="2"/>
    <m/>
    <m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13T00:00:00"/>
    <x v="0"/>
    <x v="0"/>
    <m/>
    <n v="72"/>
    <x v="2"/>
    <m/>
    <m/>
    <n v="1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19T00:00:00"/>
    <x v="0"/>
    <x v="0"/>
    <m/>
    <n v="78"/>
    <x v="2"/>
    <m/>
    <m/>
    <n v="19.899999999999999"/>
    <m/>
    <m/>
    <m/>
    <m/>
    <m/>
    <m/>
    <m/>
    <m/>
    <m/>
    <m/>
    <n v="4196.1464988027874"/>
    <n v="419.61464988027876"/>
    <m/>
    <m/>
    <m/>
    <n v="2519.3294961098286"/>
    <n v="251.93294961098286"/>
    <n v="3.757716316662616"/>
    <n v="1.4915541307578136E-2"/>
    <m/>
    <m/>
    <m/>
    <n v="27.056172186881664"/>
    <m/>
    <n v="2273.8195660426327"/>
    <m/>
    <n v="0"/>
    <n v="0"/>
    <n v="2300.8757382295144"/>
    <n v="230.08757382295144"/>
    <m/>
    <m/>
    <m/>
    <n v="117.84217388603241"/>
    <n v="14.547301319374416"/>
    <n v="103.294872566658"/>
    <n v="0"/>
    <m/>
    <m/>
    <n v="0"/>
    <m/>
    <m/>
    <m/>
    <n v="0"/>
    <n v="9016.3517331421317"/>
    <n v="901.63517331421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3-26T00:00:00"/>
    <x v="0"/>
    <x v="0"/>
    <m/>
    <n v="114"/>
    <x v="2"/>
    <m/>
    <m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3-31T00:00:00"/>
    <x v="0"/>
    <x v="0"/>
    <m/>
    <n v="119"/>
    <x v="2"/>
    <m/>
    <m/>
    <m/>
    <m/>
    <m/>
    <m/>
    <m/>
    <m/>
    <m/>
    <m/>
    <m/>
    <m/>
    <m/>
    <n v="7907.5235545922151"/>
    <n v="790.75235545922146"/>
    <m/>
    <m/>
    <m/>
    <n v="2948.1802502608316"/>
    <n v="294.81802502608315"/>
    <n v="3.8805786146625878"/>
    <n v="1.3162623331186297E-2"/>
    <m/>
    <m/>
    <m/>
    <n v="111.63795165572573"/>
    <m/>
    <n v="2133.5782041189627"/>
    <m/>
    <n v="204.8859349425214"/>
    <n v="3255.3317662967756"/>
    <n v="5705.4338570139862"/>
    <n v="570.54338570139862"/>
    <m/>
    <m/>
    <m/>
    <n v="213.34862760496597"/>
    <n v="77.627007024043081"/>
    <n v="72.687827553678829"/>
    <n v="57.086428985337861"/>
    <m/>
    <m/>
    <n v="5.9473640419061926"/>
    <m/>
    <m/>
    <m/>
    <n v="0"/>
    <n v="16561.137661867033"/>
    <n v="1656.1137661867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4-17T00:00:00"/>
    <x v="0"/>
    <x v="0"/>
    <m/>
    <n v="136"/>
    <x v="2"/>
    <m/>
    <m/>
    <n v="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18T00:00:00"/>
    <x v="1"/>
    <x v="1"/>
    <s v="flowering"/>
    <n v="48"/>
    <x v="2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4-25T00:00:00"/>
    <x v="2"/>
    <x v="2"/>
    <s v="mature"/>
    <n v="144"/>
    <x v="2"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3-03T00:00:00"/>
    <x v="3"/>
    <x v="3"/>
    <s v="openbolls"/>
    <n v="91"/>
    <x v="2"/>
    <m/>
    <m/>
    <n v="22.3"/>
    <m/>
    <m/>
    <m/>
    <n v="91"/>
    <m/>
    <m/>
    <m/>
    <m/>
    <m/>
    <m/>
    <n v="5520.5716329936313"/>
    <n v="552.05716329936308"/>
    <m/>
    <m/>
    <m/>
    <n v="2629.8899443969221"/>
    <n v="262.98899443969219"/>
    <n v="4.4318276474281655"/>
    <n v="1.6851760876421231E-2"/>
    <m/>
    <m/>
    <m/>
    <n v="3.8979362514412577"/>
    <m/>
    <n v="3451.3764102161813"/>
    <m/>
    <n v="0"/>
    <n v="0"/>
    <n v="3455.2743464676228"/>
    <n v="345.52743464676229"/>
    <m/>
    <m/>
    <m/>
    <n v="108.39058386508852"/>
    <n v="11.980954613255793"/>
    <n v="96.409629251832726"/>
    <n v="0"/>
    <m/>
    <m/>
    <n v="0"/>
    <m/>
    <m/>
    <m/>
    <n v="0"/>
    <n v="11605.735923858176"/>
    <n v="1160.5735923858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5-10T00:00:00"/>
    <x v="4"/>
    <x v="4"/>
    <s v="picking"/>
    <n v="15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6.9101927167412"/>
    <n v="32.674999999999997"/>
    <n v="1446.4929054701952"/>
    <n v="144.64929054701952"/>
    <m/>
    <m/>
    <m/>
    <n v="6.3722154425999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7-12-03T00:00:00"/>
    <x v="5"/>
    <x v="5"/>
    <s v="sowing"/>
    <n v="0"/>
    <x v="2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7-12-24T00:00:00"/>
    <x v="6"/>
    <x v="6"/>
    <s v="squaring"/>
    <n v="21"/>
    <x v="2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7-12-27T00:00:00"/>
    <x v="0"/>
    <x v="0"/>
    <m/>
    <n v="24"/>
    <x v="3"/>
    <m/>
    <m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02T00:00:00"/>
    <x v="0"/>
    <x v="0"/>
    <m/>
    <n v="30"/>
    <x v="3"/>
    <m/>
    <m/>
    <n v="9.35"/>
    <m/>
    <m/>
    <m/>
    <m/>
    <m/>
    <m/>
    <m/>
    <m/>
    <m/>
    <m/>
    <n v="0"/>
    <m/>
    <m/>
    <m/>
    <m/>
    <n v="0"/>
    <m/>
    <n v="0.35641118421052631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08T00:00:00"/>
    <x v="0"/>
    <x v="0"/>
    <m/>
    <n v="36"/>
    <x v="3"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14T00:00:00"/>
    <x v="0"/>
    <x v="0"/>
    <m/>
    <n v="42"/>
    <x v="3"/>
    <m/>
    <m/>
    <m/>
    <m/>
    <m/>
    <m/>
    <m/>
    <m/>
    <m/>
    <m/>
    <m/>
    <m/>
    <m/>
    <n v="0"/>
    <m/>
    <m/>
    <m/>
    <m/>
    <n v="0"/>
    <m/>
    <n v="1.929776315789473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15T00:00:00"/>
    <x v="0"/>
    <x v="0"/>
    <m/>
    <n v="43"/>
    <x v="3"/>
    <m/>
    <m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1T00:00:00"/>
    <x v="0"/>
    <x v="0"/>
    <m/>
    <n v="49"/>
    <x v="3"/>
    <m/>
    <m/>
    <m/>
    <m/>
    <m/>
    <m/>
    <m/>
    <m/>
    <m/>
    <m/>
    <m/>
    <m/>
    <m/>
    <n v="2561.3634134086524"/>
    <n v="256.13634134086521"/>
    <m/>
    <m/>
    <m/>
    <n v="2111.4486129915904"/>
    <n v="211.14486129915903"/>
    <n v="3.6248882730918761"/>
    <n v="1.7167778797874601E-2"/>
    <m/>
    <m/>
    <m/>
    <n v="173.02281930723939"/>
    <m/>
    <n v="59.955769826590888"/>
    <m/>
    <n v="0"/>
    <n v="0"/>
    <n v="232.97858913383027"/>
    <n v="23.297858913383028"/>
    <m/>
    <m/>
    <m/>
    <n v="184.04158481392804"/>
    <n v="173.87636079973475"/>
    <n v="10.165224014193278"/>
    <n v="0"/>
    <m/>
    <m/>
    <n v="0"/>
    <m/>
    <m/>
    <m/>
    <n v="0"/>
    <n v="4905.7906155340734"/>
    <n v="490.5790615534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3T00:00:00"/>
    <x v="0"/>
    <x v="0"/>
    <m/>
    <n v="51"/>
    <x v="3"/>
    <m/>
    <m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9T00:00:00"/>
    <x v="0"/>
    <x v="0"/>
    <m/>
    <n v="57"/>
    <x v="3"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05T00:00:00"/>
    <x v="0"/>
    <x v="0"/>
    <m/>
    <n v="64"/>
    <x v="3"/>
    <m/>
    <m/>
    <m/>
    <m/>
    <m/>
    <m/>
    <m/>
    <m/>
    <m/>
    <m/>
    <m/>
    <m/>
    <m/>
    <n v="3291.0086500039861"/>
    <n v="329.10086500039858"/>
    <m/>
    <m/>
    <m/>
    <n v="1990.8306681425531"/>
    <n v="199.08306681425532"/>
    <n v="3.5659898748784356"/>
    <n v="1.7912070232500021E-2"/>
    <m/>
    <m/>
    <m/>
    <n v="167.94238952515144"/>
    <m/>
    <n v="961.47408953626359"/>
    <m/>
    <n v="0"/>
    <n v="0"/>
    <n v="1129.416479061415"/>
    <n v="112.9416479061415"/>
    <m/>
    <m/>
    <m/>
    <n v="170.94799442672848"/>
    <n v="94.590281913210163"/>
    <n v="76.357712513518322"/>
    <n v="0"/>
    <m/>
    <m/>
    <n v="0"/>
    <m/>
    <m/>
    <m/>
    <n v="0"/>
    <n v="6411.2557972079539"/>
    <n v="641.12557972079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06T00:00:00"/>
    <x v="0"/>
    <x v="0"/>
    <m/>
    <n v="65"/>
    <x v="3"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13T00:00:00"/>
    <x v="0"/>
    <x v="0"/>
    <m/>
    <n v="72"/>
    <x v="3"/>
    <m/>
    <m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19T00:00:00"/>
    <x v="0"/>
    <x v="0"/>
    <m/>
    <n v="78"/>
    <x v="3"/>
    <m/>
    <m/>
    <n v="23.45"/>
    <m/>
    <m/>
    <m/>
    <m/>
    <m/>
    <m/>
    <m/>
    <m/>
    <m/>
    <m/>
    <n v="3816.9455510535008"/>
    <n v="381.6945551053501"/>
    <m/>
    <m/>
    <m/>
    <n v="2094.7083927205308"/>
    <n v="209.47083927205307"/>
    <n v="3.2050189491509866"/>
    <n v="1.5300549519393605E-2"/>
    <m/>
    <m/>
    <m/>
    <n v="52.5837862662612"/>
    <m/>
    <n v="1875.5565316986078"/>
    <m/>
    <n v="0"/>
    <n v="0"/>
    <n v="1928.1403179648692"/>
    <n v="192.81403179648692"/>
    <m/>
    <m/>
    <m/>
    <n v="102.1237861621829"/>
    <n v="28.188738164408562"/>
    <n v="73.935047997774333"/>
    <n v="0"/>
    <m/>
    <m/>
    <n v="0"/>
    <m/>
    <m/>
    <m/>
    <n v="0"/>
    <n v="7839.7942617389017"/>
    <n v="783.9794261738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3-26T00:00:00"/>
    <x v="0"/>
    <x v="0"/>
    <m/>
    <n v="114"/>
    <x v="3"/>
    <m/>
    <m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3-31T00:00:00"/>
    <x v="0"/>
    <x v="0"/>
    <m/>
    <n v="119"/>
    <x v="3"/>
    <m/>
    <m/>
    <m/>
    <m/>
    <m/>
    <m/>
    <m/>
    <m/>
    <m/>
    <m/>
    <m/>
    <m/>
    <m/>
    <n v="6924.364828709291"/>
    <n v="692.43648287092913"/>
    <m/>
    <m/>
    <m/>
    <n v="2227.0849392757323"/>
    <n v="222.70849392757322"/>
    <n v="3.0285938321953738"/>
    <n v="1.3598914791190225E-2"/>
    <m/>
    <m/>
    <m/>
    <n v="69.473100897055829"/>
    <m/>
    <n v="2631.1715196314594"/>
    <m/>
    <n v="183.50228457195738"/>
    <n v="2448.4687445278478"/>
    <n v="5332.6156496283202"/>
    <n v="533.26156496283204"/>
    <m/>
    <m/>
    <m/>
    <n v="166.92204127756921"/>
    <n v="54.037374490912569"/>
    <n v="72.099168968086374"/>
    <n v="34.025330076289151"/>
    <m/>
    <m/>
    <n v="6.7601677422811237"/>
    <m/>
    <m/>
    <m/>
    <n v="0"/>
    <n v="14484.065417613343"/>
    <n v="1448.4065417613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4-17T00:00:00"/>
    <x v="0"/>
    <x v="0"/>
    <m/>
    <n v="136"/>
    <x v="3"/>
    <m/>
    <m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0T00:00:00"/>
    <x v="1"/>
    <x v="1"/>
    <s v="flowering"/>
    <n v="48"/>
    <x v="3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4-25T00:00:00"/>
    <x v="2"/>
    <x v="2"/>
    <s v="mature"/>
    <n v="144"/>
    <x v="3"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3-03T00:00:00"/>
    <x v="3"/>
    <x v="3"/>
    <s v="openbolls"/>
    <n v="91"/>
    <x v="3"/>
    <m/>
    <m/>
    <n v="25.5"/>
    <m/>
    <m/>
    <m/>
    <n v="91"/>
    <m/>
    <m/>
    <m/>
    <m/>
    <m/>
    <m/>
    <n v="5442.1773701661841"/>
    <n v="544.21773701661846"/>
    <m/>
    <m/>
    <m/>
    <n v="2102.7815679691025"/>
    <n v="210.27815679691025"/>
    <n v="3.4936646225943195"/>
    <n v="1.6614491375671284E-2"/>
    <m/>
    <m/>
    <m/>
    <n v="1.7066161588230067"/>
    <m/>
    <n v="3533.8847004676295"/>
    <m/>
    <n v="0"/>
    <n v="0"/>
    <n v="3535.5913166264527"/>
    <n v="353.55913166264526"/>
    <m/>
    <m/>
    <m/>
    <n v="110.86323471577769"/>
    <n v="11.755828951193299"/>
    <n v="99.107405764584399"/>
    <n v="0"/>
    <m/>
    <m/>
    <n v="0"/>
    <m/>
    <m/>
    <m/>
    <n v="0"/>
    <n v="11080.55025476174"/>
    <n v="1108.055025476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5-10T00:00:00"/>
    <x v="4"/>
    <x v="4"/>
    <s v="picking"/>
    <n v="15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9.6008539588333"/>
    <n v="33.225000000000001"/>
    <n v="1232.5148837278223"/>
    <n v="123.25148837278223"/>
    <m/>
    <m/>
    <m/>
    <n v="5.429580985585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7-12-03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n v="0"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7-12-24T00:00:00"/>
    <x v="6"/>
    <x v="6"/>
    <s v="squaring"/>
    <n v="21"/>
    <x v="3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09T00:00:00"/>
    <x v="1"/>
    <x v="1"/>
    <s v="flowering"/>
    <n v="52"/>
    <x v="0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15T00:00:00"/>
    <x v="0"/>
    <x v="0"/>
    <m/>
    <n v="27"/>
    <x v="0"/>
    <m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16T00:00:00"/>
    <x v="0"/>
    <x v="0"/>
    <m/>
    <n v="28"/>
    <x v="0"/>
    <m/>
    <m/>
    <m/>
    <m/>
    <m/>
    <m/>
    <m/>
    <m/>
    <m/>
    <m/>
    <m/>
    <m/>
    <m/>
    <n v="0"/>
    <m/>
    <m/>
    <m/>
    <m/>
    <n v="0"/>
    <m/>
    <n v="0.4220559210526315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23T00:00:00"/>
    <x v="0"/>
    <x v="0"/>
    <m/>
    <n v="35"/>
    <x v="0"/>
    <m/>
    <m/>
    <n v="10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25T00:00:00"/>
    <x v="0"/>
    <x v="0"/>
    <m/>
    <n v="37"/>
    <x v="0"/>
    <m/>
    <m/>
    <m/>
    <m/>
    <m/>
    <m/>
    <m/>
    <m/>
    <m/>
    <m/>
    <m/>
    <m/>
    <m/>
    <n v="0"/>
    <m/>
    <m/>
    <m/>
    <m/>
    <n v="0"/>
    <m/>
    <n v="2.9560822368421054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29T00:00:00"/>
    <x v="0"/>
    <x v="0"/>
    <m/>
    <n v="41"/>
    <x v="0"/>
    <m/>
    <m/>
    <n v="1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07T00:00:00"/>
    <x v="0"/>
    <x v="0"/>
    <m/>
    <n v="50"/>
    <x v="0"/>
    <m/>
    <m/>
    <n v="1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11T00:00:00"/>
    <x v="0"/>
    <x v="0"/>
    <m/>
    <n v="54"/>
    <x v="0"/>
    <m/>
    <m/>
    <n v="14.466666666666667"/>
    <m/>
    <m/>
    <m/>
    <m/>
    <m/>
    <m/>
    <m/>
    <m/>
    <m/>
    <m/>
    <n v="1525.9655314461788"/>
    <n v="152.59655314461787"/>
    <m/>
    <m/>
    <m/>
    <n v="1446.3795237057093"/>
    <n v="144.63795237057093"/>
    <n v="3.051235587821393"/>
    <n v="2.109567743329184E-2"/>
    <m/>
    <m/>
    <m/>
    <n v="153.81268105561375"/>
    <m/>
    <n v="78.601596941032668"/>
    <m/>
    <n v="0"/>
    <n v="0"/>
    <n v="232.41427799664643"/>
    <n v="23.241427799664642"/>
    <m/>
    <m/>
    <m/>
    <n v="148.21028299773485"/>
    <n v="134.29835322744373"/>
    <n v="13.91192977029111"/>
    <n v="0"/>
    <m/>
    <m/>
    <n v="0"/>
    <m/>
    <m/>
    <m/>
    <n v="0"/>
    <n v="3204.7593331485346"/>
    <n v="320.47593331485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13T00:00:00"/>
    <x v="0"/>
    <x v="0"/>
    <m/>
    <n v="56"/>
    <x v="0"/>
    <m/>
    <m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18T00:00:00"/>
    <x v="0"/>
    <x v="0"/>
    <m/>
    <n v="61"/>
    <x v="0"/>
    <m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25T00:00:00"/>
    <x v="0"/>
    <x v="0"/>
    <m/>
    <n v="68"/>
    <x v="0"/>
    <m/>
    <m/>
    <m/>
    <m/>
    <m/>
    <m/>
    <m/>
    <m/>
    <m/>
    <m/>
    <m/>
    <m/>
    <m/>
    <n v="2504.7841908023374"/>
    <n v="250.47841908023375"/>
    <m/>
    <m/>
    <m/>
    <n v="2001.3109843520078"/>
    <n v="200.13109843520078"/>
    <n v="3.7789276940570389"/>
    <n v="1.8882261295740575E-2"/>
    <m/>
    <m/>
    <m/>
    <n v="28.331322761534238"/>
    <m/>
    <n v="237.71473973756235"/>
    <m/>
    <n v="0"/>
    <n v="0"/>
    <n v="266.04606249909659"/>
    <n v="26.604606249909658"/>
    <m/>
    <m/>
    <m/>
    <n v="81.03166633611707"/>
    <n v="19.022730641879072"/>
    <n v="62.008935694238005"/>
    <n v="0"/>
    <m/>
    <m/>
    <n v="0"/>
    <m/>
    <m/>
    <m/>
    <n v="0"/>
    <n v="4772.1412376534417"/>
    <n v="477.21412376534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26T00:00:00"/>
    <x v="0"/>
    <x v="0"/>
    <m/>
    <n v="69"/>
    <x v="0"/>
    <m/>
    <m/>
    <n v="18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03T00:00:00"/>
    <x v="0"/>
    <x v="0"/>
    <m/>
    <n v="75"/>
    <x v="0"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07T00:00:00"/>
    <x v="0"/>
    <x v="0"/>
    <m/>
    <n v="79"/>
    <x v="0"/>
    <m/>
    <m/>
    <n v="20.94736842105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11T00:00:00"/>
    <x v="0"/>
    <x v="0"/>
    <m/>
    <n v="83"/>
    <x v="0"/>
    <m/>
    <m/>
    <m/>
    <m/>
    <m/>
    <m/>
    <m/>
    <m/>
    <m/>
    <m/>
    <m/>
    <m/>
    <m/>
    <n v="3061.1555031903345"/>
    <n v="306.11555031903345"/>
    <m/>
    <m/>
    <m/>
    <n v="2032.1441322978603"/>
    <n v="203.21441322978603"/>
    <n v="3.2058474224450459"/>
    <n v="1.5775689191986658E-2"/>
    <m/>
    <m/>
    <m/>
    <n v="68.476334973144077"/>
    <m/>
    <n v="1080.2966839250721"/>
    <m/>
    <n v="0"/>
    <n v="0"/>
    <n v="1148.7730188982162"/>
    <n v="114.87730188982161"/>
    <m/>
    <m/>
    <m/>
    <n v="132.74656955819933"/>
    <n v="81.94058253853764"/>
    <n v="50.8059870196617"/>
    <n v="0"/>
    <m/>
    <m/>
    <n v="0"/>
    <m/>
    <m/>
    <m/>
    <n v="0"/>
    <n v="6242.0726543864102"/>
    <n v="624.20726543864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25T00:00:00"/>
    <x v="0"/>
    <x v="0"/>
    <m/>
    <n v="97"/>
    <x v="0"/>
    <m/>
    <m/>
    <m/>
    <m/>
    <m/>
    <m/>
    <m/>
    <m/>
    <m/>
    <m/>
    <m/>
    <m/>
    <m/>
    <n v="3883.9826908760224"/>
    <n v="388.39826908760222"/>
    <m/>
    <m/>
    <m/>
    <n v="2360.450098243085"/>
    <n v="236.04500982430849"/>
    <n v="3.6745516070522384"/>
    <n v="1.5567164964797422E-2"/>
    <m/>
    <m/>
    <m/>
    <n v="66.291720060185398"/>
    <m/>
    <n v="2768.3114560880081"/>
    <m/>
    <n v="0"/>
    <n v="0"/>
    <n v="2834.6031761481936"/>
    <n v="283.46031761481936"/>
    <m/>
    <m/>
    <m/>
    <n v="150.7825910992303"/>
    <n v="50.861137889286383"/>
    <n v="99.92145320994392"/>
    <n v="0"/>
    <m/>
    <m/>
    <n v="0"/>
    <m/>
    <m/>
    <m/>
    <n v="0"/>
    <n v="9079.0359652673014"/>
    <n v="907.903596526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26T00:00:00"/>
    <x v="0"/>
    <x v="0"/>
    <m/>
    <n v="98"/>
    <x v="0"/>
    <m/>
    <m/>
    <n v="2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14T00:00:00"/>
    <x v="0"/>
    <x v="0"/>
    <m/>
    <n v="117"/>
    <x v="0"/>
    <m/>
    <m/>
    <m/>
    <m/>
    <m/>
    <m/>
    <m/>
    <m/>
    <m/>
    <m/>
    <m/>
    <m/>
    <m/>
    <n v="4766.1134044782384"/>
    <n v="476.61134044782386"/>
    <m/>
    <m/>
    <m/>
    <n v="2588.9267440174908"/>
    <n v="258.8926744017491"/>
    <n v="3.6615388537036675"/>
    <n v="1.414307632367264E-2"/>
    <m/>
    <m/>
    <m/>
    <n v="10.111308907244778"/>
    <m/>
    <n v="5948.5612608297824"/>
    <m/>
    <n v="0"/>
    <n v="0"/>
    <n v="5958.6725697370275"/>
    <n v="595.86725697370275"/>
    <m/>
    <m/>
    <m/>
    <n v="134.66338589398518"/>
    <n v="5.1075589367991654"/>
    <n v="129.55582695718601"/>
    <n v="0"/>
    <m/>
    <m/>
    <n v="0"/>
    <m/>
    <m/>
    <m/>
    <n v="0"/>
    <n v="13313.712718232757"/>
    <n v="1331.371271823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17T00:00:00"/>
    <x v="0"/>
    <x v="0"/>
    <m/>
    <n v="120"/>
    <x v="0"/>
    <m/>
    <m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28T00:00:00"/>
    <x v="0"/>
    <x v="0"/>
    <m/>
    <n v="131"/>
    <x v="0"/>
    <m/>
    <m/>
    <m/>
    <m/>
    <m/>
    <m/>
    <m/>
    <m/>
    <m/>
    <m/>
    <m/>
    <m/>
    <m/>
    <n v="4984.8606624491222"/>
    <n v="498.48606624491219"/>
    <m/>
    <m/>
    <m/>
    <n v="0"/>
    <m/>
    <n v="2.8766444826191657"/>
    <m/>
    <m/>
    <m/>
    <m/>
    <n v="0"/>
    <m/>
    <n v="3673.8489019311623"/>
    <m/>
    <n v="142.02708267192367"/>
    <n v="0"/>
    <n v="3815.8759846030862"/>
    <n v="381.58759846030864"/>
    <m/>
    <m/>
    <m/>
    <n v="149.36524357996407"/>
    <n v="0"/>
    <n v="96.716435026512642"/>
    <n v="48.210462219953811"/>
    <m/>
    <m/>
    <n v="4.4383463334976145"/>
    <m/>
    <m/>
    <m/>
    <n v="0"/>
    <n v="8800.7366470522084"/>
    <n v="880.07366470522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5-12T00:00:00"/>
    <x v="0"/>
    <x v="0"/>
    <m/>
    <n v="145"/>
    <x v="0"/>
    <m/>
    <m/>
    <m/>
    <m/>
    <m/>
    <m/>
    <m/>
    <m/>
    <m/>
    <m/>
    <m/>
    <m/>
    <m/>
    <n v="5203.6079204200068"/>
    <n v="520.36079204200064"/>
    <m/>
    <m/>
    <m/>
    <n v="2367.2493833257167"/>
    <n v="236.72493833257167"/>
    <n v="3.053525883613903"/>
    <n v="1.2899046062160319E-2"/>
    <m/>
    <m/>
    <m/>
    <n v="0"/>
    <m/>
    <n v="5365.7245399680733"/>
    <m/>
    <n v="193.11159943523816"/>
    <n v="3698.9109643755355"/>
    <n v="9257.7471037788473"/>
    <n v="925.77471037788473"/>
    <m/>
    <m/>
    <m/>
    <n v="160.20296232244968"/>
    <n v="0"/>
    <n v="102.10055909215978"/>
    <n v="53.668572763729465"/>
    <m/>
    <m/>
    <n v="4.4338304665604413"/>
    <m/>
    <m/>
    <m/>
    <n v="0"/>
    <n v="16828.60440752457"/>
    <n v="1682.8604407524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5-26T00:00:00"/>
    <x v="0"/>
    <x v="0"/>
    <m/>
    <n v="159"/>
    <x v="0"/>
    <m/>
    <m/>
    <m/>
    <m/>
    <m/>
    <m/>
    <m/>
    <m/>
    <m/>
    <m/>
    <m/>
    <m/>
    <m/>
    <n v="4970.525778967527"/>
    <n v="497.05257789675272"/>
    <m/>
    <m/>
    <m/>
    <n v="1570.725799899616"/>
    <n v="157.07257998996161"/>
    <n v="2.3516760045120084"/>
    <n v="1.497190664762941E-2"/>
    <m/>
    <m/>
    <m/>
    <n v="0"/>
    <m/>
    <n v="2923.1891065458763"/>
    <m/>
    <n v="143.39395460289387"/>
    <n v="6351.4463251647576"/>
    <n v="9418.0293863135266"/>
    <n v="941.80293863135262"/>
    <m/>
    <m/>
    <m/>
    <n v="142.89223514637575"/>
    <n v="0"/>
    <n v="46.215608935644752"/>
    <n v="91.992020945046875"/>
    <m/>
    <m/>
    <n v="4.6846052656841373"/>
    <m/>
    <m/>
    <m/>
    <n v="0"/>
    <n v="15959.280965180669"/>
    <n v="1595.9280965180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6-05T00:00:00"/>
    <x v="2"/>
    <x v="2"/>
    <s v="mature"/>
    <n v="169"/>
    <x v="0"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03T00:00:00"/>
    <x v="3"/>
    <x v="3"/>
    <s v="openbolls"/>
    <n v="106"/>
    <x v="0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6-12T00:00:00"/>
    <x v="4"/>
    <x v="4"/>
    <s v="picking"/>
    <n v="1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4.3683816039265"/>
    <n v="37.049999999999997"/>
    <n v="2509.903485384255"/>
    <n v="250.99034853842551"/>
    <m/>
    <m/>
    <m/>
    <n v="11.05684354794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7-12-19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10T00:00:00"/>
    <x v="6"/>
    <x v="6"/>
    <s v="squaring"/>
    <n v="22"/>
    <x v="0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09T00:00:00"/>
    <x v="1"/>
    <x v="1"/>
    <s v="flowering"/>
    <n v="52"/>
    <x v="1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15T00:00:00"/>
    <x v="0"/>
    <x v="0"/>
    <m/>
    <n v="27"/>
    <x v="1"/>
    <m/>
    <m/>
    <n v="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16T00:00:00"/>
    <x v="0"/>
    <x v="0"/>
    <m/>
    <n v="28"/>
    <x v="1"/>
    <m/>
    <m/>
    <m/>
    <m/>
    <m/>
    <m/>
    <m/>
    <m/>
    <m/>
    <m/>
    <m/>
    <m/>
    <m/>
    <n v="0"/>
    <m/>
    <m/>
    <m/>
    <m/>
    <n v="0"/>
    <m/>
    <n v="0.4173782894736841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23T00:00:00"/>
    <x v="0"/>
    <x v="0"/>
    <m/>
    <n v="35"/>
    <x v="1"/>
    <m/>
    <m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25T00:00:00"/>
    <x v="0"/>
    <x v="0"/>
    <m/>
    <n v="37"/>
    <x v="1"/>
    <m/>
    <m/>
    <m/>
    <m/>
    <m/>
    <m/>
    <m/>
    <m/>
    <m/>
    <m/>
    <m/>
    <m/>
    <m/>
    <n v="0"/>
    <m/>
    <m/>
    <m/>
    <m/>
    <n v="0"/>
    <m/>
    <n v="0.7766973684210525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29T00:00:00"/>
    <x v="0"/>
    <x v="0"/>
    <m/>
    <n v="41"/>
    <x v="1"/>
    <m/>
    <m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07T00:00:00"/>
    <x v="0"/>
    <x v="0"/>
    <m/>
    <n v="50"/>
    <x v="1"/>
    <m/>
    <m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11T00:00:00"/>
    <x v="0"/>
    <x v="0"/>
    <m/>
    <n v="54"/>
    <x v="1"/>
    <m/>
    <m/>
    <n v="13.8"/>
    <m/>
    <m/>
    <m/>
    <m/>
    <m/>
    <m/>
    <m/>
    <m/>
    <m/>
    <m/>
    <n v="1284.4525839784014"/>
    <n v="128.44525839784015"/>
    <m/>
    <m/>
    <m/>
    <n v="1184.5227891275426"/>
    <n v="118.45227891275427"/>
    <n v="2.517138607951666"/>
    <n v="2.1250233689515237E-2"/>
    <m/>
    <m/>
    <m/>
    <n v="122.55513406080127"/>
    <m/>
    <n v="68.101079132516247"/>
    <m/>
    <n v="0"/>
    <n v="0"/>
    <n v="190.65621319331751"/>
    <n v="19.065621319331751"/>
    <m/>
    <m/>
    <m/>
    <n v="142.21487591201441"/>
    <n v="127.57200998398348"/>
    <n v="14.642865928030943"/>
    <n v="0"/>
    <m/>
    <m/>
    <n v="0"/>
    <m/>
    <m/>
    <m/>
    <n v="0"/>
    <n v="2659.6315862992615"/>
    <n v="265.9631586299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13T00:00:00"/>
    <x v="0"/>
    <x v="0"/>
    <m/>
    <n v="56"/>
    <x v="1"/>
    <m/>
    <m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18T00:00:00"/>
    <x v="0"/>
    <x v="0"/>
    <m/>
    <n v="61"/>
    <x v="1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25T00:00:00"/>
    <x v="0"/>
    <x v="0"/>
    <m/>
    <n v="68"/>
    <x v="1"/>
    <m/>
    <m/>
    <m/>
    <m/>
    <m/>
    <m/>
    <m/>
    <m/>
    <m/>
    <m/>
    <m/>
    <m/>
    <m/>
    <n v="2251.2243672164682"/>
    <n v="225.12243672164681"/>
    <m/>
    <m/>
    <m/>
    <n v="1689.7490758355027"/>
    <n v="168.97490758355028"/>
    <n v="3.0586772514643421"/>
    <n v="1.8101369577325957E-2"/>
    <m/>
    <m/>
    <m/>
    <n v="48.335154768708847"/>
    <m/>
    <n v="212.13730141181719"/>
    <m/>
    <n v="0"/>
    <n v="0"/>
    <n v="260.47245618052602"/>
    <n v="26.047245618052603"/>
    <m/>
    <m/>
    <m/>
    <n v="105.26280265950057"/>
    <n v="37.373774600906785"/>
    <n v="67.88902805859378"/>
    <n v="0"/>
    <m/>
    <m/>
    <n v="0"/>
    <m/>
    <m/>
    <m/>
    <n v="0"/>
    <n v="4201.4458992324971"/>
    <n v="420.14458992324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26T00:00:00"/>
    <x v="0"/>
    <x v="0"/>
    <m/>
    <n v="69"/>
    <x v="1"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03T00:00:00"/>
    <x v="0"/>
    <x v="0"/>
    <m/>
    <n v="75"/>
    <x v="1"/>
    <m/>
    <m/>
    <n v="19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07T00:00:00"/>
    <x v="0"/>
    <x v="0"/>
    <m/>
    <n v="79"/>
    <x v="1"/>
    <m/>
    <m/>
    <n v="20.0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11T00:00:00"/>
    <x v="0"/>
    <x v="0"/>
    <m/>
    <n v="83"/>
    <x v="1"/>
    <m/>
    <m/>
    <m/>
    <m/>
    <m/>
    <m/>
    <m/>
    <m/>
    <m/>
    <m/>
    <m/>
    <m/>
    <m/>
    <n v="3678.0684747324576"/>
    <n v="367.80684747324574"/>
    <m/>
    <m/>
    <m/>
    <n v="2356.181453982726"/>
    <n v="235.61814539827259"/>
    <n v="3.7904515815918858"/>
    <n v="1.6087265160265009E-2"/>
    <m/>
    <m/>
    <m/>
    <n v="98.376535140072548"/>
    <m/>
    <n v="1206.8959639613995"/>
    <m/>
    <n v="0"/>
    <n v="0"/>
    <n v="1305.272499101472"/>
    <n v="130.52724991014719"/>
    <m/>
    <m/>
    <m/>
    <n v="143.63197415195737"/>
    <n v="80.847207143969669"/>
    <n v="62.784767007987689"/>
    <n v="0"/>
    <m/>
    <m/>
    <n v="0"/>
    <m/>
    <m/>
    <m/>
    <n v="0"/>
    <n v="7339.5224278166561"/>
    <n v="733.95224278166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25T00:00:00"/>
    <x v="0"/>
    <x v="0"/>
    <m/>
    <n v="97"/>
    <x v="1"/>
    <m/>
    <m/>
    <m/>
    <m/>
    <m/>
    <m/>
    <m/>
    <m/>
    <m/>
    <m/>
    <m/>
    <m/>
    <m/>
    <n v="4125.0531933591083"/>
    <n v="412.50531933591083"/>
    <m/>
    <m/>
    <m/>
    <n v="2439.7306460067375"/>
    <n v="243.97306460067375"/>
    <n v="3.2513324637164551"/>
    <n v="1.332660418492557E-2"/>
    <m/>
    <m/>
    <m/>
    <n v="18.997649612066432"/>
    <m/>
    <n v="4094.2615110714228"/>
    <m/>
    <n v="0"/>
    <n v="0"/>
    <n v="4113.2591606834894"/>
    <n v="411.32591606834893"/>
    <m/>
    <m/>
    <m/>
    <n v="150.23906304964538"/>
    <n v="12.071644981981969"/>
    <n v="138.16741806766342"/>
    <n v="0"/>
    <m/>
    <m/>
    <n v="0"/>
    <m/>
    <m/>
    <m/>
    <n v="0"/>
    <n v="10678.043000049336"/>
    <n v="1067.804300004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26T00:00:00"/>
    <x v="0"/>
    <x v="0"/>
    <m/>
    <n v="98"/>
    <x v="1"/>
    <m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14T00:00:00"/>
    <x v="0"/>
    <x v="0"/>
    <m/>
    <n v="117"/>
    <x v="1"/>
    <m/>
    <m/>
    <m/>
    <m/>
    <m/>
    <m/>
    <m/>
    <m/>
    <m/>
    <m/>
    <m/>
    <m/>
    <m/>
    <n v="4462.2102618746721"/>
    <n v="446.2210261874672"/>
    <m/>
    <m/>
    <m/>
    <n v="2865.328329966087"/>
    <n v="286.5328329966087"/>
    <n v="3.1740364782138819"/>
    <n v="1.1077391882177247E-2"/>
    <m/>
    <m/>
    <m/>
    <n v="2.7663051880645799"/>
    <m/>
    <n v="6013.221267839881"/>
    <m/>
    <n v="0"/>
    <n v="0"/>
    <n v="6015.9875730279455"/>
    <n v="601.59875730279452"/>
    <m/>
    <m/>
    <m/>
    <n v="143.25443897385659"/>
    <n v="2.0747288910484349"/>
    <n v="141.17971008280816"/>
    <n v="0"/>
    <m/>
    <m/>
    <n v="0"/>
    <m/>
    <m/>
    <m/>
    <n v="0"/>
    <n v="13343.526164868705"/>
    <n v="1334.3526164868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17T00:00:00"/>
    <x v="0"/>
    <x v="0"/>
    <m/>
    <n v="120"/>
    <x v="1"/>
    <m/>
    <m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28T00:00:00"/>
    <x v="0"/>
    <x v="0"/>
    <m/>
    <n v="131"/>
    <x v="1"/>
    <m/>
    <m/>
    <m/>
    <m/>
    <m/>
    <m/>
    <m/>
    <m/>
    <m/>
    <m/>
    <m/>
    <m/>
    <m/>
    <n v="5465.4685552083956"/>
    <n v="546.54685552083959"/>
    <m/>
    <m/>
    <m/>
    <n v="0"/>
    <m/>
    <n v="3.2369820736482384"/>
    <m/>
    <m/>
    <m/>
    <m/>
    <n v="19.797649612066401"/>
    <m/>
    <n v="3388.4157920567577"/>
    <m/>
    <n v="287.40999999999997"/>
    <n v="0"/>
    <n v="3695.6234416688239"/>
    <n v="369.56234416688238"/>
    <m/>
    <m/>
    <m/>
    <n v="174.19959784411554"/>
    <n v="13.292026218599302"/>
    <n v="93.647868732032094"/>
    <n v="58.097655381462346"/>
    <m/>
    <m/>
    <n v="9.1620475120217968"/>
    <m/>
    <m/>
    <m/>
    <n v="0"/>
    <n v="9161.0919968772196"/>
    <n v="916.10919968772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5-12T00:00:00"/>
    <x v="0"/>
    <x v="0"/>
    <m/>
    <n v="145"/>
    <x v="1"/>
    <m/>
    <m/>
    <m/>
    <m/>
    <m/>
    <m/>
    <m/>
    <m/>
    <m/>
    <m/>
    <m/>
    <m/>
    <m/>
    <n v="6468.72684854212"/>
    <n v="646.87268485421203"/>
    <m/>
    <m/>
    <m/>
    <n v="2656.3192580872619"/>
    <n v="265.63192580872618"/>
    <n v="2.8278217650052544"/>
    <n v="1.064563966246093E-2"/>
    <m/>
    <m/>
    <m/>
    <n v="39.375964340819472"/>
    <m/>
    <n v="2426.4148150009141"/>
    <m/>
    <n v="320.75004285959204"/>
    <n v="5516.1155664125981"/>
    <n v="8302.6563886139229"/>
    <n v="830.26563886139229"/>
    <m/>
    <m/>
    <m/>
    <n v="193.60596958654415"/>
    <n v="27.89130807474713"/>
    <n v="46.297208188077732"/>
    <n v="108.7531296480807"/>
    <m/>
    <m/>
    <n v="10.66432367563861"/>
    <m/>
    <m/>
    <m/>
    <n v="0"/>
    <n v="17427.702495243306"/>
    <n v="1742.7702495243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5-26T00:00:00"/>
    <x v="0"/>
    <x v="0"/>
    <m/>
    <n v="1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6-05T00:00:00"/>
    <x v="2"/>
    <x v="2"/>
    <s v="mature"/>
    <n v="169"/>
    <x v="1"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03T00:00:00"/>
    <x v="3"/>
    <x v="3"/>
    <s v="openbolls"/>
    <n v="106"/>
    <x v="1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6-21T00:00:00"/>
    <x v="4"/>
    <x v="4"/>
    <s v="picking"/>
    <n v="1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4.1051536588166"/>
    <n v="36"/>
    <n v="2625.8778553171737"/>
    <n v="262.58778553171737"/>
    <m/>
    <m/>
    <m/>
    <n v="11.567743856022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7-12-19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10T00:00:00"/>
    <x v="6"/>
    <x v="6"/>
    <s v="squaring"/>
    <n v="22"/>
    <x v="1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15T00:00:00"/>
    <x v="0"/>
    <x v="0"/>
    <m/>
    <n v="27"/>
    <x v="2"/>
    <m/>
    <m/>
    <n v="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16T00:00:00"/>
    <x v="0"/>
    <x v="0"/>
    <m/>
    <n v="28"/>
    <x v="2"/>
    <m/>
    <m/>
    <m/>
    <m/>
    <m/>
    <m/>
    <m/>
    <m/>
    <m/>
    <m/>
    <m/>
    <m/>
    <m/>
    <n v="0"/>
    <m/>
    <m/>
    <m/>
    <m/>
    <n v="0"/>
    <m/>
    <n v="0.37628618421052634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23T00:00:00"/>
    <x v="0"/>
    <x v="0"/>
    <m/>
    <n v="35"/>
    <x v="2"/>
    <m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25T00:00:00"/>
    <x v="0"/>
    <x v="0"/>
    <m/>
    <n v="37"/>
    <x v="2"/>
    <m/>
    <m/>
    <m/>
    <m/>
    <m/>
    <m/>
    <m/>
    <m/>
    <m/>
    <m/>
    <m/>
    <m/>
    <m/>
    <n v="0"/>
    <m/>
    <m/>
    <m/>
    <m/>
    <n v="0"/>
    <m/>
    <n v="0.944325657894736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29T00:00:00"/>
    <x v="0"/>
    <x v="0"/>
    <m/>
    <n v="41"/>
    <x v="2"/>
    <m/>
    <m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07T00:00:00"/>
    <x v="0"/>
    <x v="0"/>
    <m/>
    <n v="50"/>
    <x v="2"/>
    <m/>
    <m/>
    <n v="1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11T00:00:00"/>
    <x v="0"/>
    <x v="0"/>
    <m/>
    <n v="54"/>
    <x v="2"/>
    <m/>
    <m/>
    <n v="13.333333333333334"/>
    <m/>
    <m/>
    <m/>
    <m/>
    <m/>
    <m/>
    <m/>
    <m/>
    <m/>
    <m/>
    <n v="1832.6088954531338"/>
    <n v="183.26088954531338"/>
    <m/>
    <m/>
    <m/>
    <n v="1504.0079187619908"/>
    <n v="150.40079187619909"/>
    <n v="3.0810747031553785"/>
    <n v="2.0485761176653475E-2"/>
    <m/>
    <m/>
    <m/>
    <n v="109.36897050727242"/>
    <m/>
    <n v="60.611087082071357"/>
    <m/>
    <n v="0"/>
    <n v="0"/>
    <n v="169.98005758934377"/>
    <n v="16.998005758934376"/>
    <m/>
    <m/>
    <m/>
    <n v="140.71640522440839"/>
    <n v="125.60624061534081"/>
    <n v="15.110164609067567"/>
    <n v="0"/>
    <m/>
    <m/>
    <n v="0"/>
    <m/>
    <m/>
    <m/>
    <n v="0"/>
    <n v="3506.5968718044683"/>
    <n v="350.6596871804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13T00:00:00"/>
    <x v="0"/>
    <x v="0"/>
    <m/>
    <n v="56"/>
    <x v="2"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18T00:00:00"/>
    <x v="0"/>
    <x v="0"/>
    <m/>
    <n v="61"/>
    <x v="2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25T00:00:00"/>
    <x v="0"/>
    <x v="0"/>
    <m/>
    <n v="68"/>
    <x v="2"/>
    <m/>
    <m/>
    <m/>
    <m/>
    <m/>
    <m/>
    <m/>
    <m/>
    <m/>
    <m/>
    <m/>
    <m/>
    <m/>
    <n v="3542.8732490910834"/>
    <n v="354.28732490910835"/>
    <m/>
    <m/>
    <m/>
    <n v="2416.7115426397586"/>
    <n v="241.67115426397586"/>
    <n v="3.9200497617513492"/>
    <n v="1.6220594359678955E-2"/>
    <m/>
    <m/>
    <m/>
    <n v="34.203872499307664"/>
    <m/>
    <n v="254.28809705695556"/>
    <m/>
    <n v="0"/>
    <n v="0"/>
    <n v="288.49196955626326"/>
    <n v="28.849196955626326"/>
    <m/>
    <m/>
    <m/>
    <n v="92.557249830068685"/>
    <n v="27.181284944452131"/>
    <n v="65.375964885616554"/>
    <n v="0"/>
    <m/>
    <m/>
    <n v="0"/>
    <m/>
    <m/>
    <m/>
    <n v="0"/>
    <n v="6248.076761287105"/>
    <n v="624.80767612871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26T00:00:00"/>
    <x v="0"/>
    <x v="0"/>
    <m/>
    <n v="69"/>
    <x v="2"/>
    <m/>
    <m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03T00:00:00"/>
    <x v="0"/>
    <x v="0"/>
    <m/>
    <n v="75"/>
    <x v="2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07T00:00:00"/>
    <x v="0"/>
    <x v="0"/>
    <m/>
    <n v="79"/>
    <x v="2"/>
    <m/>
    <m/>
    <n v="2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11T00:00:00"/>
    <x v="0"/>
    <x v="0"/>
    <m/>
    <n v="83"/>
    <x v="2"/>
    <m/>
    <m/>
    <m/>
    <m/>
    <m/>
    <m/>
    <m/>
    <m/>
    <m/>
    <m/>
    <m/>
    <m/>
    <m/>
    <n v="4472.660817830867"/>
    <n v="447.26608178308669"/>
    <m/>
    <m/>
    <m/>
    <n v="2420.1508727234477"/>
    <n v="242.01508727234477"/>
    <n v="3.4877668412809921"/>
    <n v="1.4411361211361724E-2"/>
    <m/>
    <m/>
    <m/>
    <n v="110.83193201885926"/>
    <m/>
    <n v="1214.6642900266286"/>
    <m/>
    <n v="0"/>
    <n v="0"/>
    <n v="1325.4962220454879"/>
    <n v="132.5496222045488"/>
    <m/>
    <m/>
    <m/>
    <n v="155.50795166045251"/>
    <n v="102.71616029674261"/>
    <n v="52.791791363709883"/>
    <n v="0"/>
    <m/>
    <m/>
    <n v="0"/>
    <m/>
    <m/>
    <m/>
    <n v="0"/>
    <n v="8218.3079125998029"/>
    <n v="821.83079125998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25T00:00:00"/>
    <x v="0"/>
    <x v="0"/>
    <m/>
    <n v="97"/>
    <x v="2"/>
    <m/>
    <m/>
    <m/>
    <m/>
    <m/>
    <m/>
    <m/>
    <m/>
    <m/>
    <m/>
    <m/>
    <m/>
    <m/>
    <n v="5013.7263845341295"/>
    <n v="501.37263845341295"/>
    <m/>
    <m/>
    <m/>
    <n v="2653.0564440729563"/>
    <n v="265.30564440729563"/>
    <n v="3.5670219604326188"/>
    <n v="1.3444953153565583E-2"/>
    <m/>
    <m/>
    <m/>
    <n v="65.984103262293814"/>
    <m/>
    <n v="3098.5691636642923"/>
    <m/>
    <n v="0"/>
    <n v="0"/>
    <n v="3164.5532669265863"/>
    <n v="316.45532669265862"/>
    <m/>
    <m/>
    <m/>
    <n v="181.15547150868647"/>
    <n v="49.046464961376877"/>
    <n v="132.1090065473096"/>
    <n v="0"/>
    <m/>
    <m/>
    <n v="0"/>
    <m/>
    <m/>
    <m/>
    <n v="0"/>
    <n v="10831.336095533672"/>
    <n v="1083.1336095533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26T00:00:00"/>
    <x v="0"/>
    <x v="0"/>
    <m/>
    <n v="98"/>
    <x v="2"/>
    <m/>
    <m/>
    <n v="2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14T00:00:00"/>
    <x v="0"/>
    <x v="0"/>
    <m/>
    <n v="117"/>
    <x v="2"/>
    <m/>
    <m/>
    <m/>
    <m/>
    <m/>
    <m/>
    <m/>
    <m/>
    <m/>
    <m/>
    <m/>
    <m/>
    <m/>
    <n v="6222.747756529744"/>
    <n v="622.27477565297443"/>
    <m/>
    <m/>
    <m/>
    <n v="2845.4403153757439"/>
    <n v="284.54403153757437"/>
    <n v="3.6008889967864839"/>
    <n v="1.2654944745558588E-2"/>
    <m/>
    <m/>
    <m/>
    <n v="46.919519895478707"/>
    <m/>
    <n v="6099.7737489695774"/>
    <m/>
    <n v="0"/>
    <n v="0"/>
    <n v="6146.6932688650559"/>
    <n v="614.66932688650559"/>
    <m/>
    <m/>
    <m/>
    <n v="186.80696158830591"/>
    <n v="23.32949333963127"/>
    <n v="163.47746824867465"/>
    <n v="0"/>
    <m/>
    <m/>
    <n v="0"/>
    <m/>
    <m/>
    <m/>
    <n v="0"/>
    <n v="15214.881340770544"/>
    <n v="1521.4881340770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17T00:00:00"/>
    <x v="0"/>
    <x v="0"/>
    <m/>
    <n v="120"/>
    <x v="2"/>
    <m/>
    <m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28T00:00:00"/>
    <x v="0"/>
    <x v="0"/>
    <m/>
    <n v="131"/>
    <x v="2"/>
    <m/>
    <m/>
    <m/>
    <m/>
    <m/>
    <m/>
    <m/>
    <m/>
    <m/>
    <m/>
    <m/>
    <m/>
    <m/>
    <n v="6055.8668093311408"/>
    <n v="605.58668093311405"/>
    <m/>
    <m/>
    <m/>
    <n v="0"/>
    <m/>
    <n v="2.3352618730536006"/>
    <m/>
    <m/>
    <m/>
    <m/>
    <n v="1.8979362514412601"/>
    <m/>
    <n v="4622.4462320667135"/>
    <m/>
    <n v="79.919380475262813"/>
    <n v="0"/>
    <n v="4704.2635487934176"/>
    <n v="470.42635487934177"/>
    <m/>
    <m/>
    <m/>
    <n v="196.91064409571334"/>
    <n v="1.6950126407722363"/>
    <n v="148.54116656098245"/>
    <n v="44.176984254106692"/>
    <m/>
    <m/>
    <n v="2.4974806398519629"/>
    <m/>
    <m/>
    <m/>
    <n v="0"/>
    <n v="10760.130358124559"/>
    <n v="1076.0130358124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5-12T00:00:00"/>
    <x v="0"/>
    <x v="0"/>
    <m/>
    <n v="145"/>
    <x v="2"/>
    <m/>
    <m/>
    <m/>
    <m/>
    <m/>
    <m/>
    <m/>
    <m/>
    <m/>
    <m/>
    <m/>
    <m/>
    <m/>
    <n v="6288.9858621325402"/>
    <n v="628.89858621325402"/>
    <m/>
    <m/>
    <m/>
    <n v="2275.8277585516248"/>
    <n v="227.58277585516248"/>
    <n v="3.0726895815648052"/>
    <n v="1.3501415342259102E-2"/>
    <m/>
    <m/>
    <m/>
    <n v="9.4776151239608968"/>
    <m/>
    <n v="5511.2632560738803"/>
    <m/>
    <n v="15.672225117248566"/>
    <n v="3009.7104878270329"/>
    <n v="8546.1235841421221"/>
    <n v="854.61235841421217"/>
    <m/>
    <m/>
    <m/>
    <n v="153.62958129596689"/>
    <n v="6.3184100826405984"/>
    <n v="96.801604858327053"/>
    <n v="49.856556975113882"/>
    <m/>
    <m/>
    <n v="0.6530093798853569"/>
    <m/>
    <m/>
    <m/>
    <n v="0"/>
    <n v="17110.937204826289"/>
    <n v="1711.0937204826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5-26T00:00:00"/>
    <x v="0"/>
    <x v="0"/>
    <m/>
    <n v="159"/>
    <x v="2"/>
    <m/>
    <m/>
    <m/>
    <m/>
    <m/>
    <m/>
    <m/>
    <m/>
    <m/>
    <m/>
    <m/>
    <m/>
    <m/>
    <n v="6552.2123354966898"/>
    <n v="655.22123354966902"/>
    <m/>
    <m/>
    <m/>
    <n v="1896.2978833182854"/>
    <n v="189.62978833182854"/>
    <n v="2.7637837489807935"/>
    <n v="1.4574628666169874E-2"/>
    <m/>
    <m/>
    <m/>
    <n v="0"/>
    <m/>
    <n v="4235.1907228984401"/>
    <m/>
    <n v="356.19688632686797"/>
    <n v="4394.5472501808581"/>
    <n v="8985.9348594061667"/>
    <n v="898.59348594061669"/>
    <m/>
    <m/>
    <m/>
    <n v="181.79196164705826"/>
    <n v="0"/>
    <n v="93.220178533572735"/>
    <n v="74.71925598661123"/>
    <m/>
    <m/>
    <n v="13.852527126874284"/>
    <m/>
    <m/>
    <m/>
    <n v="0"/>
    <n v="17434.445078221142"/>
    <n v="1743.444507822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08T00:00:00"/>
    <x v="1"/>
    <x v="1"/>
    <s v="flowering"/>
    <n v="51"/>
    <x v="2"/>
    <m/>
    <m/>
    <m/>
    <m/>
    <m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6-05T00:00:00"/>
    <x v="2"/>
    <x v="2"/>
    <s v="mature"/>
    <n v="169"/>
    <x v="2"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03T00:00:00"/>
    <x v="3"/>
    <x v="3"/>
    <s v="openbolls"/>
    <n v="106"/>
    <x v="2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6-21T00:00:00"/>
    <x v="4"/>
    <x v="4"/>
    <s v="picking"/>
    <n v="185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65.3162145381621"/>
    <n v="35.875"/>
    <n v="2534.6821919655658"/>
    <n v="253.46821919655659"/>
    <m/>
    <m/>
    <m/>
    <n v="11.166000845663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7-12-19T00:00:00"/>
    <x v="5"/>
    <x v="5"/>
    <s v="sowing"/>
    <n v="0"/>
    <x v="2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10T00:00:00"/>
    <x v="6"/>
    <x v="6"/>
    <s v="squaring"/>
    <n v="22"/>
    <x v="2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09T00:00:00"/>
    <x v="1"/>
    <x v="1"/>
    <s v="flowering"/>
    <n v="52"/>
    <x v="3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15T00:00:00"/>
    <x v="0"/>
    <x v="0"/>
    <m/>
    <n v="27"/>
    <x v="3"/>
    <m/>
    <m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16T00:00:00"/>
    <x v="0"/>
    <x v="0"/>
    <m/>
    <n v="28"/>
    <x v="3"/>
    <m/>
    <m/>
    <m/>
    <m/>
    <m/>
    <m/>
    <m/>
    <m/>
    <m/>
    <m/>
    <m/>
    <m/>
    <m/>
    <n v="0"/>
    <m/>
    <m/>
    <m/>
    <m/>
    <n v="0"/>
    <m/>
    <n v="0.4598519736842104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23T00:00:00"/>
    <x v="0"/>
    <x v="0"/>
    <m/>
    <n v="35"/>
    <x v="3"/>
    <m/>
    <m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25T00:00:00"/>
    <x v="0"/>
    <x v="0"/>
    <m/>
    <n v="37"/>
    <x v="3"/>
    <m/>
    <m/>
    <m/>
    <m/>
    <m/>
    <m/>
    <m/>
    <m/>
    <m/>
    <m/>
    <m/>
    <m/>
    <m/>
    <n v="0"/>
    <m/>
    <m/>
    <m/>
    <m/>
    <n v="0"/>
    <m/>
    <n v="1.029677631578947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29T00:00:00"/>
    <x v="0"/>
    <x v="0"/>
    <m/>
    <n v="41"/>
    <x v="3"/>
    <m/>
    <m/>
    <n v="1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07T00:00:00"/>
    <x v="0"/>
    <x v="0"/>
    <m/>
    <n v="50"/>
    <x v="3"/>
    <m/>
    <m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11T00:00:00"/>
    <x v="0"/>
    <x v="0"/>
    <m/>
    <n v="54"/>
    <x v="3"/>
    <m/>
    <m/>
    <n v="15.071428571428571"/>
    <m/>
    <m/>
    <m/>
    <m/>
    <m/>
    <m/>
    <m/>
    <m/>
    <m/>
    <m/>
    <n v="2219.6576073809601"/>
    <n v="221.96576073809601"/>
    <m/>
    <m/>
    <m/>
    <n v="1499.7767648202425"/>
    <n v="149.97767648202426"/>
    <n v="3.3678493860250289"/>
    <n v="2.2455671170693768E-2"/>
    <m/>
    <m/>
    <m/>
    <n v="172.31505051063888"/>
    <m/>
    <n v="35.382769257351249"/>
    <m/>
    <n v="0"/>
    <n v="0"/>
    <n v="207.69781976799013"/>
    <n v="20.769781976799013"/>
    <m/>
    <m/>
    <m/>
    <n v="181.95790934628678"/>
    <n v="168.61829235418924"/>
    <n v="13.339616992097532"/>
    <n v="0"/>
    <m/>
    <m/>
    <n v="0"/>
    <m/>
    <m/>
    <m/>
    <n v="0"/>
    <n v="3927.1321919691927"/>
    <n v="392.71321919691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13T00:00:00"/>
    <x v="0"/>
    <x v="0"/>
    <m/>
    <n v="56"/>
    <x v="3"/>
    <m/>
    <m/>
    <n v="1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18T00:00:00"/>
    <x v="0"/>
    <x v="0"/>
    <m/>
    <n v="61"/>
    <x v="3"/>
    <m/>
    <m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25T00:00:00"/>
    <x v="0"/>
    <x v="0"/>
    <m/>
    <n v="68"/>
    <x v="3"/>
    <m/>
    <m/>
    <m/>
    <m/>
    <m/>
    <m/>
    <m/>
    <m/>
    <m/>
    <m/>
    <m/>
    <m/>
    <m/>
    <n v="3562.8220052079155"/>
    <n v="356.28220052079155"/>
    <m/>
    <m/>
    <m/>
    <n v="2065.1641393414593"/>
    <n v="206.51641393414593"/>
    <n v="3.7307400712685239"/>
    <n v="1.8065101946125137E-2"/>
    <m/>
    <m/>
    <m/>
    <n v="52.989751041058071"/>
    <m/>
    <n v="395.7702837262957"/>
    <m/>
    <n v="0"/>
    <n v="0"/>
    <n v="448.76003476735377"/>
    <n v="44.876003476735377"/>
    <m/>
    <m/>
    <m/>
    <n v="125.77397385408521"/>
    <n v="36.901444513860085"/>
    <n v="88.872529340225128"/>
    <n v="0"/>
    <m/>
    <m/>
    <n v="0"/>
    <m/>
    <m/>
    <m/>
    <n v="0"/>
    <n v="6076.7461793167295"/>
    <n v="607.6746179316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26T00:00:00"/>
    <x v="0"/>
    <x v="0"/>
    <m/>
    <n v="69"/>
    <x v="3"/>
    <m/>
    <m/>
    <n v="2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03T00:00:00"/>
    <x v="0"/>
    <x v="0"/>
    <m/>
    <n v="75"/>
    <x v="3"/>
    <m/>
    <m/>
    <n v="2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07T00:00:00"/>
    <x v="0"/>
    <x v="0"/>
    <m/>
    <n v="79"/>
    <x v="3"/>
    <m/>
    <m/>
    <n v="2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11T00:00:00"/>
    <x v="0"/>
    <x v="0"/>
    <m/>
    <n v="83"/>
    <x v="3"/>
    <m/>
    <m/>
    <m/>
    <m/>
    <m/>
    <m/>
    <m/>
    <m/>
    <m/>
    <m/>
    <m/>
    <m/>
    <m/>
    <n v="3687.9225566765585"/>
    <n v="368.79225566765587"/>
    <m/>
    <m/>
    <m/>
    <n v="1904.7810940808295"/>
    <n v="190.47810940808296"/>
    <n v="2.915404701264106"/>
    <n v="1.5305720485801875E-2"/>
    <m/>
    <m/>
    <m/>
    <n v="52.793222694576833"/>
    <m/>
    <n v="1542.0237268621966"/>
    <m/>
    <n v="0"/>
    <n v="0"/>
    <n v="1594.8169495567734"/>
    <n v="159.48169495567734"/>
    <m/>
    <m/>
    <m/>
    <n v="135.92932914223906"/>
    <n v="58.762517017913368"/>
    <n v="77.166812124325702"/>
    <n v="0"/>
    <m/>
    <m/>
    <n v="0"/>
    <m/>
    <m/>
    <m/>
    <n v="0"/>
    <n v="7187.520600314162"/>
    <n v="718.7520600314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25T00:00:00"/>
    <x v="0"/>
    <x v="0"/>
    <m/>
    <n v="97"/>
    <x v="3"/>
    <m/>
    <m/>
    <m/>
    <m/>
    <m/>
    <m/>
    <m/>
    <m/>
    <m/>
    <m/>
    <m/>
    <m/>
    <m/>
    <n v="4620.3642578771351"/>
    <n v="462.03642578771348"/>
    <m/>
    <m/>
    <m/>
    <n v="2232.7263898182941"/>
    <n v="223.2726389818294"/>
    <n v="3.2541912620206088"/>
    <n v="1.457496662761909E-2"/>
    <m/>
    <m/>
    <m/>
    <n v="25.269541440169551"/>
    <m/>
    <n v="4336.2232926685547"/>
    <m/>
    <n v="0"/>
    <n v="0"/>
    <n v="4361.4928341087243"/>
    <n v="436.14928341087244"/>
    <m/>
    <m/>
    <m/>
    <n v="161.97713833842656"/>
    <n v="20.298084791298557"/>
    <n v="141.67905354712801"/>
    <n v="0"/>
    <m/>
    <m/>
    <n v="0"/>
    <m/>
    <m/>
    <m/>
    <n v="0"/>
    <n v="11214.583481804155"/>
    <n v="1121.458348180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26T00:00:00"/>
    <x v="0"/>
    <x v="0"/>
    <m/>
    <n v="98"/>
    <x v="3"/>
    <m/>
    <m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14T00:00:00"/>
    <x v="0"/>
    <x v="0"/>
    <m/>
    <n v="117"/>
    <x v="3"/>
    <m/>
    <m/>
    <m/>
    <m/>
    <m/>
    <m/>
    <m/>
    <m/>
    <m/>
    <m/>
    <m/>
    <m/>
    <m/>
    <n v="5035.063646904051"/>
    <n v="503.50636469040512"/>
    <m/>
    <m/>
    <m/>
    <n v="2084.0225383129332"/>
    <n v="208.40225383129331"/>
    <n v="2.9795355751680392"/>
    <n v="1.4297041036706089E-2"/>
    <m/>
    <m/>
    <m/>
    <n v="9.6568713450292396"/>
    <m/>
    <n v="4615.5423080141045"/>
    <m/>
    <n v="0"/>
    <n v="0"/>
    <n v="4625.1991793591342"/>
    <n v="462.51991793591344"/>
    <m/>
    <m/>
    <m/>
    <n v="142.31698021802373"/>
    <n v="5.0066136444854443"/>
    <n v="137.31036657353829"/>
    <n v="0"/>
    <m/>
    <m/>
    <n v="0"/>
    <m/>
    <m/>
    <m/>
    <n v="0"/>
    <n v="11744.285364576117"/>
    <n v="1174.428536457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17T00:00:00"/>
    <x v="0"/>
    <x v="0"/>
    <m/>
    <n v="120"/>
    <x v="3"/>
    <m/>
    <m/>
    <n v="2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28T00:00:00"/>
    <x v="0"/>
    <x v="0"/>
    <m/>
    <n v="131"/>
    <x v="3"/>
    <m/>
    <m/>
    <m/>
    <m/>
    <m/>
    <m/>
    <m/>
    <m/>
    <m/>
    <m/>
    <m/>
    <m/>
    <m/>
    <n v="6041.8386192212984"/>
    <n v="604.18386192212984"/>
    <m/>
    <m/>
    <m/>
    <n v="0"/>
    <m/>
    <n v="2.6823906577687073"/>
    <m/>
    <m/>
    <m/>
    <m/>
    <n v="0"/>
    <m/>
    <n v="2177.2385961859541"/>
    <m/>
    <n v="26.434443596914996"/>
    <n v="0"/>
    <n v="2203.6730397828692"/>
    <n v="220.36730397828691"/>
    <m/>
    <m/>
    <m/>
    <n v="144.93713325423957"/>
    <n v="0"/>
    <n v="67.855500301295947"/>
    <n v="76.25555659054001"/>
    <m/>
    <m/>
    <n v="0.8260763624035935"/>
    <m/>
    <m/>
    <m/>
    <n v="0"/>
    <n v="8245.5116590041671"/>
    <n v="824.55116590041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5-12T00:00:00"/>
    <x v="0"/>
    <x v="0"/>
    <m/>
    <n v="145"/>
    <x v="3"/>
    <m/>
    <m/>
    <m/>
    <m/>
    <m/>
    <m/>
    <m/>
    <m/>
    <m/>
    <m/>
    <m/>
    <m/>
    <m/>
    <n v="7048.6135915385457"/>
    <n v="704.86135915385455"/>
    <m/>
    <m/>
    <m/>
    <n v="2296.5638697263407"/>
    <n v="229.65638697263407"/>
    <n v="2.9794458108616793"/>
    <n v="1.2973494228212826E-2"/>
    <m/>
    <m/>
    <m/>
    <n v="0"/>
    <m/>
    <n v="3256.7640218729139"/>
    <m/>
    <n v="0"/>
    <n v="6411.1508974394255"/>
    <n v="9667.9149193123394"/>
    <n v="966.79149193123396"/>
    <m/>
    <m/>
    <m/>
    <n v="151.59737037537383"/>
    <n v="0"/>
    <n v="57.885021119706735"/>
    <n v="93.712349255667093"/>
    <m/>
    <m/>
    <n v="0"/>
    <m/>
    <m/>
    <m/>
    <n v="0"/>
    <n v="19013.092380577225"/>
    <n v="1901.3092380577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5-26T00:00:00"/>
    <x v="0"/>
    <x v="0"/>
    <m/>
    <n v="159"/>
    <x v="3"/>
    <m/>
    <m/>
    <m/>
    <m/>
    <m/>
    <m/>
    <m/>
    <m/>
    <m/>
    <m/>
    <m/>
    <m/>
    <m/>
    <n v="6663.7458400098603"/>
    <n v="666.37458400098603"/>
    <m/>
    <m/>
    <m/>
    <n v="1519.9359053371131"/>
    <n v="151.99359053371131"/>
    <n v="2.163358437076297"/>
    <n v="1.4233221476510067E-2"/>
    <m/>
    <m/>
    <m/>
    <n v="0"/>
    <m/>
    <n v="6148.5997781338583"/>
    <m/>
    <n v="469.24195735239732"/>
    <n v="3838.09318377912"/>
    <n v="10455.934919265375"/>
    <n v="1045.5934919265376"/>
    <m/>
    <m/>
    <m/>
    <n v="206.56847035621843"/>
    <n v="0"/>
    <n v="119.86071736718847"/>
    <n v="68.856156785406142"/>
    <m/>
    <m/>
    <n v="17.851596203623814"/>
    <m/>
    <m/>
    <m/>
    <n v="0"/>
    <n v="18639.616664612349"/>
    <n v="1863.9616664612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6-05T00:00:00"/>
    <x v="2"/>
    <x v="2"/>
    <s v="mature"/>
    <n v="169"/>
    <x v="3"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03T00:00:00"/>
    <x v="3"/>
    <x v="3"/>
    <s v="openbolls"/>
    <n v="106"/>
    <x v="3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6-12T00:00:00"/>
    <x v="4"/>
    <x v="4"/>
    <s v="picking"/>
    <n v="17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8.1833292838619"/>
    <n v="35.274999999999999"/>
    <n v="2500.3566694048823"/>
    <n v="250.03566694048823"/>
    <m/>
    <m/>
    <m/>
    <n v="11.014787089889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7-12-19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10T00:00:00"/>
    <x v="6"/>
    <x v="6"/>
    <s v="squaring"/>
    <n v="22"/>
    <x v="3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2T00:00:00"/>
    <x v="1"/>
    <x v="1"/>
    <s v="flowering"/>
    <n v="55"/>
    <x v="0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1-29T00:00:00"/>
    <x v="0"/>
    <x v="0"/>
    <m/>
    <n v="22"/>
    <x v="0"/>
    <m/>
    <m/>
    <n v="5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1-31T00:00:00"/>
    <x v="0"/>
    <x v="0"/>
    <m/>
    <n v="24"/>
    <x v="0"/>
    <m/>
    <m/>
    <m/>
    <m/>
    <m/>
    <m/>
    <m/>
    <m/>
    <m/>
    <m/>
    <m/>
    <m/>
    <m/>
    <n v="0"/>
    <m/>
    <m/>
    <m/>
    <m/>
    <n v="0"/>
    <m/>
    <n v="0.2661217105263157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07T00:00:00"/>
    <x v="0"/>
    <x v="0"/>
    <m/>
    <n v="31"/>
    <x v="0"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13T00:00:00"/>
    <x v="0"/>
    <x v="0"/>
    <m/>
    <n v="37"/>
    <x v="0"/>
    <m/>
    <m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18T00:00:00"/>
    <x v="0"/>
    <x v="0"/>
    <m/>
    <n v="42"/>
    <x v="0"/>
    <m/>
    <m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26T00:00:00"/>
    <x v="0"/>
    <x v="0"/>
    <m/>
    <n v="50"/>
    <x v="0"/>
    <m/>
    <m/>
    <n v="13.35"/>
    <m/>
    <m/>
    <m/>
    <m/>
    <m/>
    <m/>
    <m/>
    <m/>
    <m/>
    <m/>
    <n v="0"/>
    <m/>
    <m/>
    <m/>
    <m/>
    <n v="0"/>
    <m/>
    <n v="2.956417763157894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3T00:00:00"/>
    <x v="0"/>
    <x v="0"/>
    <m/>
    <n v="56"/>
    <x v="0"/>
    <m/>
    <m/>
    <m/>
    <m/>
    <m/>
    <m/>
    <m/>
    <m/>
    <m/>
    <m/>
    <m/>
    <m/>
    <m/>
    <n v="2399.7272351593751"/>
    <n v="239.9727235159375"/>
    <m/>
    <m/>
    <m/>
    <n v="1933.1679558967271"/>
    <n v="193.31679558967272"/>
    <n v="3.7033162745934387"/>
    <n v="1.9156722846027121E-2"/>
    <m/>
    <m/>
    <m/>
    <n v="92.234889303289293"/>
    <m/>
    <n v="18.339274432279545"/>
    <m/>
    <n v="0"/>
    <n v="0"/>
    <n v="110.57416373556885"/>
    <n v="11.057416373556885"/>
    <m/>
    <m/>
    <m/>
    <n v="148.19144881952064"/>
    <n v="139.46512659750735"/>
    <n v="8.7263222220133088"/>
    <n v="0"/>
    <m/>
    <m/>
    <n v="0"/>
    <m/>
    <m/>
    <m/>
    <n v="0"/>
    <n v="4443.4693547916713"/>
    <n v="444.34693547916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3T00:00:00"/>
    <x v="0"/>
    <x v="0"/>
    <m/>
    <n v="56"/>
    <x v="0"/>
    <m/>
    <m/>
    <n v="14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7T00:00:00"/>
    <x v="0"/>
    <x v="0"/>
    <m/>
    <n v="60"/>
    <x v="0"/>
    <m/>
    <m/>
    <n v="16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17T00:00:00"/>
    <x v="0"/>
    <x v="0"/>
    <m/>
    <n v="70"/>
    <x v="0"/>
    <m/>
    <m/>
    <n v="19"/>
    <m/>
    <m/>
    <m/>
    <m/>
    <m/>
    <m/>
    <m/>
    <m/>
    <m/>
    <m/>
    <n v="3408.8412870150801"/>
    <n v="340.88412870150802"/>
    <m/>
    <m/>
    <m/>
    <n v="2397.8303953789141"/>
    <n v="239.7830395378914"/>
    <n v="3.440870161746683"/>
    <n v="1.4349931372869031E-2"/>
    <m/>
    <m/>
    <m/>
    <n v="232.04300854755019"/>
    <m/>
    <n v="338.74116526246064"/>
    <m/>
    <n v="0"/>
    <n v="0"/>
    <n v="570.78417381001077"/>
    <n v="57.078417381001074"/>
    <m/>
    <m/>
    <m/>
    <n v="231.18300768027024"/>
    <n v="160.95201266547343"/>
    <n v="70.230995014796804"/>
    <n v="0"/>
    <m/>
    <m/>
    <n v="0"/>
    <m/>
    <m/>
    <m/>
    <n v="0"/>
    <n v="6377.4558562040047"/>
    <n v="637.7455856204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25T00:00:00"/>
    <x v="0"/>
    <x v="0"/>
    <m/>
    <n v="78"/>
    <x v="0"/>
    <m/>
    <m/>
    <n v="20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31T00:00:00"/>
    <x v="0"/>
    <x v="0"/>
    <m/>
    <n v="84"/>
    <x v="0"/>
    <m/>
    <m/>
    <m/>
    <m/>
    <m/>
    <m/>
    <m/>
    <m/>
    <m/>
    <m/>
    <m/>
    <m/>
    <m/>
    <n v="5322.875350054328"/>
    <n v="532.2875350054328"/>
    <m/>
    <m/>
    <m/>
    <n v="4551.6351431055673"/>
    <n v="455.16351431055671"/>
    <n v="4.9253764922120196"/>
    <n v="1.0821114472834152E-2"/>
    <m/>
    <m/>
    <m/>
    <n v="148.93894972319711"/>
    <m/>
    <n v="5208.769362546409"/>
    <m/>
    <n v="0"/>
    <n v="0"/>
    <n v="5357.7083122696058"/>
    <n v="535.77083122696058"/>
    <m/>
    <m/>
    <m/>
    <n v="343.42355205577002"/>
    <n v="104.57438675266465"/>
    <n v="238.84916530310537"/>
    <n v="0"/>
    <m/>
    <m/>
    <n v="0"/>
    <m/>
    <m/>
    <m/>
    <n v="0"/>
    <n v="15232.2188054295"/>
    <n v="1523.221880542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02T00:00:00"/>
    <x v="0"/>
    <x v="0"/>
    <m/>
    <n v="86"/>
    <x v="0"/>
    <m/>
    <m/>
    <n v="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08T00:00:00"/>
    <x v="0"/>
    <x v="0"/>
    <m/>
    <n v="92"/>
    <x v="0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14T00:00:00"/>
    <x v="0"/>
    <x v="0"/>
    <m/>
    <n v="98"/>
    <x v="0"/>
    <m/>
    <m/>
    <m/>
    <m/>
    <m/>
    <m/>
    <m/>
    <m/>
    <m/>
    <m/>
    <m/>
    <m/>
    <m/>
    <n v="4553.6700716464511"/>
    <n v="455.36700716464509"/>
    <m/>
    <m/>
    <m/>
    <n v="2984.3844886426245"/>
    <n v="298.43844886426245"/>
    <n v="3.7875772900248958"/>
    <n v="1.2691318107431876E-2"/>
    <m/>
    <m/>
    <m/>
    <n v="30.37712442461169"/>
    <m/>
    <n v="4980.8600320369696"/>
    <m/>
    <n v="0"/>
    <n v="0"/>
    <n v="5011.2371564615814"/>
    <n v="501.12371564615813"/>
    <m/>
    <m/>
    <m/>
    <n v="243.72453058885651"/>
    <n v="17.625912982299884"/>
    <n v="226.09861760655662"/>
    <n v="0"/>
    <m/>
    <m/>
    <n v="0"/>
    <m/>
    <m/>
    <m/>
    <n v="0"/>
    <n v="12549.291716750657"/>
    <n v="1254.9291716750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17T00:00:00"/>
    <x v="0"/>
    <x v="0"/>
    <m/>
    <n v="101"/>
    <x v="0"/>
    <m/>
    <m/>
    <n v="2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28T00:00:00"/>
    <x v="0"/>
    <x v="0"/>
    <m/>
    <n v="112"/>
    <x v="0"/>
    <m/>
    <m/>
    <m/>
    <m/>
    <m/>
    <m/>
    <m/>
    <m/>
    <m/>
    <m/>
    <m/>
    <m/>
    <m/>
    <n v="3981.5882911729318"/>
    <n v="398.15882911729318"/>
    <m/>
    <m/>
    <m/>
    <n v="2347.6027264868826"/>
    <n v="234.76027264868827"/>
    <n v="2.9177207398905391"/>
    <n v="1.2428511463934195E-2"/>
    <m/>
    <m/>
    <m/>
    <n v="0"/>
    <m/>
    <n v="6552.9807073295906"/>
    <m/>
    <n v="0"/>
    <n v="0"/>
    <n v="6552.9807073295906"/>
    <n v="655.2980707329591"/>
    <m/>
    <m/>
    <m/>
    <n v="168.84973376121366"/>
    <n v="0"/>
    <n v="168.84973376121366"/>
    <n v="0"/>
    <m/>
    <m/>
    <n v="0"/>
    <m/>
    <m/>
    <m/>
    <n v="0"/>
    <n v="12882.171724989405"/>
    <n v="1288.2171724989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5-28T00:00:00"/>
    <x v="0"/>
    <x v="0"/>
    <m/>
    <n v="142"/>
    <x v="0"/>
    <m/>
    <m/>
    <m/>
    <m/>
    <m/>
    <m/>
    <m/>
    <m/>
    <m/>
    <m/>
    <m/>
    <m/>
    <m/>
    <n v="2819.960400875073"/>
    <n v="281.99604008750731"/>
    <m/>
    <m/>
    <m/>
    <n v="1098.4671290441352"/>
    <n v="109.84671290441352"/>
    <n v="1.437399622189792"/>
    <n v="1.3085504192015188E-2"/>
    <m/>
    <m/>
    <m/>
    <n v="0"/>
    <m/>
    <n v="2330.0184828600877"/>
    <m/>
    <n v="16.831650640129546"/>
    <n v="4615.4152066126744"/>
    <n v="6962.2653401128919"/>
    <n v="696.22653401128923"/>
    <m/>
    <m/>
    <m/>
    <n v="108.52367911786547"/>
    <n v="0"/>
    <n v="43.71580148150386"/>
    <n v="61.94001186841674"/>
    <m/>
    <m/>
    <n v="2.8678657679448603"/>
    <m/>
    <m/>
    <m/>
    <n v="0"/>
    <n v="10880.6928700321"/>
    <n v="1088.0692870032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6-11T00:00:00"/>
    <x v="0"/>
    <x v="0"/>
    <m/>
    <n v="156"/>
    <x v="0"/>
    <m/>
    <m/>
    <m/>
    <m/>
    <m/>
    <m/>
    <m/>
    <m/>
    <m/>
    <m/>
    <m/>
    <m/>
    <m/>
    <n v="3554.0782584734088"/>
    <n v="355.40782584734086"/>
    <m/>
    <m/>
    <m/>
    <n v="1339.9283549187107"/>
    <n v="133.99283549187106"/>
    <m/>
    <m/>
    <m/>
    <m/>
    <m/>
    <n v="0"/>
    <m/>
    <n v="1241.8848167539268"/>
    <m/>
    <n v="781.624873702581"/>
    <n v="6939.3037567741358"/>
    <n v="8962.8134472306429"/>
    <n v="896.28134472306431"/>
    <m/>
    <m/>
    <m/>
    <n v="179.74648663543675"/>
    <n v="0"/>
    <n v="35.404611003949668"/>
    <n v="114.38412785891431"/>
    <m/>
    <m/>
    <n v="29.957747772572795"/>
    <m/>
    <m/>
    <m/>
    <n v="0"/>
    <n v="13856.820060622762"/>
    <n v="1385.6820060622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6-14T00:00:00"/>
    <x v="2"/>
    <x v="2"/>
    <s v="mature"/>
    <n v="159"/>
    <x v="0"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30T00:00:00"/>
    <x v="3"/>
    <x v="3"/>
    <s v="openbolls"/>
    <n v="114"/>
    <x v="0"/>
    <m/>
    <m/>
    <n v="24.4"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6-20T00:00:00"/>
    <x v="4"/>
    <x v="4"/>
    <s v="picking"/>
    <n v="1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9.7841750707803"/>
    <n v="37.75"/>
    <n v="2559.3685260892194"/>
    <n v="255.93685260892192"/>
    <m/>
    <m/>
    <m/>
    <n v="11.274751216252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1-07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02T00:00:00"/>
    <x v="6"/>
    <x v="6"/>
    <s v="squaring"/>
    <n v="26"/>
    <x v="0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02T00:00:00"/>
    <x v="1"/>
    <x v="1"/>
    <s v="flowering"/>
    <n v="55"/>
    <x v="1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1-29T00:00:00"/>
    <x v="0"/>
    <x v="0"/>
    <m/>
    <n v="22"/>
    <x v="1"/>
    <m/>
    <m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1-31T00:00:00"/>
    <x v="0"/>
    <x v="0"/>
    <m/>
    <n v="24"/>
    <x v="1"/>
    <m/>
    <m/>
    <m/>
    <m/>
    <m/>
    <m/>
    <m/>
    <m/>
    <m/>
    <m/>
    <m/>
    <m/>
    <m/>
    <n v="0"/>
    <m/>
    <m/>
    <m/>
    <m/>
    <n v="0"/>
    <m/>
    <n v="0.1660131578947368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07T00:00:00"/>
    <x v="0"/>
    <x v="0"/>
    <m/>
    <n v="31"/>
    <x v="1"/>
    <m/>
    <m/>
    <n v="7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13T00:00:00"/>
    <x v="0"/>
    <x v="0"/>
    <m/>
    <n v="37"/>
    <x v="1"/>
    <m/>
    <m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18T00:00:00"/>
    <x v="0"/>
    <x v="0"/>
    <m/>
    <n v="42"/>
    <x v="1"/>
    <m/>
    <m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26T00:00:00"/>
    <x v="0"/>
    <x v="0"/>
    <m/>
    <n v="50"/>
    <x v="1"/>
    <m/>
    <m/>
    <n v="13"/>
    <m/>
    <m/>
    <m/>
    <m/>
    <m/>
    <m/>
    <m/>
    <m/>
    <m/>
    <m/>
    <n v="0"/>
    <m/>
    <m/>
    <m/>
    <m/>
    <n v="0"/>
    <m/>
    <n v="2.506427631578947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03T00:00:00"/>
    <x v="0"/>
    <x v="0"/>
    <m/>
    <n v="56"/>
    <x v="1"/>
    <m/>
    <m/>
    <n v="14.35"/>
    <m/>
    <m/>
    <m/>
    <m/>
    <m/>
    <m/>
    <m/>
    <m/>
    <m/>
    <m/>
    <n v="1988.5060002261164"/>
    <n v="198.85060002261164"/>
    <m/>
    <m/>
    <m/>
    <n v="1518.6426268148875"/>
    <n v="151.86426268148875"/>
    <n v="2.1256915558490421"/>
    <n v="1.3997312588988389E-2"/>
    <m/>
    <m/>
    <m/>
    <n v="96.394499708974536"/>
    <m/>
    <n v="10.788432759678452"/>
    <m/>
    <n v="0"/>
    <n v="0"/>
    <n v="107.18293246865299"/>
    <n v="10.718293246865299"/>
    <m/>
    <m/>
    <m/>
    <n v="140.27930011981402"/>
    <n v="134.11948389704801"/>
    <n v="6.1598162227660218"/>
    <n v="0"/>
    <m/>
    <m/>
    <n v="0"/>
    <m/>
    <m/>
    <m/>
    <n v="0"/>
    <n v="3614.3315595096569"/>
    <n v="361.4331559509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07T00:00:00"/>
    <x v="0"/>
    <x v="0"/>
    <m/>
    <n v="60"/>
    <x v="1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17T00:00:00"/>
    <x v="0"/>
    <x v="0"/>
    <m/>
    <n v="70"/>
    <x v="1"/>
    <m/>
    <m/>
    <n v="18.25"/>
    <m/>
    <m/>
    <m/>
    <m/>
    <m/>
    <m/>
    <m/>
    <m/>
    <m/>
    <m/>
    <n v="2917.7830565611184"/>
    <n v="291.77830565611185"/>
    <m/>
    <m/>
    <m/>
    <n v="1913.4676398841161"/>
    <n v="191.34676398841162"/>
    <n v="2.6995174163680611"/>
    <n v="1.410798573281098E-2"/>
    <m/>
    <m/>
    <m/>
    <n v="146.59604007798714"/>
    <m/>
    <n v="268.99508837889215"/>
    <m/>
    <n v="0"/>
    <n v="0"/>
    <n v="415.59112845687929"/>
    <n v="41.559112845687928"/>
    <m/>
    <m/>
    <m/>
    <n v="178.8464986216951"/>
    <n v="139.66451427597471"/>
    <n v="39.181984345720387"/>
    <n v="0"/>
    <m/>
    <m/>
    <n v="0"/>
    <m/>
    <m/>
    <m/>
    <n v="0"/>
    <n v="5246.8418249021142"/>
    <n v="524.6841824902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25T00:00:00"/>
    <x v="0"/>
    <x v="0"/>
    <m/>
    <n v="78"/>
    <x v="1"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31T00:00:00"/>
    <x v="0"/>
    <x v="0"/>
    <m/>
    <n v="84"/>
    <x v="1"/>
    <m/>
    <m/>
    <m/>
    <m/>
    <m/>
    <m/>
    <m/>
    <m/>
    <m/>
    <m/>
    <m/>
    <m/>
    <m/>
    <n v="3540.8414442079675"/>
    <n v="354.08414442079675"/>
    <m/>
    <m/>
    <m/>
    <n v="2471.3382581867013"/>
    <n v="247.13382581867012"/>
    <n v="3.287157723217542"/>
    <n v="1.330112424848484E-2"/>
    <m/>
    <m/>
    <m/>
    <n v="79.038914593050265"/>
    <m/>
    <n v="4445.5007338000732"/>
    <m/>
    <n v="0"/>
    <n v="0"/>
    <n v="4524.5396483931236"/>
    <n v="452.45396483931233"/>
    <m/>
    <m/>
    <m/>
    <n v="230.69602295153638"/>
    <n v="52.475208842486865"/>
    <n v="178.22081410904951"/>
    <n v="0"/>
    <m/>
    <m/>
    <n v="0"/>
    <m/>
    <m/>
    <m/>
    <n v="0"/>
    <n v="10536.719350787793"/>
    <n v="1053.6719350787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02T00:00:00"/>
    <x v="0"/>
    <x v="0"/>
    <m/>
    <n v="86"/>
    <x v="1"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08T00:00:00"/>
    <x v="0"/>
    <x v="0"/>
    <m/>
    <n v="92"/>
    <x v="1"/>
    <m/>
    <m/>
    <n v="20.4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14T00:00:00"/>
    <x v="0"/>
    <x v="0"/>
    <m/>
    <n v="98"/>
    <x v="1"/>
    <m/>
    <m/>
    <m/>
    <m/>
    <m/>
    <m/>
    <m/>
    <m/>
    <m/>
    <m/>
    <m/>
    <m/>
    <m/>
    <n v="4079.3511705217993"/>
    <n v="407.93511705217992"/>
    <m/>
    <m/>
    <m/>
    <n v="2595.4596853192975"/>
    <n v="259.54596853192976"/>
    <n v="3.1979971327404297"/>
    <n v="1.2321505707945555E-2"/>
    <m/>
    <m/>
    <m/>
    <n v="29.294817175607331"/>
    <m/>
    <n v="4671.2072667055709"/>
    <m/>
    <n v="0"/>
    <n v="0"/>
    <n v="4700.5020838811779"/>
    <n v="470.05020838811777"/>
    <m/>
    <m/>
    <m/>
    <n v="220.30162601599989"/>
    <n v="22.560371599212985"/>
    <n v="197.74125441678689"/>
    <n v="0"/>
    <m/>
    <m/>
    <n v="0"/>
    <m/>
    <m/>
    <m/>
    <n v="0"/>
    <n v="11375.312939722275"/>
    <n v="1137.5312939722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17T00:00:00"/>
    <x v="0"/>
    <x v="0"/>
    <m/>
    <n v="101"/>
    <x v="1"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28T00:00:00"/>
    <x v="0"/>
    <x v="0"/>
    <m/>
    <n v="112"/>
    <x v="1"/>
    <m/>
    <m/>
    <m/>
    <m/>
    <m/>
    <m/>
    <m/>
    <m/>
    <m/>
    <m/>
    <m/>
    <m/>
    <m/>
    <n v="3375.8436585313798"/>
    <n v="337.58436585313797"/>
    <m/>
    <m/>
    <m/>
    <n v="2087.462148076057"/>
    <n v="208.7462148076057"/>
    <n v="2.408711888955732"/>
    <n v="1.1538948819626549E-2"/>
    <m/>
    <m/>
    <m/>
    <n v="10.161936441511525"/>
    <m/>
    <n v="6750.3425233340095"/>
    <m/>
    <n v="0"/>
    <n v="0"/>
    <n v="6760.5044597755214"/>
    <n v="676.05044597755216"/>
    <m/>
    <m/>
    <m/>
    <n v="169.83897131847644"/>
    <n v="5.9776096714773681"/>
    <n v="163.86136164699906"/>
    <n v="0"/>
    <m/>
    <m/>
    <n v="0"/>
    <m/>
    <m/>
    <m/>
    <n v="0"/>
    <n v="12223.81026638296"/>
    <n v="1222.3810266382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5-28T00:00:00"/>
    <x v="0"/>
    <x v="0"/>
    <m/>
    <n v="142"/>
    <x v="1"/>
    <m/>
    <m/>
    <m/>
    <m/>
    <m/>
    <m/>
    <m/>
    <m/>
    <m/>
    <m/>
    <m/>
    <m/>
    <m/>
    <n v="3114.3118625481029"/>
    <n v="311.43118625481031"/>
    <m/>
    <m/>
    <m/>
    <n v="1000.5881981574066"/>
    <n v="100.05881981574066"/>
    <n v="1.5059618448472865"/>
    <n v="1.505076561587005E-2"/>
    <m/>
    <m/>
    <m/>
    <n v="0"/>
    <m/>
    <n v="3279.1047779519367"/>
    <m/>
    <n v="182.99677470811241"/>
    <n v="3359.067188849288"/>
    <n v="6821.1687415093365"/>
    <n v="682.11687415093365"/>
    <m/>
    <m/>
    <m/>
    <n v="140.48871542359961"/>
    <n v="0"/>
    <n v="65.180718220408878"/>
    <n v="68.899849986444437"/>
    <m/>
    <m/>
    <n v="6.4081472167463005"/>
    <m/>
    <m/>
    <m/>
    <n v="0"/>
    <n v="10936.068802214846"/>
    <n v="1093.6068802214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6-11T00:00:00"/>
    <x v="0"/>
    <x v="0"/>
    <m/>
    <n v="156"/>
    <x v="1"/>
    <m/>
    <m/>
    <m/>
    <m/>
    <m/>
    <m/>
    <m/>
    <m/>
    <m/>
    <m/>
    <m/>
    <m/>
    <m/>
    <n v="3660.3834972788427"/>
    <n v="366.03834972788428"/>
    <m/>
    <m/>
    <m/>
    <n v="1170.6723456038942"/>
    <n v="117.06723456038942"/>
    <m/>
    <m/>
    <m/>
    <m/>
    <m/>
    <n v="0"/>
    <m/>
    <n v="2625.8831085420679"/>
    <m/>
    <n v="522.33123753507084"/>
    <n v="5593.2123178852717"/>
    <n v="8741.4266639624111"/>
    <n v="874.14266639624111"/>
    <m/>
    <m/>
    <m/>
    <n v="180.88513673393501"/>
    <n v="0"/>
    <n v="56.907683466855964"/>
    <n v="101.62086333367137"/>
    <m/>
    <m/>
    <n v="22.356589933407697"/>
    <m/>
    <m/>
    <m/>
    <n v="0"/>
    <n v="13572.482506845148"/>
    <n v="1357.2482506845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6-14T00:00:00"/>
    <x v="2"/>
    <x v="2"/>
    <s v="mature"/>
    <n v="159"/>
    <x v="1"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30T00:00:00"/>
    <x v="3"/>
    <x v="3"/>
    <s v="openbolls"/>
    <n v="114"/>
    <x v="1"/>
    <m/>
    <m/>
    <n v="22.3"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6-06-24T00:00:00"/>
    <x v="4"/>
    <x v="4"/>
    <s v="picking"/>
    <n v="1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.072612462257"/>
    <n v="37.975000000000001"/>
    <n v="2705.3665745825424"/>
    <n v="270.53665745825424"/>
    <m/>
    <m/>
    <m/>
    <n v="11.917914425473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1-07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02T00:00:00"/>
    <x v="6"/>
    <x v="6"/>
    <s v="squaring"/>
    <n v="26"/>
    <x v="1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02T00:00:00"/>
    <x v="1"/>
    <x v="1"/>
    <s v="flowering"/>
    <n v="55"/>
    <x v="2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1-29T00:00:00"/>
    <x v="0"/>
    <x v="0"/>
    <m/>
    <n v="22"/>
    <x v="2"/>
    <m/>
    <m/>
    <n v="7.3157894736842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1-31T00:00:00"/>
    <x v="0"/>
    <x v="0"/>
    <m/>
    <n v="24"/>
    <x v="2"/>
    <m/>
    <m/>
    <m/>
    <m/>
    <m/>
    <m/>
    <m/>
    <m/>
    <m/>
    <m/>
    <m/>
    <m/>
    <m/>
    <n v="0"/>
    <m/>
    <m/>
    <m/>
    <m/>
    <n v="0"/>
    <m/>
    <n v="0.2050822368421052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07T00:00:00"/>
    <x v="0"/>
    <x v="0"/>
    <m/>
    <n v="31"/>
    <x v="2"/>
    <m/>
    <m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13T00:00:00"/>
    <x v="0"/>
    <x v="0"/>
    <m/>
    <n v="37"/>
    <x v="2"/>
    <m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18T00:00:00"/>
    <x v="0"/>
    <x v="0"/>
    <m/>
    <n v="42"/>
    <x v="2"/>
    <m/>
    <m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26T00:00:00"/>
    <x v="0"/>
    <x v="0"/>
    <m/>
    <n v="50"/>
    <x v="2"/>
    <m/>
    <m/>
    <n v="13.1"/>
    <m/>
    <m/>
    <m/>
    <m/>
    <m/>
    <m/>
    <m/>
    <m/>
    <m/>
    <m/>
    <n v="0"/>
    <m/>
    <m/>
    <m/>
    <m/>
    <n v="0"/>
    <m/>
    <n v="2.54360855263157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03T00:00:00"/>
    <x v="0"/>
    <x v="0"/>
    <m/>
    <n v="56"/>
    <x v="2"/>
    <m/>
    <m/>
    <n v="14.7"/>
    <m/>
    <m/>
    <m/>
    <m/>
    <m/>
    <m/>
    <m/>
    <m/>
    <m/>
    <m/>
    <n v="1827.426292000981"/>
    <n v="182.74262920009809"/>
    <m/>
    <m/>
    <m/>
    <n v="1663.5023749428638"/>
    <n v="166.35023749428638"/>
    <n v="2.9953061343394083"/>
    <n v="1.8006022590994424E-2"/>
    <m/>
    <m/>
    <m/>
    <n v="61.810863114817423"/>
    <m/>
    <n v="16.127588573254386"/>
    <m/>
    <n v="0"/>
    <n v="0"/>
    <n v="77.938451688071808"/>
    <n v="7.7938451688071808"/>
    <m/>
    <m/>
    <m/>
    <n v="97.90487013030129"/>
    <n v="92.316901167388295"/>
    <n v="5.5879689629129974"/>
    <n v="0"/>
    <m/>
    <m/>
    <n v="0"/>
    <m/>
    <m/>
    <m/>
    <n v="0"/>
    <n v="3568.8671186319166"/>
    <n v="356.88671186319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07T00:00:00"/>
    <x v="0"/>
    <x v="0"/>
    <m/>
    <n v="60"/>
    <x v="2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17T00:00:00"/>
    <x v="0"/>
    <x v="0"/>
    <m/>
    <n v="70"/>
    <x v="2"/>
    <m/>
    <m/>
    <n v="18.55"/>
    <m/>
    <m/>
    <m/>
    <m/>
    <m/>
    <m/>
    <m/>
    <m/>
    <m/>
    <m/>
    <n v="3876.0775552654331"/>
    <n v="387.60775552654331"/>
    <m/>
    <m/>
    <m/>
    <n v="2402.1457256919193"/>
    <n v="240.21457256919194"/>
    <n v="3.2655250956522468"/>
    <n v="1.3594200637896927E-2"/>
    <m/>
    <m/>
    <m/>
    <n v="197.82756010747966"/>
    <m/>
    <n v="249.47745563030523"/>
    <m/>
    <n v="0"/>
    <n v="0"/>
    <n v="447.30501573778486"/>
    <n v="44.730501573778483"/>
    <m/>
    <m/>
    <m/>
    <n v="226.02312121575349"/>
    <n v="162.87286799441108"/>
    <n v="63.150253221342403"/>
    <n v="0"/>
    <m/>
    <m/>
    <n v="0"/>
    <m/>
    <m/>
    <m/>
    <n v="0"/>
    <n v="6725.5282966951372"/>
    <n v="672.552829669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25T00:00:00"/>
    <x v="0"/>
    <x v="0"/>
    <m/>
    <n v="78"/>
    <x v="2"/>
    <m/>
    <m/>
    <n v="1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31T00:00:00"/>
    <x v="0"/>
    <x v="0"/>
    <m/>
    <n v="84"/>
    <x v="2"/>
    <m/>
    <m/>
    <m/>
    <m/>
    <m/>
    <m/>
    <m/>
    <m/>
    <m/>
    <m/>
    <m/>
    <m/>
    <m/>
    <n v="4854.8235001328858"/>
    <n v="485.48235001328857"/>
    <m/>
    <m/>
    <m/>
    <n v="2922.3644472712017"/>
    <n v="292.23644472712016"/>
    <n v="3.7709268499633182"/>
    <n v="1.2903684389825074E-2"/>
    <m/>
    <m/>
    <m/>
    <n v="101.57730113708223"/>
    <m/>
    <n v="4095.8872515949242"/>
    <m/>
    <n v="0"/>
    <n v="0"/>
    <n v="4197.4645527320063"/>
    <n v="419.74645527320064"/>
    <m/>
    <m/>
    <m/>
    <n v="238.81369914606995"/>
    <n v="66.274167252129686"/>
    <n v="172.53953189394028"/>
    <n v="0"/>
    <m/>
    <m/>
    <n v="0"/>
    <m/>
    <m/>
    <m/>
    <n v="0"/>
    <n v="11974.652500136093"/>
    <n v="1197.465250013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02T00:00:00"/>
    <x v="0"/>
    <x v="0"/>
    <m/>
    <n v="86"/>
    <x v="2"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08T00:00:00"/>
    <x v="0"/>
    <x v="0"/>
    <m/>
    <n v="92"/>
    <x v="2"/>
    <m/>
    <m/>
    <n v="21.9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14T00:00:00"/>
    <x v="0"/>
    <x v="0"/>
    <m/>
    <n v="98"/>
    <x v="2"/>
    <m/>
    <m/>
    <m/>
    <m/>
    <m/>
    <m/>
    <m/>
    <m/>
    <m/>
    <m/>
    <m/>
    <m/>
    <m/>
    <n v="4317.7570720658987"/>
    <n v="431.77570720658986"/>
    <m/>
    <m/>
    <m/>
    <n v="2799.9385742521381"/>
    <n v="279.99385742521383"/>
    <n v="3.6155200662063347"/>
    <n v="1.2912854944226901E-2"/>
    <m/>
    <m/>
    <m/>
    <n v="77.236104110890608"/>
    <m/>
    <n v="5042.1125981777996"/>
    <m/>
    <n v="0"/>
    <n v="0"/>
    <n v="5119.3487022886902"/>
    <n v="511.93487022886904"/>
    <m/>
    <m/>
    <m/>
    <n v="222.76146504304157"/>
    <n v="35.963881879917068"/>
    <n v="186.7975831631245"/>
    <n v="0"/>
    <m/>
    <m/>
    <n v="0"/>
    <m/>
    <m/>
    <m/>
    <n v="0"/>
    <n v="12237.044348606727"/>
    <n v="1223.704434860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17T00:00:00"/>
    <x v="0"/>
    <x v="0"/>
    <m/>
    <n v="101"/>
    <x v="2"/>
    <m/>
    <m/>
    <n v="22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28T00:00:00"/>
    <x v="0"/>
    <x v="0"/>
    <m/>
    <n v="112"/>
    <x v="2"/>
    <m/>
    <m/>
    <m/>
    <m/>
    <m/>
    <m/>
    <m/>
    <m/>
    <m/>
    <m/>
    <m/>
    <m/>
    <m/>
    <n v="4997.0172180959707"/>
    <n v="499.70172180959707"/>
    <m/>
    <m/>
    <m/>
    <n v="2776.7040054415056"/>
    <n v="277.67040054415054"/>
    <n v="3.4704505416368656"/>
    <n v="1.249845332752726E-2"/>
    <m/>
    <m/>
    <m/>
    <n v="3.8454410674573758"/>
    <m/>
    <n v="7480.7515747485822"/>
    <m/>
    <n v="0"/>
    <n v="0"/>
    <n v="7484.5970158160399"/>
    <n v="748.45970158160401"/>
    <m/>
    <m/>
    <m/>
    <n v="189.07837691618485"/>
    <n v="2.7467436196124111"/>
    <n v="186.33163329657245"/>
    <n v="0"/>
    <m/>
    <m/>
    <n v="0"/>
    <m/>
    <m/>
    <m/>
    <n v="0"/>
    <n v="15258.318239353517"/>
    <n v="1525.8318239353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5-28T00:00:00"/>
    <x v="0"/>
    <x v="0"/>
    <m/>
    <n v="142"/>
    <x v="2"/>
    <m/>
    <m/>
    <m/>
    <m/>
    <m/>
    <m/>
    <m/>
    <m/>
    <m/>
    <m/>
    <m/>
    <m/>
    <m/>
    <n v="3270.0920382450181"/>
    <n v="327.00920382450181"/>
    <m/>
    <m/>
    <m/>
    <n v="1375.6232686980607"/>
    <n v="137.56232686980607"/>
    <n v="1.6007407738361183"/>
    <n v="1.1636476426799009E-2"/>
    <m/>
    <m/>
    <m/>
    <n v="0"/>
    <m/>
    <n v="2408.1940845322133"/>
    <m/>
    <n v="416.44178357608791"/>
    <n v="5352.3009561254585"/>
    <n v="8176.9368242337596"/>
    <n v="817.693682423376"/>
    <m/>
    <m/>
    <m/>
    <n v="126.29791796979717"/>
    <n v="0"/>
    <n v="34.134572424269507"/>
    <n v="78.509516575819859"/>
    <m/>
    <m/>
    <n v="13.653828969707801"/>
    <m/>
    <m/>
    <m/>
    <n v="0"/>
    <n v="12822.652131176837"/>
    <n v="1282.265213117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6-11T00:00:00"/>
    <x v="0"/>
    <x v="0"/>
    <m/>
    <n v="156"/>
    <x v="2"/>
    <m/>
    <m/>
    <m/>
    <m/>
    <m/>
    <m/>
    <m/>
    <m/>
    <m/>
    <m/>
    <m/>
    <m/>
    <m/>
    <n v="4955.9007324100958"/>
    <n v="495.59007324100958"/>
    <m/>
    <m/>
    <m/>
    <n v="1380.3488462622024"/>
    <n v="138.03488462622025"/>
    <m/>
    <m/>
    <m/>
    <m/>
    <m/>
    <n v="0"/>
    <m/>
    <n v="2596.8522327880501"/>
    <m/>
    <n v="199.98697277596125"/>
    <n v="7678.5758673272458"/>
    <n v="10475.415072891257"/>
    <n v="1047.5415072891258"/>
    <m/>
    <m/>
    <m/>
    <n v="178.44750911251509"/>
    <n v="0"/>
    <n v="59.534250862177181"/>
    <n v="109.62819103989364"/>
    <m/>
    <m/>
    <n v="9.2850672104442804"/>
    <m/>
    <m/>
    <m/>
    <n v="0"/>
    <n v="16811.664651563555"/>
    <n v="1681.1664651563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6-14T00:00:00"/>
    <x v="2"/>
    <x v="2"/>
    <s v="mature"/>
    <n v="159"/>
    <x v="2"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30T00:00:00"/>
    <x v="3"/>
    <x v="3"/>
    <s v="openbolls"/>
    <n v="114"/>
    <x v="2"/>
    <m/>
    <m/>
    <n v="24.9"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6-06-30T00:00:00"/>
    <x v="4"/>
    <x v="4"/>
    <s v="picking"/>
    <n v="175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43.6213382506276"/>
    <n v="35.725000000000001"/>
    <n v="2659.2337230900366"/>
    <n v="265.92337230900364"/>
    <m/>
    <m/>
    <m/>
    <n v="11.71468600480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1-07T00:00:00"/>
    <x v="5"/>
    <x v="5"/>
    <s v="sowing"/>
    <n v="0"/>
    <x v="2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02T00:00:00"/>
    <x v="6"/>
    <x v="6"/>
    <s v="squaring"/>
    <n v="26"/>
    <x v="2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02T00:00:00"/>
    <x v="1"/>
    <x v="1"/>
    <s v="flowering"/>
    <n v="55"/>
    <x v="3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1-29T00:00:00"/>
    <x v="0"/>
    <x v="0"/>
    <m/>
    <n v="22"/>
    <x v="3"/>
    <m/>
    <m/>
    <n v="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1-31T00:00:00"/>
    <x v="0"/>
    <x v="0"/>
    <m/>
    <n v="24"/>
    <x v="3"/>
    <m/>
    <m/>
    <m/>
    <m/>
    <m/>
    <m/>
    <m/>
    <m/>
    <m/>
    <m/>
    <m/>
    <m/>
    <m/>
    <n v="0"/>
    <m/>
    <m/>
    <m/>
    <m/>
    <n v="0"/>
    <m/>
    <n v="0.2312401315789473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07T00:00:00"/>
    <x v="0"/>
    <x v="0"/>
    <m/>
    <n v="31"/>
    <x v="3"/>
    <m/>
    <m/>
    <n v="8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13T00:00:00"/>
    <x v="0"/>
    <x v="0"/>
    <m/>
    <n v="37"/>
    <x v="3"/>
    <m/>
    <m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18T00:00:00"/>
    <x v="0"/>
    <x v="0"/>
    <m/>
    <n v="42"/>
    <x v="3"/>
    <m/>
    <m/>
    <n v="1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26T00:00:00"/>
    <x v="0"/>
    <x v="0"/>
    <m/>
    <n v="50"/>
    <x v="3"/>
    <m/>
    <m/>
    <n v="13.6"/>
    <m/>
    <m/>
    <m/>
    <m/>
    <m/>
    <m/>
    <m/>
    <m/>
    <m/>
    <m/>
    <n v="0"/>
    <m/>
    <m/>
    <m/>
    <m/>
    <n v="0"/>
    <m/>
    <n v="2.547973684210526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03T00:00:00"/>
    <x v="0"/>
    <x v="0"/>
    <m/>
    <n v="56"/>
    <x v="3"/>
    <m/>
    <m/>
    <n v="15.45"/>
    <m/>
    <m/>
    <m/>
    <m/>
    <m/>
    <m/>
    <m/>
    <m/>
    <m/>
    <m/>
    <n v="2588.5442192482446"/>
    <n v="258.85442192482446"/>
    <m/>
    <m/>
    <m/>
    <n v="1568.1429344090179"/>
    <n v="156.81429344090179"/>
    <n v="3.0594560676999309"/>
    <n v="1.9510058685134724E-2"/>
    <m/>
    <m/>
    <m/>
    <n v="68.183063404448745"/>
    <m/>
    <n v="14.337186165690321"/>
    <m/>
    <n v="0"/>
    <n v="0"/>
    <n v="82.520249570139072"/>
    <n v="8.2520249570139068"/>
    <m/>
    <m/>
    <m/>
    <n v="133.84985286944084"/>
    <n v="125.33514377020008"/>
    <n v="8.5147090992407737"/>
    <n v="0"/>
    <m/>
    <m/>
    <n v="0"/>
    <m/>
    <m/>
    <m/>
    <n v="0"/>
    <n v="4239.2074032274013"/>
    <n v="423.92074032274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07T00:00:00"/>
    <x v="0"/>
    <x v="0"/>
    <m/>
    <n v="60"/>
    <x v="3"/>
    <m/>
    <m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17T00:00:00"/>
    <x v="0"/>
    <x v="0"/>
    <m/>
    <n v="70"/>
    <x v="3"/>
    <m/>
    <m/>
    <n v="19.399999999999999"/>
    <m/>
    <m/>
    <m/>
    <m/>
    <m/>
    <m/>
    <m/>
    <m/>
    <m/>
    <m/>
    <n v="4330.4629913408189"/>
    <n v="433.04629913408189"/>
    <m/>
    <m/>
    <m/>
    <n v="2260.1165549812963"/>
    <n v="226.01165549812964"/>
    <n v="3.5592237216868861"/>
    <n v="1.5747965359761459E-2"/>
    <m/>
    <m/>
    <m/>
    <n v="271.36212675062973"/>
    <m/>
    <n v="6089.7526858390465"/>
    <m/>
    <n v="0"/>
    <n v="0"/>
    <n v="6361.1148125896761"/>
    <n v="636.11148125896761"/>
    <m/>
    <m/>
    <m/>
    <n v="295.63986959710473"/>
    <n v="232.16936723388199"/>
    <n v="63.470502363222721"/>
    <n v="0"/>
    <m/>
    <m/>
    <n v="0"/>
    <m/>
    <m/>
    <m/>
    <n v="0"/>
    <n v="12951.694358911791"/>
    <n v="1295.169435891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25T00:00:00"/>
    <x v="0"/>
    <x v="0"/>
    <m/>
    <n v="78"/>
    <x v="3"/>
    <m/>
    <m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31T00:00:00"/>
    <x v="0"/>
    <x v="0"/>
    <m/>
    <n v="84"/>
    <x v="3"/>
    <m/>
    <m/>
    <m/>
    <m/>
    <m/>
    <m/>
    <m/>
    <m/>
    <m/>
    <m/>
    <m/>
    <m/>
    <m/>
    <n v="5580.0450901037057"/>
    <n v="558.00450901037061"/>
    <m/>
    <m/>
    <m/>
    <n v="2894.2046064783481"/>
    <n v="289.42046064783483"/>
    <n v="4.2539936715376765"/>
    <n v="1.4698316981514005E-2"/>
    <m/>
    <m/>
    <m/>
    <n v="201.31335416551352"/>
    <m/>
    <n v="3733.1020091682394"/>
    <m/>
    <n v="0"/>
    <n v="0"/>
    <n v="3934.4153633337528"/>
    <n v="393.44153633337527"/>
    <m/>
    <m/>
    <m/>
    <n v="345.06405307439388"/>
    <n v="145.16641522362136"/>
    <n v="199.89763785077253"/>
    <n v="0"/>
    <m/>
    <m/>
    <n v="0"/>
    <m/>
    <m/>
    <m/>
    <n v="0"/>
    <n v="12408.665059915806"/>
    <n v="1240.866505991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02T00:00:00"/>
    <x v="0"/>
    <x v="0"/>
    <m/>
    <n v="86"/>
    <x v="3"/>
    <m/>
    <m/>
    <n v="2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08T00:00:00"/>
    <x v="0"/>
    <x v="0"/>
    <m/>
    <n v="92"/>
    <x v="3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14T00:00:00"/>
    <x v="0"/>
    <x v="0"/>
    <m/>
    <n v="98"/>
    <x v="3"/>
    <m/>
    <m/>
    <m/>
    <m/>
    <m/>
    <m/>
    <m/>
    <m/>
    <m/>
    <m/>
    <m/>
    <m/>
    <m/>
    <n v="4942.9151434678251"/>
    <n v="494.29151434678249"/>
    <m/>
    <m/>
    <m/>
    <n v="2479.9322114536799"/>
    <n v="247.99322114536798"/>
    <n v="3.3219264388390868"/>
    <n v="1.339523081919989E-2"/>
    <m/>
    <m/>
    <m/>
    <n v="37.461964342338604"/>
    <m/>
    <n v="4851.6112135442008"/>
    <m/>
    <n v="0"/>
    <n v="0"/>
    <n v="4889.0731778865393"/>
    <n v="488.90731778865393"/>
    <m/>
    <m/>
    <m/>
    <n v="216.05140609700038"/>
    <n v="23.75723905618462"/>
    <n v="192.29416704081575"/>
    <n v="0"/>
    <m/>
    <m/>
    <n v="0"/>
    <m/>
    <m/>
    <m/>
    <n v="0"/>
    <n v="12311.920532808044"/>
    <n v="1231.192053280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17T00:00:00"/>
    <x v="0"/>
    <x v="0"/>
    <m/>
    <n v="101"/>
    <x v="3"/>
    <m/>
    <m/>
    <n v="2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28T00:00:00"/>
    <x v="0"/>
    <x v="0"/>
    <m/>
    <n v="112"/>
    <x v="3"/>
    <m/>
    <m/>
    <m/>
    <m/>
    <m/>
    <m/>
    <m/>
    <m/>
    <m/>
    <m/>
    <m/>
    <m/>
    <m/>
    <n v="4585.514520745719"/>
    <n v="458.5514520745719"/>
    <m/>
    <m/>
    <m/>
    <n v="2297.5288536744615"/>
    <n v="229.75288536744614"/>
    <n v="2.8019745790197295"/>
    <n v="1.2195601263237685E-2"/>
    <m/>
    <m/>
    <m/>
    <n v="0"/>
    <m/>
    <n v="6840.4331291499684"/>
    <m/>
    <n v="0"/>
    <n v="0"/>
    <n v="6840.4331291499684"/>
    <n v="684.04331291499682"/>
    <m/>
    <m/>
    <m/>
    <n v="163.90691876993307"/>
    <n v="0"/>
    <n v="163.90691876993307"/>
    <n v="0"/>
    <m/>
    <m/>
    <n v="0"/>
    <m/>
    <m/>
    <m/>
    <n v="0"/>
    <n v="13723.476503570149"/>
    <n v="1372.347650357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5-28T00:00:00"/>
    <x v="0"/>
    <x v="0"/>
    <m/>
    <n v="142"/>
    <x v="3"/>
    <m/>
    <m/>
    <m/>
    <m/>
    <m/>
    <m/>
    <m/>
    <m/>
    <m/>
    <m/>
    <m/>
    <m/>
    <m/>
    <n v="4564.1496371446174"/>
    <n v="456.41496371446175"/>
    <m/>
    <m/>
    <m/>
    <n v="1276.7554547803684"/>
    <n v="127.67554547803684"/>
    <n v="2.0402129674343867"/>
    <n v="1.597966908851273E-2"/>
    <m/>
    <m/>
    <m/>
    <n v="0"/>
    <m/>
    <n v="3624.0104771741403"/>
    <m/>
    <n v="134.66101121889201"/>
    <n v="6392.9762974586256"/>
    <n v="10151.647785851657"/>
    <n v="1015.1647785851658"/>
    <m/>
    <m/>
    <m/>
    <n v="162.96618709102728"/>
    <n v="0"/>
    <n v="64.663387194494248"/>
    <n v="90.228731592782012"/>
    <m/>
    <m/>
    <n v="8.0740683037509982"/>
    <m/>
    <m/>
    <m/>
    <n v="0"/>
    <n v="15992.552877776643"/>
    <n v="1599.2552877776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6-11T00:00:00"/>
    <x v="0"/>
    <x v="0"/>
    <m/>
    <n v="156"/>
    <x v="3"/>
    <m/>
    <m/>
    <m/>
    <m/>
    <m/>
    <m/>
    <m/>
    <m/>
    <m/>
    <m/>
    <m/>
    <m/>
    <m/>
    <n v="6814.2261494136264"/>
    <n v="681.42261494136267"/>
    <m/>
    <m/>
    <m/>
    <n v="1206.7169175830866"/>
    <n v="120.67169175830865"/>
    <m/>
    <m/>
    <m/>
    <m/>
    <m/>
    <n v="0"/>
    <m/>
    <n v="697.21421904800548"/>
    <m/>
    <n v="0"/>
    <n v="11247.793491052227"/>
    <n v="11945.007710100233"/>
    <n v="1194.5007710100233"/>
    <m/>
    <m/>
    <m/>
    <n v="157.91604106642862"/>
    <n v="0"/>
    <n v="11.918191778598386"/>
    <n v="145.99784928783023"/>
    <m/>
    <m/>
    <n v="0"/>
    <m/>
    <m/>
    <m/>
    <n v="0"/>
    <n v="19965.950777096947"/>
    <n v="1996.595077709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6-14T00:00:00"/>
    <x v="2"/>
    <x v="2"/>
    <s v="mature"/>
    <n v="159"/>
    <x v="3"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30T00:00:00"/>
    <x v="3"/>
    <x v="3"/>
    <s v="openbolls"/>
    <n v="114"/>
    <x v="3"/>
    <m/>
    <m/>
    <n v="25.4"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6-06-20T00:00:00"/>
    <x v="4"/>
    <x v="4"/>
    <s v="picking"/>
    <n v="16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1.5831400623365"/>
    <n v="37.475000000000001"/>
    <n v="2661.3182817383608"/>
    <n v="266.13182817383608"/>
    <m/>
    <m/>
    <m/>
    <n v="11.72386908254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1-07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02T00:00:00"/>
    <x v="6"/>
    <x v="6"/>
    <s v="squaring"/>
    <n v="26"/>
    <x v="3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12T00:00:00"/>
    <x v="1"/>
    <x v="1"/>
    <s v="flowering"/>
    <n v="42"/>
    <x v="0"/>
    <m/>
    <m/>
    <m/>
    <m/>
    <m/>
    <n v="42"/>
    <m/>
    <m/>
    <m/>
    <m/>
    <m/>
    <m/>
    <m/>
    <n v="1931.1159392194859"/>
    <n v="193.11159392194858"/>
    <m/>
    <m/>
    <m/>
    <n v="1766.2434780885333"/>
    <n v="176.62434780885332"/>
    <n v="3.7587160265084436"/>
    <n v="2.1280848722941684E-2"/>
    <m/>
    <m/>
    <m/>
    <n v="211.46160006906314"/>
    <m/>
    <n v="25.30356833012253"/>
    <m/>
    <n v="0"/>
    <n v="0"/>
    <n v="236.76516839918565"/>
    <n v="23.676516839918566"/>
    <m/>
    <m/>
    <m/>
    <n v="234.15089200422833"/>
    <n v="227.24211980620129"/>
    <n v="6.9087721980270445"/>
    <n v="0"/>
    <m/>
    <m/>
    <n v="0"/>
    <m/>
    <m/>
    <m/>
    <n v="0"/>
    <n v="3934.1245857072049"/>
    <n v="393.41245857072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16T00:00:00"/>
    <x v="0"/>
    <x v="0"/>
    <m/>
    <n v="15"/>
    <x v="0"/>
    <m/>
    <m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24T00:00:00"/>
    <x v="0"/>
    <x v="0"/>
    <m/>
    <n v="23"/>
    <x v="0"/>
    <m/>
    <m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31T00:00:00"/>
    <x v="0"/>
    <x v="0"/>
    <m/>
    <n v="30"/>
    <x v="0"/>
    <m/>
    <m/>
    <n v="1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05T00:00:00"/>
    <x v="0"/>
    <x v="0"/>
    <m/>
    <n v="35"/>
    <x v="0"/>
    <m/>
    <m/>
    <m/>
    <m/>
    <m/>
    <m/>
    <m/>
    <m/>
    <m/>
    <m/>
    <m/>
    <m/>
    <m/>
    <n v="0"/>
    <m/>
    <m/>
    <m/>
    <m/>
    <n v="1117.7244661249192"/>
    <n v="111.77244661249192"/>
    <n v="1.5990840160604942"/>
    <n v="1.4306602964542938E-2"/>
    <m/>
    <m/>
    <m/>
    <n v="0"/>
    <m/>
    <n v="0"/>
    <m/>
    <n v="0"/>
    <n v="0"/>
    <m/>
    <m/>
    <m/>
    <m/>
    <m/>
    <n v="180.78249125934727"/>
    <n v="180.78249125934727"/>
    <n v="0"/>
    <n v="0"/>
    <m/>
    <m/>
    <n v="0"/>
    <m/>
    <m/>
    <m/>
    <n v="0"/>
    <n v="1117.7244661249192"/>
    <n v="111.77244661249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06T00:00:00"/>
    <x v="0"/>
    <x v="0"/>
    <m/>
    <n v="36"/>
    <x v="0"/>
    <m/>
    <m/>
    <n v="14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14T00:00:00"/>
    <x v="0"/>
    <x v="0"/>
    <m/>
    <n v="44"/>
    <x v="0"/>
    <m/>
    <m/>
    <n v="16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20T00:00:00"/>
    <x v="0"/>
    <x v="0"/>
    <m/>
    <n v="50"/>
    <x v="0"/>
    <m/>
    <m/>
    <n v="17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27T00:00:00"/>
    <x v="0"/>
    <x v="0"/>
    <m/>
    <n v="57"/>
    <x v="0"/>
    <m/>
    <m/>
    <n v="18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28T00:00:00"/>
    <x v="0"/>
    <x v="0"/>
    <m/>
    <n v="58"/>
    <x v="0"/>
    <m/>
    <m/>
    <m/>
    <m/>
    <m/>
    <m/>
    <m/>
    <m/>
    <m/>
    <m/>
    <m/>
    <m/>
    <m/>
    <n v="3311.2740762876906"/>
    <n v="331.12740762876905"/>
    <m/>
    <m/>
    <m/>
    <n v="2432.2387211708265"/>
    <n v="243.22387211708264"/>
    <n v="4.6007077525506919"/>
    <n v="1.891552713352089E-2"/>
    <m/>
    <m/>
    <m/>
    <n v="258.62670848385267"/>
    <m/>
    <n v="492.77897605765048"/>
    <m/>
    <n v="0"/>
    <n v="0"/>
    <n v="751.40568454150321"/>
    <n v="75.140568454150326"/>
    <m/>
    <m/>
    <m/>
    <n v="197.24260473728742"/>
    <n v="148.73347760819021"/>
    <n v="48.509127129097202"/>
    <n v="0"/>
    <m/>
    <m/>
    <n v="0"/>
    <m/>
    <m/>
    <m/>
    <n v="0"/>
    <n v="6494.918482000021"/>
    <n v="649.49184820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04T00:00:00"/>
    <x v="0"/>
    <x v="0"/>
    <m/>
    <n v="65"/>
    <x v="0"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09T00:00:00"/>
    <x v="0"/>
    <x v="0"/>
    <m/>
    <n v="70"/>
    <x v="0"/>
    <m/>
    <m/>
    <m/>
    <m/>
    <m/>
    <m/>
    <m/>
    <m/>
    <m/>
    <m/>
    <m/>
    <m/>
    <m/>
    <n v="3121.3028265057883"/>
    <n v="312.13028265057881"/>
    <m/>
    <m/>
    <m/>
    <n v="1874.864176604161"/>
    <n v="187.48641766041609"/>
    <n v="3.8769690559152243"/>
    <n v="2.0678666243105496E-2"/>
    <m/>
    <m/>
    <m/>
    <n v="25.518707795870455"/>
    <m/>
    <n v="1350.7059182943799"/>
    <m/>
    <n v="0"/>
    <n v="0"/>
    <n v="1376.2246260902502"/>
    <n v="137.62246260902504"/>
    <m/>
    <m/>
    <m/>
    <n v="78.741442797433479"/>
    <n v="16.502645131142849"/>
    <n v="62.238797666290623"/>
    <n v="0"/>
    <m/>
    <m/>
    <n v="0"/>
    <m/>
    <m/>
    <m/>
    <n v="0"/>
    <n v="6372.3916292001995"/>
    <n v="637.2391629200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10T00:00:00"/>
    <x v="0"/>
    <x v="0"/>
    <m/>
    <n v="71"/>
    <x v="0"/>
    <m/>
    <m/>
    <n v="2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16T00:00:00"/>
    <x v="0"/>
    <x v="0"/>
    <m/>
    <n v="77"/>
    <x v="0"/>
    <m/>
    <m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02T00:00:00"/>
    <x v="0"/>
    <x v="0"/>
    <m/>
    <n v="91"/>
    <x v="0"/>
    <m/>
    <m/>
    <n v="2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03T00:00:00"/>
    <x v="0"/>
    <x v="0"/>
    <m/>
    <n v="92"/>
    <x v="0"/>
    <m/>
    <m/>
    <m/>
    <m/>
    <m/>
    <m/>
    <m/>
    <m/>
    <m/>
    <m/>
    <m/>
    <m/>
    <m/>
    <n v="5449.4365704358461"/>
    <n v="544.94365704358461"/>
    <m/>
    <m/>
    <m/>
    <n v="1717.8947062024195"/>
    <n v="171.78947062024196"/>
    <n v="2.7488838194405214"/>
    <n v="1.6001468597090028E-2"/>
    <m/>
    <m/>
    <m/>
    <n v="52.596608502570454"/>
    <m/>
    <n v="3081.3018945949439"/>
    <m/>
    <n v="0"/>
    <n v="0"/>
    <n v="3133.8985030975141"/>
    <n v="313.38985030975141"/>
    <m/>
    <m/>
    <m/>
    <n v="158.77605198308686"/>
    <n v="85.717103081664447"/>
    <n v="73.058948901422397"/>
    <n v="0"/>
    <m/>
    <m/>
    <n v="0"/>
    <m/>
    <m/>
    <m/>
    <n v="0"/>
    <n v="10301.229779735781"/>
    <n v="1030.12297797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12T00:00:00"/>
    <x v="0"/>
    <x v="0"/>
    <m/>
    <n v="101"/>
    <x v="0"/>
    <m/>
    <m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17T00:00:00"/>
    <x v="0"/>
    <x v="0"/>
    <m/>
    <n v="106"/>
    <x v="0"/>
    <m/>
    <m/>
    <m/>
    <m/>
    <m/>
    <m/>
    <m/>
    <m/>
    <m/>
    <m/>
    <m/>
    <m/>
    <m/>
    <n v="6688.188833768907"/>
    <n v="668.81888337689065"/>
    <m/>
    <m/>
    <m/>
    <n v="2874.8376542738511"/>
    <n v="287.48376542738509"/>
    <n v="3.4481074349776382"/>
    <n v="1.1994094448608397E-2"/>
    <m/>
    <m/>
    <m/>
    <n v="216.28203394371775"/>
    <m/>
    <n v="1641.7715700758899"/>
    <m/>
    <n v="789.12645290740841"/>
    <n v="987.6865996959275"/>
    <n v="3634.866656622944"/>
    <n v="363.4866656622944"/>
    <m/>
    <m/>
    <m/>
    <n v="258.12114249097766"/>
    <n v="148.47620703233844"/>
    <n v="64.893617251048653"/>
    <n v="19.191592977352663"/>
    <m/>
    <m/>
    <n v="25.559725230237941"/>
    <m/>
    <m/>
    <m/>
    <n v="0"/>
    <n v="13197.893144665702"/>
    <n v="1319.789314466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23T00:00:00"/>
    <x v="0"/>
    <x v="0"/>
    <m/>
    <n v="112"/>
    <x v="0"/>
    <m/>
    <m/>
    <n v="2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01T00:00:00"/>
    <x v="0"/>
    <x v="0"/>
    <m/>
    <n v="1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.6640475470937846"/>
    <n v="3.858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07T00:00:00"/>
    <x v="0"/>
    <x v="0"/>
    <m/>
    <n v="127"/>
    <x v="0"/>
    <m/>
    <m/>
    <m/>
    <m/>
    <m/>
    <m/>
    <m/>
    <m/>
    <m/>
    <m/>
    <m/>
    <m/>
    <m/>
    <n v="7137.7536695713025"/>
    <n v="713.77536695713025"/>
    <m/>
    <m/>
    <m/>
    <n v="2685.1536941360159"/>
    <n v="268.5153694136016"/>
    <n v="2.8804539756916885"/>
    <n v="1.0727333716435599E-2"/>
    <m/>
    <m/>
    <m/>
    <n v="168.52560774943407"/>
    <m/>
    <n v="1969.4933674960089"/>
    <m/>
    <n v="1805.5655331682665"/>
    <n v="763.57144414105369"/>
    <n v="4707.1559525547636"/>
    <n v="470.71559525547639"/>
    <m/>
    <m/>
    <m/>
    <n v="272.61950969513458"/>
    <n v="91.035482973198057"/>
    <n v="124.00024713240077"/>
    <n v="16.27935275747393"/>
    <m/>
    <m/>
    <n v="41.30442683206185"/>
    <m/>
    <m/>
    <m/>
    <n v="0"/>
    <n v="14530.063316262082"/>
    <n v="1453.0063316262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08T00:00:00"/>
    <x v="0"/>
    <x v="0"/>
    <m/>
    <n v="1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6548806285887"/>
    <n v="4.8075757575757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17T00:00:00"/>
    <x v="0"/>
    <x v="0"/>
    <m/>
    <n v="1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7.062052986803668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22T00:00:00"/>
    <x v="0"/>
    <x v="0"/>
    <m/>
    <n v="1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86713004936033"/>
    <n v="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29T00:00:00"/>
    <x v="0"/>
    <x v="0"/>
    <m/>
    <n v="1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9571874685202"/>
    <n v="3.9580645161290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06T00:00:00"/>
    <x v="0"/>
    <x v="0"/>
    <m/>
    <n v="1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8.823410899566845"/>
    <n v="4.440322580645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13T00:00:00"/>
    <x v="0"/>
    <x v="0"/>
    <m/>
    <n v="1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784124105973611"/>
    <n v="5.048407643312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21T00:00:00"/>
    <x v="0"/>
    <x v="0"/>
    <m/>
    <n v="1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7.73546892313891"/>
    <n v="4.3381132075471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27T00:00:00"/>
    <x v="0"/>
    <x v="0"/>
    <m/>
    <n v="1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1982758620689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14T00:00:00"/>
    <x v="2"/>
    <x v="2"/>
    <s v="mature"/>
    <n v="164"/>
    <x v="0"/>
    <m/>
    <m/>
    <m/>
    <m/>
    <m/>
    <m/>
    <m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05T00:00:00"/>
    <x v="3"/>
    <x v="3"/>
    <s v="openbolls"/>
    <n v="94"/>
    <x v="0"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20T00:00:00"/>
    <x v="4"/>
    <x v="4"/>
    <s v="picking"/>
    <n v="1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2.7417013341983"/>
    <n v="36.729669836852487"/>
    <n v="1944.00655221746"/>
    <n v="194.40065522174601"/>
    <m/>
    <m/>
    <m/>
    <n v="8.5639055163764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01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22T00:00:00"/>
    <x v="6"/>
    <x v="6"/>
    <s v="squaring"/>
    <n v="21"/>
    <x v="0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12T00:00:00"/>
    <x v="1"/>
    <x v="1"/>
    <s v="flowering"/>
    <n v="42"/>
    <x v="1"/>
    <m/>
    <m/>
    <m/>
    <m/>
    <m/>
    <n v="42"/>
    <m/>
    <m/>
    <m/>
    <m/>
    <m/>
    <m/>
    <m/>
    <n v="1617.9129846714338"/>
    <n v="161.79129846714338"/>
    <m/>
    <m/>
    <m/>
    <n v="1521.1418790646351"/>
    <n v="152.11418790646351"/>
    <n v="3.0999079542670778"/>
    <n v="2.0378821968751799E-2"/>
    <m/>
    <m/>
    <m/>
    <n v="211.39581227789861"/>
    <m/>
    <n v="18.183901210476613"/>
    <m/>
    <n v="0"/>
    <n v="0"/>
    <n v="229.57971348837523"/>
    <n v="22.957971348837525"/>
    <m/>
    <m/>
    <m/>
    <n v="254.85520414701801"/>
    <n v="248.76682550814627"/>
    <n v="6.0883786388717311"/>
    <n v="0"/>
    <m/>
    <m/>
    <n v="0"/>
    <m/>
    <m/>
    <m/>
    <n v="0"/>
    <n v="3368.634577224444"/>
    <n v="336.86345772244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16T00:00:00"/>
    <x v="0"/>
    <x v="0"/>
    <m/>
    <n v="15"/>
    <x v="1"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24T00:00:00"/>
    <x v="0"/>
    <x v="0"/>
    <m/>
    <n v="23"/>
    <x v="1"/>
    <m/>
    <m/>
    <n v="9.1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31T00:00:00"/>
    <x v="0"/>
    <x v="0"/>
    <m/>
    <n v="30"/>
    <x v="1"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05T00:00:00"/>
    <x v="0"/>
    <x v="0"/>
    <m/>
    <n v="35"/>
    <x v="1"/>
    <m/>
    <m/>
    <m/>
    <m/>
    <m/>
    <m/>
    <m/>
    <m/>
    <m/>
    <m/>
    <m/>
    <m/>
    <m/>
    <n v="0"/>
    <m/>
    <m/>
    <m/>
    <m/>
    <n v="1235.5321101773138"/>
    <n v="123.55321101773139"/>
    <n v="1.9382415872544301"/>
    <n v="1.5687504770525704E-2"/>
    <m/>
    <m/>
    <m/>
    <n v="0"/>
    <m/>
    <n v="0"/>
    <m/>
    <n v="0"/>
    <n v="0"/>
    <m/>
    <m/>
    <m/>
    <m/>
    <m/>
    <n v="221.67653992845882"/>
    <n v="221.67653992845882"/>
    <n v="0"/>
    <n v="0"/>
    <m/>
    <m/>
    <n v="0"/>
    <m/>
    <m/>
    <m/>
    <n v="0"/>
    <n v="1235.5321101773138"/>
    <n v="123.55321101773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06T00:00:00"/>
    <x v="0"/>
    <x v="0"/>
    <m/>
    <n v="36"/>
    <x v="1"/>
    <m/>
    <m/>
    <n v="13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14T00:00:00"/>
    <x v="0"/>
    <x v="0"/>
    <m/>
    <n v="44"/>
    <x v="1"/>
    <m/>
    <m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20T00:00:00"/>
    <x v="0"/>
    <x v="0"/>
    <m/>
    <n v="50"/>
    <x v="1"/>
    <m/>
    <m/>
    <n v="1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27T00:00:00"/>
    <x v="0"/>
    <x v="0"/>
    <m/>
    <n v="57"/>
    <x v="1"/>
    <m/>
    <m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28T00:00:00"/>
    <x v="0"/>
    <x v="0"/>
    <m/>
    <n v="58"/>
    <x v="1"/>
    <m/>
    <m/>
    <m/>
    <m/>
    <m/>
    <m/>
    <m/>
    <m/>
    <m/>
    <m/>
    <m/>
    <m/>
    <m/>
    <n v="3198.0330427758836"/>
    <n v="319.80330427758838"/>
    <m/>
    <m/>
    <m/>
    <n v="2236.3616733242261"/>
    <n v="223.63616733242262"/>
    <n v="3.9240312808169167"/>
    <n v="1.7546496738982582E-2"/>
    <m/>
    <m/>
    <m/>
    <n v="327.92153428976314"/>
    <m/>
    <n v="422.92217696348519"/>
    <m/>
    <n v="0"/>
    <n v="0"/>
    <n v="750.84371125324833"/>
    <n v="75.084371125324836"/>
    <m/>
    <m/>
    <m/>
    <n v="224.54683152403885"/>
    <n v="176.45314902568384"/>
    <n v="48.093682498354994"/>
    <n v="0"/>
    <m/>
    <m/>
    <n v="0"/>
    <m/>
    <m/>
    <m/>
    <n v="0"/>
    <n v="6185.238427353358"/>
    <n v="618.52384273533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04T00:00:00"/>
    <x v="0"/>
    <x v="0"/>
    <m/>
    <n v="65"/>
    <x v="1"/>
    <m/>
    <m/>
    <n v="19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09T00:00:00"/>
    <x v="0"/>
    <x v="0"/>
    <m/>
    <n v="70"/>
    <x v="1"/>
    <m/>
    <m/>
    <m/>
    <m/>
    <m/>
    <m/>
    <m/>
    <m/>
    <m/>
    <m/>
    <m/>
    <m/>
    <m/>
    <n v="3248.0666755131133"/>
    <n v="324.80666755131131"/>
    <m/>
    <m/>
    <m/>
    <n v="2028.5861049910318"/>
    <n v="202.85861049910318"/>
    <n v="4.1964554288514631"/>
    <n v="2.0686602449492848E-2"/>
    <m/>
    <m/>
    <m/>
    <n v="31.517267047911641"/>
    <m/>
    <n v="985.68613073875269"/>
    <m/>
    <n v="0"/>
    <n v="0"/>
    <n v="1017.2033977866644"/>
    <n v="101.72033977866644"/>
    <m/>
    <m/>
    <m/>
    <n v="90.647413562430756"/>
    <n v="24.874928255951634"/>
    <n v="65.772485306479126"/>
    <n v="0"/>
    <m/>
    <m/>
    <n v="0"/>
    <m/>
    <m/>
    <m/>
    <n v="0"/>
    <n v="6293.8561782908091"/>
    <n v="629.38561782908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10T00:00:00"/>
    <x v="0"/>
    <x v="0"/>
    <m/>
    <n v="71"/>
    <x v="1"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16T00:00:00"/>
    <x v="0"/>
    <x v="0"/>
    <m/>
    <n v="77"/>
    <x v="1"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02T00:00:00"/>
    <x v="0"/>
    <x v="0"/>
    <m/>
    <n v="91"/>
    <x v="1"/>
    <m/>
    <m/>
    <n v="2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03T00:00:00"/>
    <x v="0"/>
    <x v="0"/>
    <m/>
    <n v="92"/>
    <x v="1"/>
    <m/>
    <m/>
    <m/>
    <m/>
    <m/>
    <m/>
    <m/>
    <m/>
    <m/>
    <m/>
    <m/>
    <m/>
    <m/>
    <n v="5397.0725751809714"/>
    <n v="539.70725751809709"/>
    <m/>
    <m/>
    <m/>
    <n v="2430.2486868716092"/>
    <n v="243.0248686871609"/>
    <n v="2.7358675809513762"/>
    <n v="1.1257562222873503E-2"/>
    <m/>
    <m/>
    <m/>
    <n v="58.952961491629367"/>
    <m/>
    <n v="2794.142326788326"/>
    <m/>
    <n v="0"/>
    <n v="0"/>
    <n v="2853.0952882799556"/>
    <n v="285.30952882799556"/>
    <m/>
    <m/>
    <m/>
    <n v="172.35477145319945"/>
    <n v="100.87986845760695"/>
    <n v="71.474902995592501"/>
    <n v="0"/>
    <m/>
    <m/>
    <n v="0"/>
    <m/>
    <m/>
    <m/>
    <n v="0"/>
    <n v="10680.416550332537"/>
    <n v="1068.0416550332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12T00:00:00"/>
    <x v="0"/>
    <x v="0"/>
    <m/>
    <n v="101"/>
    <x v="1"/>
    <m/>
    <m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17T00:00:00"/>
    <x v="0"/>
    <x v="0"/>
    <m/>
    <n v="106"/>
    <x v="1"/>
    <m/>
    <m/>
    <m/>
    <m/>
    <m/>
    <m/>
    <m/>
    <m/>
    <m/>
    <m/>
    <m/>
    <m/>
    <m/>
    <n v="7316.8715749499606"/>
    <n v="731.68715749499609"/>
    <m/>
    <m/>
    <m/>
    <n v="3224.960964560667"/>
    <n v="322.49609645606671"/>
    <n v="3.7119823659589035"/>
    <n v="1.1510162159325803E-2"/>
    <m/>
    <m/>
    <m/>
    <n v="195.51741511349002"/>
    <m/>
    <n v="1942.8160443925249"/>
    <m/>
    <n v="591.09472605516976"/>
    <n v="1527.1719740246319"/>
    <n v="4256.600159585817"/>
    <n v="425.66001595858171"/>
    <m/>
    <m/>
    <m/>
    <n v="262.19424874743834"/>
    <n v="155.39684926981585"/>
    <n v="66.458743078738365"/>
    <n v="24.131127678200588"/>
    <m/>
    <m/>
    <n v="16.207528720683527"/>
    <m/>
    <m/>
    <m/>
    <n v="0"/>
    <n v="14798.432699096444"/>
    <n v="1479.8432699096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23T00:00:00"/>
    <x v="0"/>
    <x v="0"/>
    <m/>
    <n v="112"/>
    <x v="1"/>
    <m/>
    <m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01T00:00:00"/>
    <x v="0"/>
    <x v="0"/>
    <m/>
    <n v="1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3.9947368421052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07T00:00:00"/>
    <x v="0"/>
    <x v="0"/>
    <m/>
    <n v="127"/>
    <x v="1"/>
    <m/>
    <m/>
    <m/>
    <m/>
    <m/>
    <m/>
    <m/>
    <m/>
    <m/>
    <m/>
    <m/>
    <m/>
    <m/>
    <n v="10152.466791449253"/>
    <n v="1015.2466791449253"/>
    <m/>
    <m/>
    <m/>
    <n v="3027.665590882923"/>
    <n v="302.7665590882923"/>
    <n v="2.9380380673259836"/>
    <n v="9.7039715223939168E-3"/>
    <m/>
    <m/>
    <m/>
    <n v="173.50092784434682"/>
    <m/>
    <n v="2674.1927569008544"/>
    <m/>
    <n v="1502.9789766770079"/>
    <n v="1612.4015932417074"/>
    <n v="5963.0742546639158"/>
    <n v="596.30742546639158"/>
    <m/>
    <m/>
    <m/>
    <n v="292.06271277864897"/>
    <n v="104.83649704909101"/>
    <n v="127.3462718376"/>
    <n v="25.721607337883775"/>
    <m/>
    <m/>
    <n v="34.158336554074218"/>
    <m/>
    <m/>
    <m/>
    <n v="0"/>
    <n v="19143.206636996092"/>
    <n v="1914.3206636996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08T00:00:00"/>
    <x v="0"/>
    <x v="0"/>
    <m/>
    <n v="1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2992216615315515"/>
    <n v="4.766197183098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17T00:00:00"/>
    <x v="0"/>
    <x v="0"/>
    <m/>
    <n v="1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5782093302358877"/>
    <n v="4.1788732394366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22T00:00:00"/>
    <x v="0"/>
    <x v="0"/>
    <m/>
    <n v="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1.541025946955074"/>
    <n v="4.6712328767123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29T00:00:00"/>
    <x v="0"/>
    <x v="0"/>
    <m/>
    <n v="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786458735428084"/>
    <n v="4.659016393442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06T00:00:00"/>
    <x v="0"/>
    <x v="0"/>
    <m/>
    <n v="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685674782254729"/>
    <n v="4.79068322981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13T00:00:00"/>
    <x v="0"/>
    <x v="0"/>
    <m/>
    <n v="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2.813002252900297"/>
    <n v="5.0596059113300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21T00:00:00"/>
    <x v="0"/>
    <x v="0"/>
    <m/>
    <n v="1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9.916691815865747"/>
    <n v="4.6332417582417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27T00:00:00"/>
    <x v="0"/>
    <x v="0"/>
    <m/>
    <n v="1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9847619047619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12T00:00:00"/>
    <x v="2"/>
    <x v="2"/>
    <s v="mature"/>
    <n v="162"/>
    <x v="1"/>
    <m/>
    <m/>
    <m/>
    <m/>
    <m/>
    <m/>
    <m/>
    <n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05T00:00:00"/>
    <x v="3"/>
    <x v="3"/>
    <s v="openbolls"/>
    <n v="94"/>
    <x v="1"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20T00:00:00"/>
    <x v="4"/>
    <x v="4"/>
    <s v="picking"/>
    <n v="1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7.8909049027616"/>
    <n v="36.753793760503925"/>
    <n v="1858.9667918192465"/>
    <n v="185.89667918192464"/>
    <m/>
    <m/>
    <m/>
    <n v="8.1892810212301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01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22T00:00:00"/>
    <x v="6"/>
    <x v="6"/>
    <s v="squaring"/>
    <n v="21"/>
    <x v="1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12T00:00:00"/>
    <x v="1"/>
    <x v="1"/>
    <s v="flowering"/>
    <n v="42"/>
    <x v="4"/>
    <m/>
    <m/>
    <m/>
    <m/>
    <m/>
    <n v="42"/>
    <m/>
    <m/>
    <m/>
    <m/>
    <m/>
    <m/>
    <m/>
    <n v="2041.2341490065248"/>
    <n v="204.12341490065248"/>
    <m/>
    <m/>
    <m/>
    <n v="1753.2980175656608"/>
    <n v="175.32980175656607"/>
    <n v="3.7488861092383066"/>
    <n v="2.1381910386480612E-2"/>
    <m/>
    <m/>
    <m/>
    <n v="210.97107589394699"/>
    <m/>
    <n v="23.121648754266083"/>
    <m/>
    <n v="0"/>
    <n v="0"/>
    <n v="234.09272464821308"/>
    <n v="23.409272464821306"/>
    <m/>
    <m/>
    <m/>
    <n v="196.93081672551736"/>
    <n v="191.3228619585787"/>
    <n v="5.6079547669386622"/>
    <n v="0"/>
    <m/>
    <m/>
    <n v="0"/>
    <m/>
    <m/>
    <m/>
    <n v="0"/>
    <n v="4028.6248912203987"/>
    <n v="402.8624891220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16T00:00:00"/>
    <x v="0"/>
    <x v="0"/>
    <m/>
    <n v="15"/>
    <x v="4"/>
    <m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24T00:00:00"/>
    <x v="0"/>
    <x v="0"/>
    <m/>
    <n v="23"/>
    <x v="4"/>
    <m/>
    <m/>
    <n v="9.1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31T00:00:00"/>
    <x v="0"/>
    <x v="0"/>
    <m/>
    <n v="30"/>
    <x v="4"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05T00:00:00"/>
    <x v="0"/>
    <x v="0"/>
    <m/>
    <n v="35"/>
    <x v="4"/>
    <m/>
    <m/>
    <m/>
    <m/>
    <m/>
    <m/>
    <m/>
    <m/>
    <m/>
    <m/>
    <m/>
    <m/>
    <m/>
    <n v="0"/>
    <m/>
    <m/>
    <m/>
    <m/>
    <n v="1143.8120553117799"/>
    <n v="114.38120553117798"/>
    <n v="1.395519352185056"/>
    <n v="1.2200600139720208E-2"/>
    <m/>
    <m/>
    <m/>
    <n v="0"/>
    <m/>
    <n v="0"/>
    <m/>
    <n v="0"/>
    <n v="0"/>
    <m/>
    <m/>
    <m/>
    <m/>
    <m/>
    <n v="227.51136911724114"/>
    <n v="227.51136911724114"/>
    <n v="0"/>
    <n v="0"/>
    <m/>
    <m/>
    <n v="0"/>
    <m/>
    <m/>
    <m/>
    <n v="0"/>
    <n v="1143.8120553117799"/>
    <n v="114.38120553117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06T00:00:00"/>
    <x v="0"/>
    <x v="0"/>
    <m/>
    <n v="36"/>
    <x v="4"/>
    <m/>
    <m/>
    <n v="1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14T00:00:00"/>
    <x v="0"/>
    <x v="0"/>
    <m/>
    <n v="44"/>
    <x v="4"/>
    <m/>
    <m/>
    <n v="1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20T00:00:00"/>
    <x v="0"/>
    <x v="0"/>
    <m/>
    <n v="50"/>
    <x v="4"/>
    <m/>
    <m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27T00:00:00"/>
    <x v="0"/>
    <x v="0"/>
    <m/>
    <n v="57"/>
    <x v="4"/>
    <m/>
    <m/>
    <n v="19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28T00:00:00"/>
    <x v="0"/>
    <x v="0"/>
    <m/>
    <n v="58"/>
    <x v="4"/>
    <m/>
    <m/>
    <m/>
    <m/>
    <m/>
    <m/>
    <m/>
    <m/>
    <m/>
    <m/>
    <m/>
    <m/>
    <m/>
    <n v="3218.8136583074693"/>
    <n v="321.88136583074692"/>
    <m/>
    <m/>
    <m/>
    <n v="2181.4895299328127"/>
    <n v="218.14895299328128"/>
    <n v="3.9367623439628341"/>
    <n v="1.8046212415624482E-2"/>
    <m/>
    <m/>
    <m/>
    <n v="211.10752977061742"/>
    <m/>
    <n v="275.54054960545426"/>
    <m/>
    <n v="0"/>
    <n v="0"/>
    <n v="486.64807937607168"/>
    <n v="48.664807937607165"/>
    <m/>
    <m/>
    <m/>
    <n v="163.27585785003487"/>
    <n v="128.95886776335669"/>
    <n v="34.316990086678167"/>
    <n v="0"/>
    <m/>
    <m/>
    <n v="0"/>
    <m/>
    <m/>
    <m/>
    <n v="0"/>
    <n v="5886.951267616354"/>
    <n v="588.69512676163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04T00:00:00"/>
    <x v="0"/>
    <x v="0"/>
    <m/>
    <n v="65"/>
    <x v="4"/>
    <m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09T00:00:00"/>
    <x v="0"/>
    <x v="0"/>
    <m/>
    <n v="70"/>
    <x v="4"/>
    <m/>
    <m/>
    <m/>
    <m/>
    <m/>
    <m/>
    <m/>
    <m/>
    <m/>
    <m/>
    <m/>
    <m/>
    <m/>
    <n v="3738.1068005468155"/>
    <n v="373.81068005468154"/>
    <m/>
    <m/>
    <m/>
    <n v="2018.6736788015519"/>
    <n v="201.8673678801552"/>
    <n v="4.5736193928957141"/>
    <n v="2.2656556336589202E-2"/>
    <m/>
    <m/>
    <m/>
    <n v="38.330485333967118"/>
    <m/>
    <n v="781.01047250421152"/>
    <m/>
    <n v="0"/>
    <n v="0"/>
    <n v="819.34095783817861"/>
    <n v="81.934095783817867"/>
    <m/>
    <m/>
    <m/>
    <n v="83.319689400047437"/>
    <n v="33.569376619558142"/>
    <n v="49.750312780489296"/>
    <n v="0"/>
    <m/>
    <m/>
    <n v="0"/>
    <m/>
    <m/>
    <m/>
    <n v="0"/>
    <n v="6576.1214371865462"/>
    <n v="657.61214371865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10T00:00:00"/>
    <x v="0"/>
    <x v="0"/>
    <m/>
    <n v="71"/>
    <x v="4"/>
    <m/>
    <m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16T00:00:00"/>
    <x v="0"/>
    <x v="0"/>
    <m/>
    <n v="77"/>
    <x v="4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02T00:00:00"/>
    <x v="0"/>
    <x v="0"/>
    <m/>
    <n v="91"/>
    <x v="4"/>
    <m/>
    <m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03T00:00:00"/>
    <x v="0"/>
    <x v="0"/>
    <m/>
    <n v="92"/>
    <x v="4"/>
    <m/>
    <m/>
    <m/>
    <m/>
    <m/>
    <m/>
    <m/>
    <m/>
    <m/>
    <m/>
    <m/>
    <m/>
    <m/>
    <n v="4504.2303307694965"/>
    <n v="450.42303307694965"/>
    <m/>
    <m/>
    <m/>
    <n v="2003.4202891867853"/>
    <n v="200.34202891867852"/>
    <n v="2.299597058748752"/>
    <n v="1.1478355645894896E-2"/>
    <m/>
    <m/>
    <m/>
    <n v="56.896984035699518"/>
    <m/>
    <n v="1837.6293685157038"/>
    <m/>
    <n v="0"/>
    <n v="0"/>
    <n v="1894.5263525514033"/>
    <n v="189.45263525514034"/>
    <m/>
    <m/>
    <m/>
    <n v="163.45260959678177"/>
    <n v="108.04433621154178"/>
    <n v="55.40827338523998"/>
    <n v="0"/>
    <m/>
    <m/>
    <n v="0"/>
    <m/>
    <m/>
    <m/>
    <n v="0"/>
    <n v="8402.1769725076847"/>
    <n v="840.2176972507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12T00:00:00"/>
    <x v="0"/>
    <x v="0"/>
    <m/>
    <n v="101"/>
    <x v="4"/>
    <m/>
    <m/>
    <n v="2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17T00:00:00"/>
    <x v="0"/>
    <x v="0"/>
    <m/>
    <n v="106"/>
    <x v="4"/>
    <m/>
    <m/>
    <m/>
    <m/>
    <m/>
    <m/>
    <m/>
    <m/>
    <m/>
    <m/>
    <m/>
    <m/>
    <m/>
    <n v="6527.9856117330146"/>
    <n v="652.79856117330144"/>
    <m/>
    <m/>
    <m/>
    <n v="2798.9370186424512"/>
    <n v="279.89370186424514"/>
    <n v="3.4003132965527243"/>
    <n v="1.2148588102928997E-2"/>
    <m/>
    <m/>
    <m/>
    <n v="215.43922157185889"/>
    <m/>
    <n v="1511.9217990618938"/>
    <m/>
    <n v="432.66100281335059"/>
    <n v="539.46528422272331"/>
    <n v="2699.4873076698268"/>
    <n v="269.94873076698269"/>
    <m/>
    <m/>
    <m/>
    <n v="247.27129346235324"/>
    <n v="164.28366644829089"/>
    <n v="57.219972096744897"/>
    <n v="11.369016506943169"/>
    <m/>
    <m/>
    <n v="14.398638410374312"/>
    <m/>
    <m/>
    <m/>
    <n v="0"/>
    <n v="12026.409938045294"/>
    <n v="1202.6409938045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23T00:00:00"/>
    <x v="0"/>
    <x v="0"/>
    <m/>
    <n v="112"/>
    <x v="4"/>
    <m/>
    <m/>
    <n v="2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01T00:00:00"/>
    <x v="0"/>
    <x v="0"/>
    <m/>
    <n v="12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4.16577380952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07T00:00:00"/>
    <x v="0"/>
    <x v="0"/>
    <m/>
    <n v="127"/>
    <x v="4"/>
    <m/>
    <m/>
    <m/>
    <m/>
    <m/>
    <m/>
    <m/>
    <m/>
    <m/>
    <m/>
    <m/>
    <m/>
    <m/>
    <n v="7179.6905912346674"/>
    <n v="717.96905912346676"/>
    <m/>
    <m/>
    <m/>
    <n v="2518.1156007978275"/>
    <n v="251.81156007978274"/>
    <n v="2.8266036841214532"/>
    <n v="1.1225075144389265E-2"/>
    <m/>
    <m/>
    <m/>
    <n v="117.97422229984085"/>
    <m/>
    <n v="2580.9913066122413"/>
    <m/>
    <n v="806.92353640980855"/>
    <n v="785.91284576489647"/>
    <n v="4291.8019110867872"/>
    <n v="429.18019110867874"/>
    <m/>
    <m/>
    <m/>
    <n v="221.57927106114863"/>
    <n v="63.728225468054681"/>
    <n v="120.03619129620695"/>
    <n v="15.731396982112658"/>
    <m/>
    <m/>
    <n v="22.083457314774328"/>
    <m/>
    <m/>
    <m/>
    <n v="0"/>
    <n v="13989.608103119281"/>
    <n v="1398.9608103119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08T00:00:00"/>
    <x v="0"/>
    <x v="0"/>
    <m/>
    <n v="12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7402794714431358"/>
    <n v="4.3134095634095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17T00:00:00"/>
    <x v="0"/>
    <x v="0"/>
    <m/>
    <n v="13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4721028326969581"/>
    <n v="4.4774011299435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22T00:00:00"/>
    <x v="0"/>
    <x v="0"/>
    <m/>
    <n v="14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107970333646524"/>
    <n v="4.8642857142857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29T00:00:00"/>
    <x v="0"/>
    <x v="0"/>
    <m/>
    <n v="14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878236011434741"/>
    <n v="4.9790113636363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06T00:00:00"/>
    <x v="0"/>
    <x v="0"/>
    <m/>
    <n v="15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3.572556623952984"/>
    <n v="4.849652839396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13T00:00:00"/>
    <x v="0"/>
    <x v="0"/>
    <m/>
    <n v="16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7.353617336025422"/>
    <n v="5.678873239436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21T00:00:00"/>
    <x v="0"/>
    <x v="0"/>
    <m/>
    <n v="17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279551406353065"/>
    <n v="5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27T00:00:00"/>
    <x v="0"/>
    <x v="0"/>
    <m/>
    <n v="17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90352941176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14T00:00:00"/>
    <x v="2"/>
    <x v="2"/>
    <s v="mature"/>
    <n v="164"/>
    <x v="4"/>
    <m/>
    <m/>
    <m/>
    <m/>
    <m/>
    <m/>
    <m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05T00:00:00"/>
    <x v="3"/>
    <x v="3"/>
    <s v="openbolls"/>
    <n v="94"/>
    <x v="4"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24T00:00:00"/>
    <x v="4"/>
    <x v="4"/>
    <s v="picking"/>
    <n v="17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1.2734805897626"/>
    <n v="39.992942058781779"/>
    <n v="2128.1338198815843"/>
    <n v="212.81338198815843"/>
    <m/>
    <m/>
    <m/>
    <n v="9.3750388541038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01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22T00:00:00"/>
    <x v="6"/>
    <x v="6"/>
    <s v="squaring"/>
    <n v="21"/>
    <x v="4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12T00:00:00"/>
    <x v="1"/>
    <x v="1"/>
    <s v="flowering"/>
    <n v="42"/>
    <x v="3"/>
    <m/>
    <m/>
    <m/>
    <m/>
    <m/>
    <n v="42"/>
    <m/>
    <m/>
    <m/>
    <m/>
    <m/>
    <m/>
    <m/>
    <n v="2052.630285652182"/>
    <n v="205.26302856521821"/>
    <m/>
    <m/>
    <m/>
    <n v="1557.2053234277403"/>
    <n v="155.72053234277402"/>
    <n v="3.1609679288603729"/>
    <n v="2.0298979725437941E-2"/>
    <m/>
    <m/>
    <m/>
    <n v="210.79303346077086"/>
    <m/>
    <n v="6.1379576544484955"/>
    <m/>
    <n v="0"/>
    <n v="0"/>
    <n v="216.93099111521934"/>
    <n v="21.693099111521935"/>
    <m/>
    <m/>
    <m/>
    <n v="307.19500207816742"/>
    <n v="305.96741054727772"/>
    <n v="1.2275915308896992"/>
    <n v="0"/>
    <m/>
    <m/>
    <n v="0"/>
    <m/>
    <m/>
    <m/>
    <n v="0"/>
    <n v="3826.766600195142"/>
    <n v="382.67666001951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16T00:00:00"/>
    <x v="0"/>
    <x v="0"/>
    <m/>
    <n v="15"/>
    <x v="3"/>
    <m/>
    <m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24T00:00:00"/>
    <x v="0"/>
    <x v="0"/>
    <m/>
    <n v="23"/>
    <x v="3"/>
    <m/>
    <m/>
    <n v="9.333333333333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31T00:00:00"/>
    <x v="0"/>
    <x v="0"/>
    <m/>
    <n v="30"/>
    <x v="3"/>
    <m/>
    <m/>
    <n v="1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05T00:00:00"/>
    <x v="0"/>
    <x v="0"/>
    <m/>
    <n v="35"/>
    <x v="3"/>
    <m/>
    <m/>
    <m/>
    <m/>
    <m/>
    <m/>
    <m/>
    <m/>
    <m/>
    <m/>
    <m/>
    <m/>
    <m/>
    <n v="0"/>
    <m/>
    <m/>
    <m/>
    <m/>
    <n v="1201.4850737944582"/>
    <n v="120.14850737944582"/>
    <n v="1.8863467685558037"/>
    <n v="1.5700126532562378E-2"/>
    <m/>
    <m/>
    <m/>
    <n v="0"/>
    <m/>
    <n v="0"/>
    <m/>
    <n v="0"/>
    <n v="0"/>
    <m/>
    <m/>
    <m/>
    <m/>
    <m/>
    <n v="259.40269836649298"/>
    <n v="259.40269836649298"/>
    <n v="0"/>
    <n v="0"/>
    <m/>
    <m/>
    <n v="0"/>
    <m/>
    <m/>
    <m/>
    <n v="0"/>
    <n v="1201.4850737944582"/>
    <n v="120.14850737944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06T00:00:00"/>
    <x v="0"/>
    <x v="0"/>
    <m/>
    <n v="36"/>
    <x v="3"/>
    <m/>
    <m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14T00:00:00"/>
    <x v="0"/>
    <x v="0"/>
    <m/>
    <n v="44"/>
    <x v="3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20T00:00:00"/>
    <x v="0"/>
    <x v="0"/>
    <m/>
    <n v="50"/>
    <x v="3"/>
    <m/>
    <m/>
    <n v="17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27T00:00:00"/>
    <x v="0"/>
    <x v="0"/>
    <m/>
    <n v="57"/>
    <x v="3"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28T00:00:00"/>
    <x v="0"/>
    <x v="0"/>
    <m/>
    <n v="58"/>
    <x v="3"/>
    <m/>
    <m/>
    <m/>
    <m/>
    <m/>
    <m/>
    <m/>
    <m/>
    <m/>
    <m/>
    <m/>
    <m/>
    <m/>
    <n v="3536.7316892320296"/>
    <n v="353.67316892320298"/>
    <m/>
    <m/>
    <m/>
    <n v="2046.1303092122948"/>
    <n v="204.61303092122949"/>
    <n v="4.0419939307092285"/>
    <n v="1.9754332910816845E-2"/>
    <m/>
    <m/>
    <m/>
    <n v="272.92334623156046"/>
    <m/>
    <n v="474.42765692285616"/>
    <m/>
    <n v="0"/>
    <n v="0"/>
    <n v="747.35100315441662"/>
    <n v="74.735100315441656"/>
    <m/>
    <m/>
    <m/>
    <n v="223.50454088313757"/>
    <n v="161.45564022404943"/>
    <n v="62.048900659088119"/>
    <n v="0"/>
    <m/>
    <m/>
    <n v="0"/>
    <m/>
    <m/>
    <m/>
    <n v="0"/>
    <n v="6330.2130015987414"/>
    <n v="633.0213001598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04T00:00:00"/>
    <x v="0"/>
    <x v="0"/>
    <m/>
    <n v="65"/>
    <x v="3"/>
    <m/>
    <m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09T00:00:00"/>
    <x v="0"/>
    <x v="0"/>
    <m/>
    <n v="70"/>
    <x v="3"/>
    <m/>
    <m/>
    <m/>
    <m/>
    <m/>
    <m/>
    <m/>
    <m/>
    <m/>
    <m/>
    <m/>
    <m/>
    <m/>
    <n v="4085.8889184213112"/>
    <n v="408.58889184213115"/>
    <m/>
    <m/>
    <m/>
    <n v="1970.3961471052244"/>
    <n v="197.03961471052244"/>
    <n v="4.4288617192012385"/>
    <n v="2.2477011669495138E-2"/>
    <m/>
    <m/>
    <m/>
    <n v="51.298208526700854"/>
    <m/>
    <n v="1325.3670939924814"/>
    <m/>
    <n v="0"/>
    <n v="0"/>
    <n v="1376.6653025191822"/>
    <n v="137.66653025191823"/>
    <m/>
    <m/>
    <m/>
    <n v="128.56892370806901"/>
    <n v="39.281270984330789"/>
    <n v="89.287652723738219"/>
    <n v="0"/>
    <m/>
    <m/>
    <n v="0"/>
    <m/>
    <m/>
    <m/>
    <n v="0"/>
    <n v="7432.9503680457183"/>
    <n v="743.29503680457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10T00:00:00"/>
    <x v="0"/>
    <x v="0"/>
    <m/>
    <n v="71"/>
    <x v="3"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16T00:00:00"/>
    <x v="0"/>
    <x v="0"/>
    <m/>
    <n v="77"/>
    <x v="3"/>
    <m/>
    <m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02T00:00:00"/>
    <x v="0"/>
    <x v="0"/>
    <m/>
    <n v="91"/>
    <x v="3"/>
    <m/>
    <m/>
    <n v="2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03T00:00:00"/>
    <x v="0"/>
    <x v="0"/>
    <m/>
    <n v="92"/>
    <x v="3"/>
    <m/>
    <m/>
    <m/>
    <m/>
    <m/>
    <m/>
    <m/>
    <m/>
    <m/>
    <m/>
    <m/>
    <m/>
    <m/>
    <n v="5875.8987943675311"/>
    <n v="587.58987943675311"/>
    <m/>
    <m/>
    <m/>
    <n v="2054.713133520052"/>
    <n v="205.47131335200521"/>
    <n v="2.6842884612793219"/>
    <n v="1.3064054623920695E-2"/>
    <m/>
    <m/>
    <m/>
    <n v="66.761084113543717"/>
    <m/>
    <n v="2513.9377930959045"/>
    <m/>
    <n v="0"/>
    <n v="0"/>
    <n v="2580.6988772094483"/>
    <n v="258.06988772094485"/>
    <m/>
    <m/>
    <m/>
    <n v="209.37320216696696"/>
    <n v="140.88070942129917"/>
    <n v="68.492492745667803"/>
    <n v="0"/>
    <m/>
    <m/>
    <n v="0"/>
    <m/>
    <m/>
    <m/>
    <n v="0"/>
    <n v="10511.310805097031"/>
    <n v="1051.131080509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12T00:00:00"/>
    <x v="0"/>
    <x v="0"/>
    <m/>
    <n v="101"/>
    <x v="3"/>
    <m/>
    <m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17T00:00:00"/>
    <x v="0"/>
    <x v="0"/>
    <m/>
    <n v="106"/>
    <x v="3"/>
    <m/>
    <m/>
    <m/>
    <m/>
    <m/>
    <m/>
    <m/>
    <m/>
    <m/>
    <m/>
    <m/>
    <m/>
    <m/>
    <n v="8194.586769131236"/>
    <n v="819.45867691312355"/>
    <m/>
    <m/>
    <m/>
    <n v="2804.8546694381048"/>
    <n v="280.48546694381048"/>
    <n v="3.9668075217878358"/>
    <n v="1.4142649047062765E-2"/>
    <m/>
    <m/>
    <m/>
    <n v="364.01423540180485"/>
    <m/>
    <n v="2705.1483711839019"/>
    <m/>
    <n v="472.14625851477962"/>
    <n v="698.55429288648452"/>
    <n v="4239.8631579869707"/>
    <n v="423.98631579869709"/>
    <m/>
    <m/>
    <m/>
    <n v="389.16764044578741"/>
    <n v="241.61904201362421"/>
    <n v="122.53922183632031"/>
    <n v="8.8340244325941395"/>
    <m/>
    <m/>
    <n v="16.175352163248679"/>
    <m/>
    <m/>
    <m/>
    <n v="0"/>
    <n v="15239.304596556312"/>
    <n v="1523.9304596556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23T00:00:00"/>
    <x v="0"/>
    <x v="0"/>
    <m/>
    <n v="112"/>
    <x v="3"/>
    <m/>
    <m/>
    <n v="2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01T00:00:00"/>
    <x v="0"/>
    <x v="0"/>
    <m/>
    <n v="12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.418081946079256"/>
    <n v="3.9258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07T00:00:00"/>
    <x v="0"/>
    <x v="0"/>
    <m/>
    <n v="127"/>
    <x v="3"/>
    <m/>
    <m/>
    <m/>
    <m/>
    <m/>
    <m/>
    <m/>
    <m/>
    <m/>
    <m/>
    <m/>
    <m/>
    <m/>
    <n v="8571.3009892947011"/>
    <n v="857.13009892947014"/>
    <m/>
    <m/>
    <m/>
    <n v="2689.8098665470197"/>
    <n v="268.98098665470195"/>
    <n v="3.4066868988911074"/>
    <n v="1.2665158758096021E-2"/>
    <m/>
    <m/>
    <m/>
    <n v="123.1768486717913"/>
    <m/>
    <n v="2761.8850878069538"/>
    <m/>
    <n v="1167.0979115453235"/>
    <n v="2177.5409859939118"/>
    <n v="6229.7008340179809"/>
    <n v="622.97008340179809"/>
    <m/>
    <m/>
    <m/>
    <n v="280.06977835665759"/>
    <n v="77.773594466092277"/>
    <n v="129.53389131600341"/>
    <n v="38.461694055731492"/>
    <m/>
    <m/>
    <n v="34.300598518830419"/>
    <m/>
    <m/>
    <m/>
    <n v="0"/>
    <n v="17490.811689859704"/>
    <n v="1749.081168985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08T00:00:00"/>
    <x v="0"/>
    <x v="0"/>
    <m/>
    <n v="12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.8481026848270847"/>
    <n v="4.98044801441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17T00:00:00"/>
    <x v="0"/>
    <x v="0"/>
    <m/>
    <n v="13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391513928591449"/>
    <n v="5.310649923860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22T00:00:00"/>
    <x v="0"/>
    <x v="0"/>
    <m/>
    <n v="14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762606729817094"/>
    <n v="5.481749694457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29T00:00:00"/>
    <x v="0"/>
    <x v="0"/>
    <m/>
    <n v="14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7.072473516058526"/>
    <n v="5.481749694457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06T00:00:00"/>
    <x v="0"/>
    <x v="0"/>
    <m/>
    <n v="15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483100723053653"/>
    <n v="5.310649923860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21T00:00:00"/>
    <x v="0"/>
    <x v="0"/>
    <m/>
    <n v="17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182799917792337"/>
    <n v="6.2759259259259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27T00:00:00"/>
    <x v="0"/>
    <x v="0"/>
    <m/>
    <n v="17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6.475925925925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13T00:00:00"/>
    <x v="2"/>
    <x v="2"/>
    <s v="mature"/>
    <n v="163"/>
    <x v="3"/>
    <m/>
    <m/>
    <m/>
    <m/>
    <m/>
    <m/>
    <m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0.67298170879809"/>
    <n v="5.348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05T00:00:00"/>
    <x v="3"/>
    <x v="3"/>
    <s v="openbolls"/>
    <n v="94"/>
    <x v="3"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20T00:00:00"/>
    <x v="4"/>
    <x v="4"/>
    <s v="picking"/>
    <n v="17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6.3869443649628"/>
    <n v="36.35513033563668"/>
    <n v="2140.0036456837838"/>
    <n v="214.00036456837839"/>
    <m/>
    <m/>
    <m/>
    <n v="9.427328835611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01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22T00:00:00"/>
    <x v="6"/>
    <x v="6"/>
    <s v="squaring"/>
    <n v="21"/>
    <x v="3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05T00:00:00"/>
    <x v="1"/>
    <x v="1"/>
    <s v="flowering"/>
    <n v="48"/>
    <x v="0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06T00:00:00"/>
    <x v="0"/>
    <x v="0"/>
    <m/>
    <n v="18"/>
    <x v="0"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07T00:00:00"/>
    <x v="0"/>
    <x v="0"/>
    <m/>
    <n v="19"/>
    <x v="0"/>
    <m/>
    <m/>
    <m/>
    <m/>
    <m/>
    <m/>
    <m/>
    <m/>
    <m/>
    <m/>
    <m/>
    <m/>
    <m/>
    <n v="0"/>
    <m/>
    <m/>
    <m/>
    <m/>
    <n v="0"/>
    <m/>
    <n v="0.239747434210526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14T00:00:00"/>
    <x v="0"/>
    <x v="0"/>
    <m/>
    <n v="26"/>
    <x v="0"/>
    <m/>
    <m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20T00:00:00"/>
    <x v="0"/>
    <x v="0"/>
    <m/>
    <n v="32"/>
    <x v="0"/>
    <m/>
    <m/>
    <n v="10.050000000000001"/>
    <m/>
    <m/>
    <m/>
    <m/>
    <m/>
    <m/>
    <m/>
    <m/>
    <m/>
    <m/>
    <n v="0"/>
    <m/>
    <m/>
    <m/>
    <m/>
    <n v="625.26891492206937"/>
    <n v="62.526891492206936"/>
    <n v="0.97365026971715307"/>
    <n v="1.5571704373605465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625.26891492206937"/>
    <n v="62.52689149220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27T00:00:00"/>
    <x v="0"/>
    <x v="0"/>
    <m/>
    <n v="39"/>
    <x v="0"/>
    <m/>
    <m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04T00:00:00"/>
    <x v="0"/>
    <x v="0"/>
    <m/>
    <n v="47"/>
    <x v="0"/>
    <m/>
    <m/>
    <n v="16.05"/>
    <m/>
    <m/>
    <m/>
    <m/>
    <m/>
    <m/>
    <m/>
    <m/>
    <m/>
    <m/>
    <n v="1687.6277434544929"/>
    <n v="168.76277434544929"/>
    <m/>
    <m/>
    <m/>
    <n v="1547.2980637079409"/>
    <n v="154.72980637079408"/>
    <n v="3.0069962595428086"/>
    <n v="1.9433852662730355E-2"/>
    <m/>
    <m/>
    <m/>
    <n v="72.852403717917923"/>
    <m/>
    <n v="0"/>
    <m/>
    <n v="0"/>
    <n v="0"/>
    <n v="72.852403717917923"/>
    <n v="7.285240371791792"/>
    <m/>
    <m/>
    <m/>
    <n v="100.74716566706533"/>
    <n v="100.74716566706533"/>
    <n v="0"/>
    <n v="0"/>
    <m/>
    <m/>
    <n v="0"/>
    <m/>
    <m/>
    <m/>
    <n v="0"/>
    <n v="3307.7782108803513"/>
    <n v="330.77782108803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10T00:00:00"/>
    <x v="0"/>
    <x v="0"/>
    <m/>
    <n v="53"/>
    <x v="0"/>
    <m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16T00:00:00"/>
    <x v="0"/>
    <x v="0"/>
    <m/>
    <n v="59"/>
    <x v="0"/>
    <m/>
    <m/>
    <n v="16.45"/>
    <m/>
    <m/>
    <m/>
    <m/>
    <m/>
    <m/>
    <m/>
    <m/>
    <m/>
    <m/>
    <n v="2330.1660155636991"/>
    <n v="233.01660155636992"/>
    <m/>
    <m/>
    <m/>
    <n v="1543.0211806148259"/>
    <n v="154.30211806148259"/>
    <n v="3.8705700446729052"/>
    <n v="2.5084361078767912E-2"/>
    <m/>
    <m/>
    <m/>
    <n v="10.561635247874579"/>
    <m/>
    <n v="21.598120912698793"/>
    <m/>
    <n v="0"/>
    <n v="0"/>
    <n v="32.159756160573373"/>
    <n v="3.2159756160573374"/>
    <m/>
    <m/>
    <m/>
    <n v="40.333724500555761"/>
    <n v="31.175370301194747"/>
    <n v="9.158354199361014"/>
    <n v="0"/>
    <m/>
    <m/>
    <n v="0"/>
    <m/>
    <m/>
    <m/>
    <n v="0"/>
    <n v="3905.3469523390986"/>
    <n v="390.53469523390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25T00:00:00"/>
    <x v="0"/>
    <x v="0"/>
    <m/>
    <n v="68"/>
    <x v="0"/>
    <m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02T00:00:00"/>
    <x v="0"/>
    <x v="0"/>
    <m/>
    <n v="73"/>
    <x v="0"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04T00:00:00"/>
    <x v="0"/>
    <x v="0"/>
    <m/>
    <n v="75"/>
    <x v="0"/>
    <m/>
    <m/>
    <m/>
    <m/>
    <m/>
    <m/>
    <m/>
    <m/>
    <m/>
    <m/>
    <m/>
    <m/>
    <m/>
    <n v="4162.5068879413448"/>
    <n v="416.25068879413448"/>
    <m/>
    <m/>
    <m/>
    <n v="2099.4206398456954"/>
    <n v="209.94206398456953"/>
    <n v="2.7400221067404922"/>
    <n v="1.3051324992888897E-2"/>
    <m/>
    <m/>
    <m/>
    <n v="162.1142366396906"/>
    <m/>
    <n v="429.88385935813761"/>
    <m/>
    <n v="0"/>
    <n v="0"/>
    <n v="591.99809599782816"/>
    <n v="59.199809599782817"/>
    <m/>
    <m/>
    <m/>
    <n v="222.2091376013025"/>
    <n v="202.44245724108313"/>
    <n v="19.766680360219368"/>
    <n v="0"/>
    <m/>
    <m/>
    <n v="0"/>
    <m/>
    <m/>
    <m/>
    <n v="0"/>
    <n v="6853.9256237848685"/>
    <n v="685.39256237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12T00:00:00"/>
    <x v="0"/>
    <x v="0"/>
    <m/>
    <n v="83"/>
    <x v="0"/>
    <m/>
    <m/>
    <n v="2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16T00:00:00"/>
    <x v="0"/>
    <x v="0"/>
    <m/>
    <n v="87"/>
    <x v="0"/>
    <m/>
    <m/>
    <m/>
    <m/>
    <m/>
    <m/>
    <m/>
    <m/>
    <m/>
    <m/>
    <m/>
    <m/>
    <m/>
    <n v="4878.5115927529641"/>
    <n v="487.85115927529642"/>
    <m/>
    <m/>
    <m/>
    <n v="2564.1065619835267"/>
    <n v="256.41065619835268"/>
    <n v="3.7677727779703796"/>
    <n v="1.4694290923134363E-2"/>
    <m/>
    <m/>
    <m/>
    <n v="264.59138708240744"/>
    <m/>
    <n v="1110.2331461730892"/>
    <m/>
    <n v="0"/>
    <n v="0"/>
    <n v="1374.8245332554966"/>
    <n v="137.48245332554967"/>
    <m/>
    <m/>
    <m/>
    <n v="233.51396484757413"/>
    <n v="154.31506864303702"/>
    <n v="79.198896204537121"/>
    <n v="0"/>
    <m/>
    <m/>
    <n v="0"/>
    <m/>
    <m/>
    <m/>
    <n v="0"/>
    <n v="8817.4426879919865"/>
    <n v="881.74426879919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23T00:00:00"/>
    <x v="0"/>
    <x v="0"/>
    <m/>
    <n v="94"/>
    <x v="0"/>
    <m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01T00:00:00"/>
    <x v="0"/>
    <x v="0"/>
    <m/>
    <n v="103"/>
    <x v="0"/>
    <m/>
    <m/>
    <m/>
    <m/>
    <m/>
    <m/>
    <m/>
    <m/>
    <m/>
    <m/>
    <m/>
    <m/>
    <m/>
    <n v="5686.943459040589"/>
    <n v="568.69434590405888"/>
    <m/>
    <m/>
    <m/>
    <n v="3110.9893629569551"/>
    <n v="311.09893629569552"/>
    <n v="3.5129584540266428"/>
    <n v="1.1292094070960181E-2"/>
    <m/>
    <m/>
    <m/>
    <n v="31.521314640598128"/>
    <m/>
    <n v="3869.4531086190846"/>
    <m/>
    <n v="22.423131615820878"/>
    <n v="0"/>
    <n v="3923.3975548755034"/>
    <n v="392.33975548755035"/>
    <m/>
    <m/>
    <m/>
    <n v="214.08886179013214"/>
    <n v="17.794393739773312"/>
    <n v="194.7212269244493"/>
    <n v="0"/>
    <m/>
    <m/>
    <n v="1.5732411259095274"/>
    <m/>
    <m/>
    <m/>
    <n v="0"/>
    <n v="12721.330376873047"/>
    <n v="1272.133037687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05T00:00:00"/>
    <x v="0"/>
    <x v="0"/>
    <m/>
    <n v="107"/>
    <x v="0"/>
    <m/>
    <m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08T00:00:00"/>
    <x v="0"/>
    <x v="0"/>
    <m/>
    <n v="1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8520398641334772"/>
    <n v="4.6909090909090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17T00:00:00"/>
    <x v="0"/>
    <x v="0"/>
    <m/>
    <n v="1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5018476353999475"/>
    <n v="3.6833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22T00:00:00"/>
    <x v="0"/>
    <x v="0"/>
    <m/>
    <n v="1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.160986898585346"/>
    <n v="4.634375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29T00:00:00"/>
    <x v="0"/>
    <x v="0"/>
    <m/>
    <n v="131"/>
    <x v="0"/>
    <m/>
    <m/>
    <m/>
    <m/>
    <m/>
    <m/>
    <m/>
    <m/>
    <m/>
    <m/>
    <m/>
    <m/>
    <m/>
    <n v="4994.2950382262388"/>
    <n v="499.42950382262387"/>
    <m/>
    <m/>
    <m/>
    <n v="2109.5385376604881"/>
    <n v="210.95385376604881"/>
    <n v="2.5073186625197388"/>
    <n v="1.188562625312546E-2"/>
    <m/>
    <m/>
    <m/>
    <n v="0"/>
    <m/>
    <n v="5989.0928184192717"/>
    <m/>
    <n v="63.860352421148946"/>
    <n v="1012.3722955254465"/>
    <n v="7065.3254663658672"/>
    <n v="706.53254663658674"/>
    <m/>
    <m/>
    <m/>
    <n v="133.46275474310414"/>
    <n v="0"/>
    <n v="109.52539475430265"/>
    <n v="14.900215679288269"/>
    <m/>
    <m/>
    <n v="9.0371443095132378"/>
    <m/>
    <m/>
    <m/>
    <n v="0"/>
    <n v="14169.159042252595"/>
    <n v="1416.9159042252595"/>
    <m/>
    <m/>
    <n v="14.962114142809149"/>
    <n v="5.1715079365079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06T00:00:00"/>
    <x v="0"/>
    <x v="0"/>
    <m/>
    <n v="1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4.996454033070798"/>
    <n v="5.173394140995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13T00:00:00"/>
    <x v="0"/>
    <x v="0"/>
    <m/>
    <n v="1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6.427158374080847"/>
    <n v="4.8531571201080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21T00:00:00"/>
    <x v="0"/>
    <x v="0"/>
    <m/>
    <n v="1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4.793027509238144"/>
    <n v="4.525700904804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27T00:00:00"/>
    <x v="0"/>
    <x v="0"/>
    <m/>
    <n v="1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82852564102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10T00:00:00"/>
    <x v="2"/>
    <x v="2"/>
    <s v="mature"/>
    <n v="142"/>
    <x v="0"/>
    <m/>
    <m/>
    <m/>
    <m/>
    <m/>
    <m/>
    <m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19T00:00:00"/>
    <x v="3"/>
    <x v="3"/>
    <s v="openbolls"/>
    <n v="121"/>
    <x v="0"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23T00:00:00"/>
    <x v="4"/>
    <x v="4"/>
    <s v="picking"/>
    <n v="1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2.6987155458182"/>
    <n v="36.394129886480776"/>
    <n v="2042.6928606725833"/>
    <n v="204.26928606725832"/>
    <m/>
    <m/>
    <m/>
    <n v="8.9986469633153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8-12-19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11T00:00:00"/>
    <x v="6"/>
    <x v="6"/>
    <s v="squaring"/>
    <n v="23"/>
    <x v="0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05T00:00:00"/>
    <x v="1"/>
    <x v="1"/>
    <s v="flowering"/>
    <n v="48"/>
    <x v="1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06T00:00:00"/>
    <x v="0"/>
    <x v="0"/>
    <m/>
    <n v="18"/>
    <x v="1"/>
    <m/>
    <m/>
    <n v="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07T00:00:00"/>
    <x v="0"/>
    <x v="0"/>
    <m/>
    <n v="19"/>
    <x v="1"/>
    <m/>
    <m/>
    <m/>
    <m/>
    <m/>
    <m/>
    <m/>
    <m/>
    <m/>
    <m/>
    <m/>
    <m/>
    <m/>
    <n v="0"/>
    <m/>
    <m/>
    <m/>
    <m/>
    <n v="0"/>
    <m/>
    <n v="0.1970212171052631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14T00:00:00"/>
    <x v="0"/>
    <x v="0"/>
    <m/>
    <n v="26"/>
    <x v="1"/>
    <m/>
    <m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20T00:00:00"/>
    <x v="0"/>
    <x v="0"/>
    <m/>
    <n v="32"/>
    <x v="1"/>
    <m/>
    <m/>
    <n v="10.4"/>
    <m/>
    <m/>
    <m/>
    <m/>
    <m/>
    <m/>
    <m/>
    <m/>
    <m/>
    <m/>
    <n v="0"/>
    <m/>
    <m/>
    <m/>
    <m/>
    <n v="628.94385259831188"/>
    <n v="62.894385259831189"/>
    <n v="1.0740775318868416"/>
    <n v="1.7077478815471048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628.94385259831188"/>
    <n v="62.894385259831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27T00:00:00"/>
    <x v="0"/>
    <x v="0"/>
    <m/>
    <n v="39"/>
    <x v="1"/>
    <m/>
    <m/>
    <n v="1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04T00:00:00"/>
    <x v="0"/>
    <x v="0"/>
    <m/>
    <n v="47"/>
    <x v="1"/>
    <m/>
    <m/>
    <n v="15"/>
    <m/>
    <m/>
    <m/>
    <m/>
    <m/>
    <m/>
    <m/>
    <m/>
    <m/>
    <m/>
    <n v="1643.3043680818034"/>
    <n v="164.33043680818034"/>
    <m/>
    <m/>
    <m/>
    <n v="1383.7144796708028"/>
    <n v="138.37144796708029"/>
    <n v="2.8078936894857645"/>
    <n v="2.029243554749666E-2"/>
    <m/>
    <m/>
    <m/>
    <n v="83.50474079804647"/>
    <m/>
    <n v="0"/>
    <m/>
    <n v="0"/>
    <n v="0"/>
    <n v="83.50474079804647"/>
    <n v="8.3504740798046466"/>
    <m/>
    <m/>
    <m/>
    <n v="114.67009180351904"/>
    <n v="114.67009180351904"/>
    <n v="0"/>
    <n v="0"/>
    <m/>
    <m/>
    <n v="0"/>
    <m/>
    <m/>
    <m/>
    <n v="0"/>
    <n v="3110.5235885506527"/>
    <n v="311.05235885506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10T00:00:00"/>
    <x v="0"/>
    <x v="0"/>
    <m/>
    <n v="53"/>
    <x v="1"/>
    <m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16T00:00:00"/>
    <x v="0"/>
    <x v="0"/>
    <m/>
    <n v="59"/>
    <x v="1"/>
    <m/>
    <m/>
    <n v="15.7"/>
    <m/>
    <m/>
    <m/>
    <m/>
    <m/>
    <m/>
    <m/>
    <m/>
    <m/>
    <m/>
    <n v="2404.5351640006593"/>
    <n v="240.45351640006592"/>
    <m/>
    <m/>
    <m/>
    <n v="1632.0618086037064"/>
    <n v="163.20618086037064"/>
    <n v="3.8874629399559955"/>
    <n v="2.3819336494871321E-2"/>
    <m/>
    <m/>
    <m/>
    <n v="18.865268717252832"/>
    <m/>
    <n v="13.675769870345349"/>
    <m/>
    <n v="0"/>
    <n v="0"/>
    <n v="32.54103858759818"/>
    <n v="3.2541038587598181"/>
    <m/>
    <m/>
    <m/>
    <n v="63.271418683540531"/>
    <n v="52.058678316411878"/>
    <n v="11.212740367128649"/>
    <n v="0"/>
    <m/>
    <m/>
    <n v="0"/>
    <m/>
    <m/>
    <m/>
    <n v="0"/>
    <n v="4069.1380111919639"/>
    <n v="406.9138011191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25T00:00:00"/>
    <x v="0"/>
    <x v="0"/>
    <m/>
    <n v="68"/>
    <x v="1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02T00:00:00"/>
    <x v="0"/>
    <x v="0"/>
    <m/>
    <n v="73"/>
    <x v="1"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04T00:00:00"/>
    <x v="0"/>
    <x v="0"/>
    <m/>
    <n v="75"/>
    <x v="1"/>
    <m/>
    <m/>
    <m/>
    <m/>
    <m/>
    <m/>
    <m/>
    <m/>
    <m/>
    <m/>
    <m/>
    <m/>
    <m/>
    <n v="4243.1102819355656"/>
    <n v="424.31102819355658"/>
    <m/>
    <m/>
    <m/>
    <n v="2067.7765750368635"/>
    <n v="206.77765750368636"/>
    <n v="2.6904407772012644"/>
    <n v="1.3011274088707095E-2"/>
    <m/>
    <m/>
    <m/>
    <n v="197.45412497238462"/>
    <m/>
    <n v="259.52439709245982"/>
    <m/>
    <n v="0"/>
    <n v="0"/>
    <n v="456.97852206484447"/>
    <n v="45.697852206484448"/>
    <m/>
    <m/>
    <m/>
    <n v="244.61666315180648"/>
    <n v="227.4725113300187"/>
    <n v="17.144151821787766"/>
    <n v="0"/>
    <m/>
    <m/>
    <n v="0"/>
    <m/>
    <m/>
    <m/>
    <n v="0"/>
    <n v="6767.8653790372737"/>
    <n v="676.7865379037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12T00:00:00"/>
    <x v="0"/>
    <x v="0"/>
    <m/>
    <n v="83"/>
    <x v="1"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16T00:00:00"/>
    <x v="0"/>
    <x v="0"/>
    <m/>
    <n v="87"/>
    <x v="1"/>
    <m/>
    <m/>
    <m/>
    <m/>
    <m/>
    <m/>
    <m/>
    <m/>
    <m/>
    <m/>
    <m/>
    <m/>
    <m/>
    <n v="5333.2163820309952"/>
    <n v="533.3216382030995"/>
    <m/>
    <m/>
    <m/>
    <n v="2457.9636122886191"/>
    <n v="245.79636122886191"/>
    <n v="3.2597623993996785"/>
    <n v="1.3262044983507715E-2"/>
    <m/>
    <m/>
    <m/>
    <n v="357.7727686046461"/>
    <m/>
    <n v="701.72358470599863"/>
    <m/>
    <n v="0"/>
    <n v="0"/>
    <n v="1059.4963533106447"/>
    <n v="105.94963533106447"/>
    <m/>
    <m/>
    <m/>
    <n v="305.57983192387366"/>
    <n v="203.45400133069873"/>
    <n v="102.12583059317494"/>
    <n v="0"/>
    <m/>
    <m/>
    <n v="0"/>
    <m/>
    <m/>
    <m/>
    <n v="0"/>
    <n v="8850.6763476302585"/>
    <n v="885.067634763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23T00:00:00"/>
    <x v="0"/>
    <x v="0"/>
    <m/>
    <n v="94"/>
    <x v="1"/>
    <m/>
    <m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01T00:00:00"/>
    <x v="0"/>
    <x v="0"/>
    <m/>
    <n v="103"/>
    <x v="1"/>
    <m/>
    <m/>
    <m/>
    <m/>
    <m/>
    <m/>
    <m/>
    <m/>
    <m/>
    <m/>
    <m/>
    <m/>
    <m/>
    <n v="5589.8002736762774"/>
    <n v="558.98002736762771"/>
    <m/>
    <m/>
    <m/>
    <n v="2751.5716101592402"/>
    <n v="275.15716101592403"/>
    <n v="3.4206465180329384"/>
    <n v="1.2431610012995363E-2"/>
    <m/>
    <m/>
    <m/>
    <n v="7.7666605750487339"/>
    <m/>
    <n v="3019.0477292963542"/>
    <m/>
    <n v="0"/>
    <n v="0"/>
    <n v="3026.8143898714029"/>
    <n v="302.68143898714027"/>
    <m/>
    <m/>
    <m/>
    <n v="150.63806502588045"/>
    <n v="2.3897417153996101"/>
    <n v="148.24832331048083"/>
    <n v="0"/>
    <m/>
    <m/>
    <n v="0"/>
    <m/>
    <m/>
    <m/>
    <n v="0"/>
    <n v="11368.18627370692"/>
    <n v="1136.818627370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05T00:00:00"/>
    <x v="0"/>
    <x v="0"/>
    <m/>
    <n v="107"/>
    <x v="1"/>
    <m/>
    <m/>
    <n v="2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08T00:00:00"/>
    <x v="0"/>
    <x v="0"/>
    <m/>
    <n v="1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4278831111945438"/>
    <n v="3.637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17T00:00:00"/>
    <x v="0"/>
    <x v="0"/>
    <m/>
    <n v="1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.8247710823269303"/>
    <n v="4.053846153846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22T00:00:00"/>
    <x v="0"/>
    <x v="0"/>
    <m/>
    <n v="1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2639801430865827"/>
    <n v="4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29T00:00:00"/>
    <x v="0"/>
    <x v="0"/>
    <m/>
    <n v="131"/>
    <x v="1"/>
    <m/>
    <m/>
    <m/>
    <m/>
    <m/>
    <m/>
    <m/>
    <m/>
    <m/>
    <m/>
    <m/>
    <m/>
    <m/>
    <n v="5317.7593464278507"/>
    <n v="531.77593464278505"/>
    <m/>
    <m/>
    <m/>
    <n v="2569.2128425621781"/>
    <n v="256.9212842562178"/>
    <n v="3.0324763641624055"/>
    <n v="1.1803134072528738E-2"/>
    <m/>
    <m/>
    <m/>
    <n v="0"/>
    <m/>
    <n v="6653.390438924097"/>
    <m/>
    <n v="67.579626444548666"/>
    <n v="295.3062439754213"/>
    <n v="7016.2763093440672"/>
    <n v="701.62763093440674"/>
    <m/>
    <m/>
    <m/>
    <n v="135.97294770715459"/>
    <n v="0"/>
    <n v="124.91400097718389"/>
    <n v="4.5497963679192805"/>
    <m/>
    <m/>
    <n v="6.5091503620514244"/>
    <m/>
    <m/>
    <m/>
    <n v="0"/>
    <n v="14903.248498334095"/>
    <n v="1490.3248498334096"/>
    <m/>
    <m/>
    <n v="12.335481717873307"/>
    <n v="4.404761904761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06T00:00:00"/>
    <x v="0"/>
    <x v="0"/>
    <m/>
    <n v="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9.498988382037005"/>
    <n v="5.6224531562940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13T00:00:00"/>
    <x v="0"/>
    <x v="0"/>
    <m/>
    <n v="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546294558121097"/>
    <n v="4.962955847514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21T00:00:00"/>
    <x v="0"/>
    <x v="0"/>
    <m/>
    <n v="1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6.606386750933382"/>
    <n v="4.0724351285942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27T00:00:00"/>
    <x v="0"/>
    <x v="0"/>
    <m/>
    <n v="1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7.817361111111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11T00:00:00"/>
    <x v="2"/>
    <x v="2"/>
    <s v="mature"/>
    <n v="143"/>
    <x v="1"/>
    <m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19T00:00:00"/>
    <x v="3"/>
    <x v="3"/>
    <s v="openbolls"/>
    <n v="121"/>
    <x v="1"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23T00:00:00"/>
    <x v="4"/>
    <x v="4"/>
    <s v="picking"/>
    <n v="1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9.5435634947862"/>
    <n v="35.222297675179803"/>
    <n v="1856.0543200574111"/>
    <n v="185.60543200574111"/>
    <m/>
    <m/>
    <m/>
    <n v="8.176450749151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8-12-19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11T00:00:00"/>
    <x v="6"/>
    <x v="6"/>
    <s v="squaring"/>
    <n v="23"/>
    <x v="1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05T00:00:00"/>
    <x v="1"/>
    <x v="1"/>
    <s v="flowering"/>
    <n v="48"/>
    <x v="4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06T00:00:00"/>
    <x v="0"/>
    <x v="0"/>
    <m/>
    <n v="18"/>
    <x v="4"/>
    <m/>
    <m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07T00:00:00"/>
    <x v="0"/>
    <x v="0"/>
    <m/>
    <n v="19"/>
    <x v="4"/>
    <m/>
    <m/>
    <m/>
    <m/>
    <m/>
    <m/>
    <m/>
    <m/>
    <m/>
    <m/>
    <m/>
    <m/>
    <m/>
    <n v="0"/>
    <m/>
    <m/>
    <m/>
    <m/>
    <n v="0"/>
    <m/>
    <n v="0.2381282236842105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14T00:00:00"/>
    <x v="0"/>
    <x v="0"/>
    <m/>
    <n v="26"/>
    <x v="4"/>
    <m/>
    <m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20T00:00:00"/>
    <x v="0"/>
    <x v="0"/>
    <m/>
    <n v="32"/>
    <x v="4"/>
    <m/>
    <m/>
    <n v="10.15"/>
    <m/>
    <m/>
    <m/>
    <m/>
    <m/>
    <m/>
    <m/>
    <m/>
    <m/>
    <m/>
    <n v="0"/>
    <m/>
    <m/>
    <m/>
    <m/>
    <n v="549.91094981809181"/>
    <n v="54.991094981809184"/>
    <n v="0.91988746105716857"/>
    <n v="1.6727934974953007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549.91094981809181"/>
    <n v="54.991094981809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27T00:00:00"/>
    <x v="0"/>
    <x v="0"/>
    <m/>
    <n v="39"/>
    <x v="4"/>
    <m/>
    <m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04T00:00:00"/>
    <x v="0"/>
    <x v="0"/>
    <m/>
    <n v="47"/>
    <x v="4"/>
    <m/>
    <m/>
    <n v="15.25"/>
    <m/>
    <m/>
    <m/>
    <m/>
    <m/>
    <m/>
    <m/>
    <m/>
    <m/>
    <m/>
    <n v="1360.6665830066922"/>
    <n v="136.06665830066922"/>
    <m/>
    <m/>
    <m/>
    <n v="1194.0488062209861"/>
    <n v="119.4048806220986"/>
    <n v="2.4165259136073955"/>
    <n v="2.023808324263893E-2"/>
    <m/>
    <m/>
    <m/>
    <n v="51.924082765622032"/>
    <m/>
    <n v="0"/>
    <m/>
    <n v="0"/>
    <n v="0"/>
    <n v="51.924082765622032"/>
    <n v="5.1924082765622028"/>
    <m/>
    <m/>
    <m/>
    <n v="82.03885604814613"/>
    <n v="82.03885604814613"/>
    <n v="0"/>
    <n v="0"/>
    <m/>
    <m/>
    <n v="0"/>
    <m/>
    <m/>
    <m/>
    <n v="0"/>
    <n v="2606.6394719933005"/>
    <n v="260.66394719933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10T00:00:00"/>
    <x v="0"/>
    <x v="0"/>
    <m/>
    <n v="53"/>
    <x v="4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16T00:00:00"/>
    <x v="0"/>
    <x v="0"/>
    <m/>
    <n v="59"/>
    <x v="4"/>
    <m/>
    <m/>
    <n v="15.85"/>
    <m/>
    <m/>
    <m/>
    <m/>
    <m/>
    <m/>
    <m/>
    <m/>
    <m/>
    <m/>
    <n v="2753.5024888489174"/>
    <n v="275.35024888489176"/>
    <m/>
    <m/>
    <m/>
    <n v="1797.92001217493"/>
    <n v="179.79200121749301"/>
    <n v="4.4694901983924558"/>
    <n v="2.4859227152078629E-2"/>
    <m/>
    <m/>
    <m/>
    <n v="18.349573873894514"/>
    <m/>
    <n v="7.7839352689456476"/>
    <m/>
    <n v="0"/>
    <n v="0"/>
    <n v="26.133509142840161"/>
    <n v="2.6133509142840161"/>
    <m/>
    <m/>
    <m/>
    <n v="56.226114096805446"/>
    <n v="49.6106210950323"/>
    <n v="6.6154930017731424"/>
    <n v="0"/>
    <m/>
    <m/>
    <n v="0"/>
    <m/>
    <m/>
    <m/>
    <n v="0"/>
    <n v="4577.5560101666879"/>
    <n v="457.75560101666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25T00:00:00"/>
    <x v="0"/>
    <x v="0"/>
    <m/>
    <n v="68"/>
    <x v="4"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02T00:00:00"/>
    <x v="0"/>
    <x v="0"/>
    <m/>
    <n v="73"/>
    <x v="4"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04T00:00:00"/>
    <x v="0"/>
    <x v="0"/>
    <m/>
    <n v="75"/>
    <x v="4"/>
    <m/>
    <m/>
    <m/>
    <m/>
    <m/>
    <m/>
    <m/>
    <m/>
    <m/>
    <m/>
    <m/>
    <m/>
    <m/>
    <n v="4493.710170766798"/>
    <n v="449.37101707667978"/>
    <m/>
    <m/>
    <m/>
    <n v="2322.7271937577684"/>
    <n v="232.27271937577683"/>
    <n v="3.1557873096409028"/>
    <n v="1.3586560307736304E-2"/>
    <m/>
    <m/>
    <m/>
    <n v="193.63172481008988"/>
    <m/>
    <n v="60.568350298089626"/>
    <m/>
    <n v="0"/>
    <n v="0"/>
    <n v="254.2000751081795"/>
    <n v="25.42000751081795"/>
    <m/>
    <m/>
    <m/>
    <n v="270.41199255479052"/>
    <n v="265.28863800159542"/>
    <n v="5.1233545531951128"/>
    <n v="0"/>
    <m/>
    <m/>
    <n v="0"/>
    <m/>
    <m/>
    <m/>
    <n v="0"/>
    <n v="7070.6374396327465"/>
    <n v="707.06374396327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12T00:00:00"/>
    <x v="0"/>
    <x v="0"/>
    <m/>
    <n v="83"/>
    <x v="4"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16T00:00:00"/>
    <x v="0"/>
    <x v="0"/>
    <m/>
    <n v="87"/>
    <x v="4"/>
    <m/>
    <m/>
    <m/>
    <m/>
    <m/>
    <m/>
    <m/>
    <m/>
    <m/>
    <m/>
    <m/>
    <m/>
    <m/>
    <n v="5165.972414719552"/>
    <n v="516.59724147195516"/>
    <m/>
    <m/>
    <m/>
    <n v="2698.0409209578238"/>
    <n v="269.80409209578238"/>
    <n v="3.7712980469383686"/>
    <n v="1.3977912705636543E-2"/>
    <m/>
    <m/>
    <m/>
    <n v="383.56187244202005"/>
    <m/>
    <n v="587.43257335676651"/>
    <m/>
    <n v="0"/>
    <n v="0"/>
    <n v="970.9944457987865"/>
    <n v="97.09944457987865"/>
    <m/>
    <m/>
    <m/>
    <n v="316.59354726707318"/>
    <n v="232.06398514866038"/>
    <n v="84.529562118412784"/>
    <n v="0"/>
    <m/>
    <m/>
    <n v="0"/>
    <m/>
    <m/>
    <m/>
    <n v="0"/>
    <n v="8835.0077814761626"/>
    <n v="883.50077814761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23T00:00:00"/>
    <x v="0"/>
    <x v="0"/>
    <m/>
    <n v="94"/>
    <x v="4"/>
    <m/>
    <m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01T00:00:00"/>
    <x v="0"/>
    <x v="0"/>
    <m/>
    <n v="103"/>
    <x v="4"/>
    <m/>
    <m/>
    <m/>
    <m/>
    <m/>
    <m/>
    <m/>
    <m/>
    <m/>
    <m/>
    <m/>
    <m/>
    <m/>
    <n v="5392.5233205799086"/>
    <n v="539.25233205799088"/>
    <m/>
    <m/>
    <m/>
    <n v="2875.2475465122711"/>
    <n v="287.52475465122711"/>
    <n v="3.1877403480260953"/>
    <n v="1.1086837903375951E-2"/>
    <m/>
    <m/>
    <m/>
    <n v="89.566775793874768"/>
    <m/>
    <n v="2479.6806097755525"/>
    <m/>
    <n v="4.9878029336734695"/>
    <n v="0"/>
    <n v="2574.2351885031007"/>
    <n v="257.42351885031007"/>
    <m/>
    <m/>
    <m/>
    <n v="188.17480458957709"/>
    <n v="52.908085499507116"/>
    <n v="134.65667831693668"/>
    <n v="0"/>
    <m/>
    <m/>
    <n v="0.61004077313330629"/>
    <m/>
    <m/>
    <m/>
    <n v="0"/>
    <n v="10842.00605559528"/>
    <n v="1084.200605559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05T00:00:00"/>
    <x v="0"/>
    <x v="0"/>
    <m/>
    <n v="107"/>
    <x v="4"/>
    <m/>
    <m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08T00:00:00"/>
    <x v="0"/>
    <x v="0"/>
    <m/>
    <n v="11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.33114025532656532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17T00:00:00"/>
    <x v="0"/>
    <x v="0"/>
    <m/>
    <n v="11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.3332752385516973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22T00:00:00"/>
    <x v="0"/>
    <x v="0"/>
    <m/>
    <n v="12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2460459239248833"/>
    <n v="3.5928571428571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29T00:00:00"/>
    <x v="0"/>
    <x v="0"/>
    <m/>
    <n v="131"/>
    <x v="4"/>
    <m/>
    <m/>
    <m/>
    <m/>
    <m/>
    <m/>
    <m/>
    <m/>
    <m/>
    <m/>
    <m/>
    <m/>
    <m/>
    <n v="4842.1797136909581"/>
    <n v="484.21797136909584"/>
    <m/>
    <m/>
    <m/>
    <n v="2093.4871725035514"/>
    <n v="209.34871725035515"/>
    <n v="2.4918594494684339"/>
    <n v="1.1902912433365801E-2"/>
    <m/>
    <m/>
    <m/>
    <n v="0"/>
    <m/>
    <n v="6224.9573398740431"/>
    <m/>
    <n v="99.922383744629357"/>
    <n v="342.70580671809313"/>
    <n v="6667.5855303367662"/>
    <n v="666.75855303367666"/>
    <m/>
    <m/>
    <m/>
    <n v="135.21298061637671"/>
    <n v="0"/>
    <n v="121.30414140160794"/>
    <n v="5.4549525557804905"/>
    <m/>
    <m/>
    <n v="8.453886658988278"/>
    <m/>
    <m/>
    <m/>
    <n v="0"/>
    <n v="13603.252416531275"/>
    <n v="1360.3252416531277"/>
    <m/>
    <m/>
    <n v="7.7164393708335153"/>
    <n v="4.5456909937888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06T00:00:00"/>
    <x v="0"/>
    <x v="0"/>
    <m/>
    <n v="13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5.246830203476975"/>
    <n v="5.295238790118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13T00:00:00"/>
    <x v="0"/>
    <x v="0"/>
    <m/>
    <n v="14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1.402553265652912"/>
    <n v="4.9596195619962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21T00:00:00"/>
    <x v="0"/>
    <x v="0"/>
    <m/>
    <n v="15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5.167966537405775"/>
    <n v="4.1148802380238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12T00:00:00"/>
    <x v="2"/>
    <x v="2"/>
    <s v="mature"/>
    <n v="144"/>
    <x v="4"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19T00:00:00"/>
    <x v="3"/>
    <x v="3"/>
    <s v="openbolls"/>
    <n v="121"/>
    <x v="4"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27T00:00:00"/>
    <x v="4"/>
    <x v="4"/>
    <s v="picking"/>
    <n v="15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.749649706856"/>
    <n v="38.807431236147146"/>
    <n v="1957.3496770334007"/>
    <n v="195.73496770334006"/>
    <m/>
    <m/>
    <m/>
    <n v="8.6226858019092543"/>
    <n v="100"/>
    <n v="6.2485863095238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8-12-19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11T00:00:00"/>
    <x v="6"/>
    <x v="6"/>
    <s v="squaring"/>
    <n v="23"/>
    <x v="4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05T00:00:00"/>
    <x v="1"/>
    <x v="1"/>
    <s v="flowering"/>
    <n v="48"/>
    <x v="3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06T00:00:00"/>
    <x v="0"/>
    <x v="0"/>
    <m/>
    <n v="18"/>
    <x v="3"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07T00:00:00"/>
    <x v="0"/>
    <x v="0"/>
    <m/>
    <n v="19"/>
    <x v="3"/>
    <m/>
    <m/>
    <m/>
    <m/>
    <m/>
    <m/>
    <m/>
    <m/>
    <m/>
    <m/>
    <m/>
    <m/>
    <m/>
    <n v="0"/>
    <m/>
    <m/>
    <m/>
    <m/>
    <n v="0"/>
    <m/>
    <n v="0.2708303947368421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14T00:00:00"/>
    <x v="0"/>
    <x v="0"/>
    <m/>
    <n v="26"/>
    <x v="3"/>
    <m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20T00:00:00"/>
    <x v="0"/>
    <x v="0"/>
    <m/>
    <n v="32"/>
    <x v="3"/>
    <m/>
    <m/>
    <n v="10.25"/>
    <m/>
    <m/>
    <m/>
    <m/>
    <m/>
    <m/>
    <m/>
    <m/>
    <m/>
    <m/>
    <n v="0"/>
    <m/>
    <m/>
    <m/>
    <m/>
    <n v="560.38708627122753"/>
    <n v="56.038708627122752"/>
    <n v="0.89768588268724125"/>
    <n v="1.6019032284636928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560.38708627122753"/>
    <n v="56.038708627122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27T00:00:00"/>
    <x v="0"/>
    <x v="0"/>
    <m/>
    <n v="39"/>
    <x v="3"/>
    <m/>
    <m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04T00:00:00"/>
    <x v="0"/>
    <x v="0"/>
    <m/>
    <n v="47"/>
    <x v="3"/>
    <m/>
    <m/>
    <n v="16.399999999999999"/>
    <m/>
    <m/>
    <m/>
    <m/>
    <m/>
    <m/>
    <m/>
    <m/>
    <m/>
    <m/>
    <n v="1135.5445295100888"/>
    <n v="113.55445295100887"/>
    <m/>
    <m/>
    <m/>
    <n v="1145.5476361312221"/>
    <n v="114.55476361312222"/>
    <n v="1.9624132593660688"/>
    <n v="1.7130787035566586E-2"/>
    <m/>
    <m/>
    <m/>
    <n v="37.462773192107903"/>
    <m/>
    <n v="0"/>
    <m/>
    <n v="0"/>
    <n v="0"/>
    <n v="37.462773192107903"/>
    <n v="3.7462773192107903"/>
    <m/>
    <m/>
    <m/>
    <n v="61.766383689399021"/>
    <n v="61.766383689399021"/>
    <n v="0"/>
    <n v="0"/>
    <m/>
    <m/>
    <n v="0"/>
    <m/>
    <m/>
    <m/>
    <n v="0"/>
    <n v="2318.5549388334189"/>
    <n v="231.85549388334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10T00:00:00"/>
    <x v="0"/>
    <x v="0"/>
    <m/>
    <n v="53"/>
    <x v="3"/>
    <m/>
    <m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16T00:00:00"/>
    <x v="0"/>
    <x v="0"/>
    <m/>
    <n v="59"/>
    <x v="3"/>
    <m/>
    <m/>
    <n v="17.399999999999999"/>
    <m/>
    <m/>
    <m/>
    <m/>
    <m/>
    <m/>
    <m/>
    <m/>
    <m/>
    <m/>
    <n v="2490.7172106889511"/>
    <n v="249.0717210688951"/>
    <m/>
    <m/>
    <m/>
    <n v="1407.9872701370709"/>
    <n v="140.79872701370709"/>
    <n v="3.2921972948427838"/>
    <n v="2.3382294461527911E-2"/>
    <m/>
    <m/>
    <m/>
    <n v="12.781796033971597"/>
    <m/>
    <n v="2.7998282301945236"/>
    <m/>
    <n v="0"/>
    <n v="0"/>
    <n v="15.58162426416612"/>
    <n v="1.5581624264166121"/>
    <m/>
    <m/>
    <m/>
    <n v="48.400765347805056"/>
    <n v="46.86390224740498"/>
    <n v="1.5368631004000757"/>
    <n v="0"/>
    <m/>
    <m/>
    <n v="0"/>
    <m/>
    <m/>
    <m/>
    <n v="0"/>
    <n v="3914.2861050901884"/>
    <n v="391.42861050901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25T00:00:00"/>
    <x v="0"/>
    <x v="0"/>
    <m/>
    <n v="68"/>
    <x v="3"/>
    <m/>
    <m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02T00:00:00"/>
    <x v="0"/>
    <x v="0"/>
    <m/>
    <n v="73"/>
    <x v="3"/>
    <m/>
    <m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04T00:00:00"/>
    <x v="0"/>
    <x v="0"/>
    <m/>
    <n v="75"/>
    <x v="3"/>
    <m/>
    <m/>
    <m/>
    <m/>
    <m/>
    <m/>
    <m/>
    <m/>
    <m/>
    <m/>
    <m/>
    <m/>
    <m/>
    <n v="4679.7419007004755"/>
    <n v="467.97419007004754"/>
    <m/>
    <m/>
    <m/>
    <n v="2025.8166181564573"/>
    <n v="202.58166181564573"/>
    <n v="2.99549634113556"/>
    <n v="1.4786611553525189E-2"/>
    <m/>
    <m/>
    <m/>
    <n v="227.90864348380435"/>
    <m/>
    <n v="217.47474804150701"/>
    <m/>
    <n v="0"/>
    <n v="0"/>
    <n v="445.38339152531137"/>
    <n v="44.538339152531137"/>
    <m/>
    <m/>
    <m/>
    <n v="285.86952222475378"/>
    <n v="273.51878048788956"/>
    <n v="12.350741736864228"/>
    <n v="0"/>
    <m/>
    <m/>
    <n v="0"/>
    <m/>
    <m/>
    <m/>
    <n v="0"/>
    <n v="7150.9419103822447"/>
    <n v="715.0941910382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12T00:00:00"/>
    <x v="0"/>
    <x v="0"/>
    <m/>
    <n v="83"/>
    <x v="3"/>
    <m/>
    <m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16T00:00:00"/>
    <x v="0"/>
    <x v="0"/>
    <m/>
    <n v="87"/>
    <x v="3"/>
    <m/>
    <m/>
    <m/>
    <m/>
    <m/>
    <m/>
    <m/>
    <m/>
    <m/>
    <m/>
    <m/>
    <m/>
    <m/>
    <n v="6435.6562806910415"/>
    <n v="643.56562806910415"/>
    <m/>
    <m/>
    <m/>
    <n v="2508.4310243648902"/>
    <n v="250.843102436489"/>
    <n v="3.9203664209028188"/>
    <n v="1.5628759104091439E-2"/>
    <m/>
    <m/>
    <m/>
    <n v="426.70516241269706"/>
    <m/>
    <n v="533.06537207029476"/>
    <m/>
    <n v="0"/>
    <n v="0"/>
    <n v="959.77053448299182"/>
    <n v="95.977053448299188"/>
    <m/>
    <m/>
    <m/>
    <n v="358.78241160654079"/>
    <n v="266.60918134360259"/>
    <n v="92.173230262938191"/>
    <n v="0"/>
    <m/>
    <m/>
    <n v="0"/>
    <m/>
    <m/>
    <m/>
    <n v="0"/>
    <n v="9903.8578395389231"/>
    <n v="990.3857839538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23T00:00:00"/>
    <x v="0"/>
    <x v="0"/>
    <m/>
    <n v="94"/>
    <x v="3"/>
    <m/>
    <m/>
    <n v="2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01T00:00:00"/>
    <x v="0"/>
    <x v="0"/>
    <m/>
    <n v="103"/>
    <x v="3"/>
    <m/>
    <m/>
    <m/>
    <m/>
    <m/>
    <m/>
    <m/>
    <m/>
    <m/>
    <m/>
    <m/>
    <m/>
    <m/>
    <n v="6169.3003633747703"/>
    <n v="616.93003633747708"/>
    <m/>
    <m/>
    <m/>
    <n v="2657.9130947379654"/>
    <n v="265.79130947379656"/>
    <n v="3.3061030834449245"/>
    <n v="1.2438717766921051E-2"/>
    <m/>
    <m/>
    <m/>
    <n v="74.09590211975906"/>
    <m/>
    <n v="2887.9089763850902"/>
    <m/>
    <n v="0"/>
    <n v="0"/>
    <n v="2962.0048785048493"/>
    <n v="296.20048785048493"/>
    <m/>
    <m/>
    <m/>
    <n v="204.96034434696429"/>
    <n v="57.213797423815379"/>
    <n v="147.74654692314891"/>
    <n v="0"/>
    <m/>
    <m/>
    <n v="0"/>
    <m/>
    <m/>
    <m/>
    <n v="0"/>
    <n v="11789.218336617585"/>
    <n v="1178.921833661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05T00:00:00"/>
    <x v="0"/>
    <x v="0"/>
    <m/>
    <n v="107"/>
    <x v="3"/>
    <m/>
    <m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08T00:00:00"/>
    <x v="0"/>
    <x v="0"/>
    <m/>
    <n v="11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639233216858297"/>
    <n v="4.22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17T00:00:00"/>
    <x v="0"/>
    <x v="0"/>
    <m/>
    <n v="11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8963827669002673"/>
    <n v="4.02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22T00:00:00"/>
    <x v="0"/>
    <x v="0"/>
    <m/>
    <n v="12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.5600952622640403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29T00:00:00"/>
    <x v="0"/>
    <x v="0"/>
    <m/>
    <n v="131"/>
    <x v="3"/>
    <m/>
    <m/>
    <m/>
    <m/>
    <m/>
    <m/>
    <m/>
    <m/>
    <m/>
    <m/>
    <m/>
    <m/>
    <m/>
    <n v="5203.9778099992036"/>
    <n v="520.39778099992031"/>
    <m/>
    <m/>
    <m/>
    <n v="1998.7373450784867"/>
    <n v="199.87373450784867"/>
    <n v="2.5328815263838935"/>
    <n v="1.2672408071128686E-2"/>
    <m/>
    <m/>
    <m/>
    <n v="0"/>
    <m/>
    <n v="6261.6160626612145"/>
    <m/>
    <n v="59.090383949886984"/>
    <n v="411.14554759427824"/>
    <n v="6731.8519942053799"/>
    <n v="673.18519942053797"/>
    <m/>
    <m/>
    <m/>
    <n v="120.22597688538561"/>
    <n v="0"/>
    <n v="108.67917264220881"/>
    <n v="6.4662105072222902"/>
    <m/>
    <m/>
    <n v="5.0805937359545075"/>
    <m/>
    <m/>
    <m/>
    <n v="0"/>
    <n v="13934.56714928307"/>
    <n v="1393.4567149283071"/>
    <m/>
    <m/>
    <n v="7.5715280353459438"/>
    <n v="5.155555555555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06T00:00:00"/>
    <x v="0"/>
    <x v="0"/>
    <m/>
    <n v="13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1.402710810054597"/>
    <n v="5.481749694457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13T00:00:00"/>
    <x v="0"/>
    <x v="0"/>
    <m/>
    <n v="14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0.686096524619174"/>
    <n v="5.310649923860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21T00:00:00"/>
    <x v="0"/>
    <x v="0"/>
    <m/>
    <n v="15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7.201996343074285"/>
    <n v="4.940804480144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27T00:00:00"/>
    <x v="0"/>
    <x v="0"/>
    <m/>
    <n v="15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6.675925925925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15T00:00:00"/>
    <x v="2"/>
    <x v="2"/>
    <s v="mature"/>
    <n v="147"/>
    <x v="3"/>
    <m/>
    <m/>
    <m/>
    <m/>
    <m/>
    <m/>
    <m/>
    <n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19T00:00:00"/>
    <x v="3"/>
    <x v="3"/>
    <s v="openbolls"/>
    <n v="121"/>
    <x v="3"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23T00:00:00"/>
    <x v="4"/>
    <x v="4"/>
    <s v="picking"/>
    <n v="15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.1341490163995"/>
    <n v="35.566834693066305"/>
    <n v="2034.4706570022979"/>
    <n v="203.44706570022979"/>
    <m/>
    <m/>
    <m/>
    <n v="8.9624258017722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8-12-19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11T00:00:00"/>
    <x v="6"/>
    <x v="6"/>
    <s v="squaring"/>
    <n v="23"/>
    <x v="3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05T00:00:00"/>
    <x v="1"/>
    <x v="1"/>
    <s v="flowering"/>
    <n v="57"/>
    <x v="0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04T00:00:00"/>
    <x v="0"/>
    <x v="0"/>
    <m/>
    <n v="28"/>
    <x v="0"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10T00:00:00"/>
    <x v="0"/>
    <x v="0"/>
    <m/>
    <n v="34"/>
    <x v="0"/>
    <m/>
    <m/>
    <n v="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16T00:00:00"/>
    <x v="0"/>
    <x v="0"/>
    <m/>
    <n v="40"/>
    <x v="0"/>
    <m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20T00:00:00"/>
    <x v="0"/>
    <x v="0"/>
    <m/>
    <n v="44"/>
    <x v="0"/>
    <m/>
    <m/>
    <m/>
    <m/>
    <m/>
    <m/>
    <m/>
    <m/>
    <m/>
    <m/>
    <m/>
    <m/>
    <m/>
    <n v="0"/>
    <m/>
    <m/>
    <m/>
    <m/>
    <n v="0"/>
    <m/>
    <n v="0.8239711329117271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25T00:00:00"/>
    <x v="0"/>
    <x v="0"/>
    <m/>
    <n v="49"/>
    <x v="0"/>
    <m/>
    <m/>
    <n v="1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02T00:00:00"/>
    <x v="0"/>
    <x v="0"/>
    <m/>
    <n v="54"/>
    <x v="0"/>
    <m/>
    <m/>
    <n v="12.7"/>
    <m/>
    <m/>
    <m/>
    <m/>
    <m/>
    <m/>
    <m/>
    <m/>
    <m/>
    <m/>
    <n v="780.92426884862004"/>
    <n v="78.092426884862007"/>
    <m/>
    <m/>
    <m/>
    <n v="1117.6740573487627"/>
    <n v="111.76740573487628"/>
    <n v="1.4407786076512719"/>
    <n v="1.2890865616662394E-2"/>
    <m/>
    <m/>
    <m/>
    <n v="70.231958126583137"/>
    <m/>
    <n v="0"/>
    <m/>
    <n v="0"/>
    <n v="0"/>
    <n v="70.231958126583137"/>
    <n v="7.0231958126583134"/>
    <m/>
    <m/>
    <m/>
    <n v="115.43125498941289"/>
    <n v="115.43125498941289"/>
    <n v="0"/>
    <n v="0"/>
    <m/>
    <m/>
    <n v="0"/>
    <m/>
    <m/>
    <m/>
    <n v="0"/>
    <n v="1968.830284323966"/>
    <n v="196.8830284323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12T00:00:00"/>
    <x v="0"/>
    <x v="0"/>
    <m/>
    <n v="64"/>
    <x v="0"/>
    <m/>
    <m/>
    <n v="14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18T00:00:00"/>
    <x v="0"/>
    <x v="0"/>
    <m/>
    <n v="70"/>
    <x v="0"/>
    <m/>
    <m/>
    <n v="14.7"/>
    <m/>
    <m/>
    <m/>
    <m/>
    <m/>
    <m/>
    <m/>
    <m/>
    <m/>
    <m/>
    <n v="1906.4771002140619"/>
    <n v="190.6477100214062"/>
    <m/>
    <m/>
    <m/>
    <n v="1669.4448091105653"/>
    <n v="166.94448091105653"/>
    <n v="2.5406897659329464"/>
    <n v="1.5218770647988995E-2"/>
    <m/>
    <m/>
    <m/>
    <n v="310.97702534308559"/>
    <m/>
    <n v="229.0840642590781"/>
    <m/>
    <n v="0"/>
    <n v="0"/>
    <n v="540.06108960216375"/>
    <n v="54.006108960216373"/>
    <m/>
    <m/>
    <m/>
    <n v="269.7416711827774"/>
    <n v="238.01224279234782"/>
    <n v="31.729428390429547"/>
    <n v="0"/>
    <m/>
    <m/>
    <n v="0"/>
    <m/>
    <m/>
    <m/>
    <n v="0"/>
    <n v="4115.982998926791"/>
    <n v="411.59829989267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23T00:00:00"/>
    <x v="0"/>
    <x v="0"/>
    <m/>
    <n v="75"/>
    <x v="0"/>
    <m/>
    <m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31T00:00:00"/>
    <x v="0"/>
    <x v="0"/>
    <m/>
    <n v="83"/>
    <x v="0"/>
    <m/>
    <m/>
    <n v="19.45"/>
    <m/>
    <m/>
    <m/>
    <m/>
    <m/>
    <m/>
    <m/>
    <m/>
    <m/>
    <m/>
    <n v="3716.8070103041882"/>
    <n v="371.68070103041885"/>
    <m/>
    <m/>
    <m/>
    <n v="2687.8267262262539"/>
    <n v="268.7826726226254"/>
    <n v="3.2810454150205448"/>
    <n v="1.2207057036102838E-2"/>
    <m/>
    <m/>
    <m/>
    <n v="360.43163881742896"/>
    <m/>
    <n v="1012.3467872746378"/>
    <m/>
    <n v="0"/>
    <n v="0"/>
    <n v="1372.7784260920666"/>
    <n v="137.27784260920666"/>
    <m/>
    <m/>
    <m/>
    <n v="348.22675445831374"/>
    <n v="232.61615083284744"/>
    <n v="115.6106036254663"/>
    <n v="0"/>
    <m/>
    <m/>
    <n v="0"/>
    <m/>
    <m/>
    <m/>
    <n v="0"/>
    <n v="7777.4121626225096"/>
    <n v="777.7412162622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4-08T00:00:00"/>
    <x v="0"/>
    <x v="0"/>
    <m/>
    <n v="91"/>
    <x v="0"/>
    <m/>
    <m/>
    <n v="19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4-16T00:00:00"/>
    <x v="0"/>
    <x v="0"/>
    <m/>
    <n v="99"/>
    <x v="0"/>
    <m/>
    <m/>
    <m/>
    <m/>
    <m/>
    <m/>
    <m/>
    <m/>
    <m/>
    <m/>
    <m/>
    <m/>
    <m/>
    <n v="2808.5817100343693"/>
    <n v="280.85817100343695"/>
    <m/>
    <m/>
    <m/>
    <n v="1941.5838051787882"/>
    <n v="194.15838051787881"/>
    <n v="2.3665069354849271"/>
    <n v="1.2188538703159458E-2"/>
    <m/>
    <m/>
    <m/>
    <n v="37.91455464853906"/>
    <m/>
    <n v="3267.9726734656615"/>
    <m/>
    <n v="0"/>
    <n v="0"/>
    <n v="3305.8872281142008"/>
    <n v="330.5887228114201"/>
    <m/>
    <m/>
    <m/>
    <n v="128.49032726624696"/>
    <n v="17.815375142778112"/>
    <n v="110.67495212346884"/>
    <n v="0"/>
    <m/>
    <m/>
    <n v="0"/>
    <m/>
    <m/>
    <m/>
    <n v="0"/>
    <n v="8056.0527433273583"/>
    <n v="805.6052743327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4-25T00:00:00"/>
    <x v="0"/>
    <x v="0"/>
    <m/>
    <n v="108"/>
    <x v="0"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5-21T00:00:00"/>
    <x v="0"/>
    <x v="0"/>
    <m/>
    <n v="1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7.030025408868045"/>
    <n v="5.334045107492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5-27T00:00:00"/>
    <x v="0"/>
    <x v="0"/>
    <m/>
    <n v="1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0.784811938589272"/>
    <n v="5.8692679900744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02T00:00:00"/>
    <x v="0"/>
    <x v="0"/>
    <m/>
    <n v="146"/>
    <x v="0"/>
    <m/>
    <m/>
    <m/>
    <m/>
    <m/>
    <m/>
    <m/>
    <m/>
    <m/>
    <m/>
    <m/>
    <m/>
    <m/>
    <n v="4621.2051286751457"/>
    <n v="462.12051286751455"/>
    <m/>
    <m/>
    <m/>
    <n v="2384.0029163318077"/>
    <n v="238.40029163318076"/>
    <n v="2.9665696142741198"/>
    <n v="1.2443649267169059E-2"/>
    <m/>
    <m/>
    <m/>
    <n v="0"/>
    <m/>
    <n v="3174.9922393235738"/>
    <m/>
    <n v="739.87992987655571"/>
    <n v="6807.1153146037204"/>
    <n v="10721.98748380385"/>
    <n v="1072.198748380385"/>
    <m/>
    <m/>
    <m/>
    <n v="165.64569045141047"/>
    <n v="0"/>
    <n v="54.732605221020975"/>
    <n v="100.45071949836723"/>
    <m/>
    <m/>
    <n v="10.46236573202226"/>
    <m/>
    <m/>
    <m/>
    <n v="0"/>
    <n v="17727.195528810804"/>
    <n v="1772.719552881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12T00:00:00"/>
    <x v="0"/>
    <x v="0"/>
    <m/>
    <n v="1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4.666284937193552"/>
    <n v="5.141175306753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19T00:00:00"/>
    <x v="0"/>
    <x v="0"/>
    <m/>
    <n v="1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6.409834305550575"/>
    <n v="5.2721932870370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26T00:00:00"/>
    <x v="0"/>
    <x v="0"/>
    <m/>
    <n v="1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6.929463550799838"/>
    <n v="5.0832943840579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7-01T00:00:00"/>
    <x v="0"/>
    <x v="0"/>
    <m/>
    <n v="1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360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05T00:00:00"/>
    <x v="2"/>
    <x v="2"/>
    <s v="mature"/>
    <n v="149"/>
    <x v="0"/>
    <m/>
    <m/>
    <m/>
    <m/>
    <m/>
    <m/>
    <m/>
    <n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9.034463013992763"/>
    <n v="5.939520215720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5-05T00:00:00"/>
    <x v="3"/>
    <x v="3"/>
    <s v="openbolls"/>
    <n v="118"/>
    <x v="0"/>
    <m/>
    <m/>
    <m/>
    <m/>
    <m/>
    <m/>
    <n v="118"/>
    <m/>
    <m/>
    <m/>
    <m/>
    <m/>
    <m/>
    <n v="3067.6850450987331"/>
    <n v="306.76850450987331"/>
    <m/>
    <m/>
    <m/>
    <n v="1922.6643479343013"/>
    <n v="192.26643479343014"/>
    <n v="2.6485529599474975"/>
    <n v="1.3775430759888414E-2"/>
    <m/>
    <m/>
    <m/>
    <n v="0"/>
    <m/>
    <n v="6455.1178638883339"/>
    <m/>
    <n v="39.762446653295008"/>
    <n v="377.84893558287513"/>
    <n v="6872.7292461245042"/>
    <n v="687.27292461245042"/>
    <m/>
    <m/>
    <m/>
    <n v="134.11161841301296"/>
    <n v="0"/>
    <n v="125.92567945363177"/>
    <n v="7.0624434684663555"/>
    <m/>
    <m/>
    <n v="1.1234954909148565"/>
    <m/>
    <m/>
    <m/>
    <n v="0"/>
    <n v="11863.078639157538"/>
    <n v="1186.307863915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24T00:00:00"/>
    <x v="4"/>
    <x v="4"/>
    <s v="picking"/>
    <n v="1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4.1439848460695"/>
    <n v="36.80721074670474"/>
    <n v="2758.385370163789"/>
    <n v="275.83853701637889"/>
    <m/>
    <m/>
    <m/>
    <n v="12.151477401602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1-07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02T00:00:00"/>
    <x v="6"/>
    <x v="6"/>
    <s v="squaring"/>
    <n v="26"/>
    <x v="0"/>
    <m/>
    <m/>
    <m/>
    <m/>
    <n v="26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05T00:00:00"/>
    <x v="1"/>
    <x v="1"/>
    <s v="flowering"/>
    <n v="57"/>
    <x v="1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04T00:00:00"/>
    <x v="0"/>
    <x v="0"/>
    <m/>
    <n v="28"/>
    <x v="1"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10T00:00:00"/>
    <x v="0"/>
    <x v="0"/>
    <m/>
    <n v="34"/>
    <x v="1"/>
    <m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16T00:00:00"/>
    <x v="0"/>
    <x v="0"/>
    <m/>
    <n v="40"/>
    <x v="1"/>
    <m/>
    <m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20T00:00:00"/>
    <x v="0"/>
    <x v="0"/>
    <m/>
    <n v="44"/>
    <x v="1"/>
    <m/>
    <m/>
    <m/>
    <m/>
    <m/>
    <m/>
    <m/>
    <m/>
    <m/>
    <m/>
    <m/>
    <m/>
    <m/>
    <n v="0"/>
    <m/>
    <m/>
    <m/>
    <m/>
    <n v="0"/>
    <m/>
    <n v="0.8585986634478965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25T00:00:00"/>
    <x v="0"/>
    <x v="0"/>
    <m/>
    <n v="49"/>
    <x v="1"/>
    <m/>
    <m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02T00:00:00"/>
    <x v="0"/>
    <x v="0"/>
    <m/>
    <n v="54"/>
    <x v="1"/>
    <m/>
    <m/>
    <n v="12.6"/>
    <m/>
    <m/>
    <m/>
    <m/>
    <m/>
    <m/>
    <m/>
    <m/>
    <m/>
    <m/>
    <n v="843.70712180663588"/>
    <n v="84.370712180663588"/>
    <m/>
    <m/>
    <m/>
    <n v="982.48408830184701"/>
    <n v="98.248408830184701"/>
    <n v="1.3286399347656788"/>
    <n v="1.3523271782061501E-2"/>
    <m/>
    <m/>
    <m/>
    <n v="57.135794455383717"/>
    <m/>
    <n v="0"/>
    <m/>
    <n v="0"/>
    <n v="0"/>
    <n v="57.135794455383717"/>
    <n v="5.7135794455383717"/>
    <m/>
    <m/>
    <m/>
    <n v="126.61108610906923"/>
    <n v="126.61108610906923"/>
    <n v="0"/>
    <n v="0"/>
    <m/>
    <m/>
    <n v="0"/>
    <m/>
    <m/>
    <m/>
    <n v="0"/>
    <n v="1883.3270045638667"/>
    <n v="188.33270045638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12T00:00:00"/>
    <x v="0"/>
    <x v="0"/>
    <m/>
    <n v="64"/>
    <x v="1"/>
    <m/>
    <m/>
    <n v="1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18T00:00:00"/>
    <x v="0"/>
    <x v="0"/>
    <m/>
    <n v="70"/>
    <x v="1"/>
    <m/>
    <m/>
    <n v="14.7"/>
    <m/>
    <m/>
    <m/>
    <m/>
    <m/>
    <m/>
    <m/>
    <m/>
    <m/>
    <m/>
    <n v="1944.3896479077962"/>
    <n v="194.43896479077961"/>
    <m/>
    <m/>
    <m/>
    <n v="1694.2643866676665"/>
    <n v="169.42643866676664"/>
    <n v="2.5623824966191338"/>
    <n v="1.5123864473471639E-2"/>
    <m/>
    <m/>
    <m/>
    <n v="317.94466934142258"/>
    <m/>
    <n v="144.14455118829991"/>
    <m/>
    <n v="0"/>
    <n v="0"/>
    <n v="462.08922052972252"/>
    <n v="46.208922052972255"/>
    <m/>
    <m/>
    <m/>
    <n v="295.2259570437916"/>
    <n v="268.55708579273357"/>
    <n v="26.668871251058043"/>
    <n v="0"/>
    <m/>
    <m/>
    <n v="0"/>
    <m/>
    <m/>
    <m/>
    <n v="0"/>
    <n v="4100.7432551051852"/>
    <n v="410.07432551051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23T00:00:00"/>
    <x v="0"/>
    <x v="0"/>
    <m/>
    <n v="75"/>
    <x v="1"/>
    <m/>
    <m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31T00:00:00"/>
    <x v="0"/>
    <x v="0"/>
    <m/>
    <n v="83"/>
    <x v="1"/>
    <m/>
    <m/>
    <n v="19.45"/>
    <m/>
    <m/>
    <m/>
    <m/>
    <m/>
    <m/>
    <m/>
    <m/>
    <m/>
    <m/>
    <n v="3641.2447071238812"/>
    <n v="364.12447071238813"/>
    <m/>
    <m/>
    <m/>
    <n v="2497.5924525426744"/>
    <n v="249.75924525426746"/>
    <n v="3.2575018379617986"/>
    <n v="1.3042567592024464E-2"/>
    <m/>
    <m/>
    <m/>
    <n v="341.76580276724053"/>
    <m/>
    <n v="1115.2222707313981"/>
    <m/>
    <n v="0"/>
    <n v="0"/>
    <n v="1456.9880734986386"/>
    <n v="145.69880734986387"/>
    <m/>
    <m/>
    <m/>
    <n v="377.76166624667104"/>
    <n v="243.33787873264288"/>
    <n v="134.42378751402816"/>
    <n v="0"/>
    <m/>
    <m/>
    <n v="0"/>
    <m/>
    <m/>
    <m/>
    <n v="0"/>
    <n v="7595.8252331651947"/>
    <n v="759.58252331651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4-08T00:00:00"/>
    <x v="0"/>
    <x v="0"/>
    <m/>
    <n v="91"/>
    <x v="1"/>
    <m/>
    <m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4-16T00:00:00"/>
    <x v="0"/>
    <x v="0"/>
    <m/>
    <n v="99"/>
    <x v="1"/>
    <m/>
    <m/>
    <m/>
    <m/>
    <m/>
    <m/>
    <m/>
    <m/>
    <m/>
    <m/>
    <m/>
    <m/>
    <m/>
    <n v="3630.2339374560606"/>
    <n v="363.02339374560609"/>
    <m/>
    <m/>
    <m/>
    <n v="2504.4987944822769"/>
    <n v="250.4498794482277"/>
    <n v="3.0197297057529608"/>
    <n v="1.2057221638140939E-2"/>
    <m/>
    <m/>
    <m/>
    <n v="82.324631496604241"/>
    <m/>
    <n v="3564.1509617521851"/>
    <m/>
    <n v="0"/>
    <n v="0"/>
    <n v="3646.4755932487892"/>
    <n v="364.6475593248789"/>
    <m/>
    <m/>
    <m/>
    <n v="171.11673244215555"/>
    <n v="43.18951575340013"/>
    <n v="127.92721668875542"/>
    <n v="0"/>
    <m/>
    <m/>
    <n v="0"/>
    <m/>
    <m/>
    <m/>
    <n v="0"/>
    <n v="9781.2083251871263"/>
    <n v="978.12083251871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4-25T00:00:00"/>
    <x v="0"/>
    <x v="0"/>
    <m/>
    <n v="108"/>
    <x v="1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5-21T00:00:00"/>
    <x v="0"/>
    <x v="0"/>
    <m/>
    <n v="1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465000720149792"/>
    <n v="5.58840010345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5-27T00:00:00"/>
    <x v="0"/>
    <x v="0"/>
    <m/>
    <n v="1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208411349560709"/>
    <n v="5.0480754752493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02T00:00:00"/>
    <x v="0"/>
    <x v="0"/>
    <m/>
    <n v="146"/>
    <x v="1"/>
    <m/>
    <m/>
    <m/>
    <m/>
    <m/>
    <m/>
    <m/>
    <m/>
    <m/>
    <m/>
    <m/>
    <m/>
    <m/>
    <n v="4448.6453718798894"/>
    <n v="444.86453718798896"/>
    <m/>
    <m/>
    <m/>
    <n v="1887.1526886813501"/>
    <n v="188.71526886813501"/>
    <n v="2.5933626682561988"/>
    <n v="1.3742198412510615E-2"/>
    <m/>
    <m/>
    <m/>
    <n v="0"/>
    <m/>
    <n v="4382.2787317724051"/>
    <m/>
    <n v="421.63132418256555"/>
    <n v="5169.0887485692292"/>
    <n v="9972.9988045241989"/>
    <n v="997.29988045241987"/>
    <m/>
    <m/>
    <m/>
    <n v="165.89384176877462"/>
    <n v="0"/>
    <n v="85.691017897242773"/>
    <n v="76.032632887297268"/>
    <m/>
    <m/>
    <n v="4.1701909842345692"/>
    <m/>
    <m/>
    <m/>
    <n v="0"/>
    <n v="16308.796865085438"/>
    <n v="1630.8796865085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05T00:00:00"/>
    <x v="0"/>
    <x v="0"/>
    <m/>
    <n v="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3.556459743626682"/>
    <n v="5.9175352597179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12T00:00:00"/>
    <x v="0"/>
    <x v="0"/>
    <m/>
    <n v="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643237793461047"/>
    <n v="5.5074634303081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19T00:00:00"/>
    <x v="0"/>
    <x v="0"/>
    <m/>
    <n v="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769984156704595"/>
    <n v="5.0347504058441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26T00:00:00"/>
    <x v="0"/>
    <x v="0"/>
    <m/>
    <n v="1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1.547241826299881"/>
    <n v="5.2113624338624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7-01T00:00:00"/>
    <x v="0"/>
    <x v="0"/>
    <m/>
    <n v="1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6727263993316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10T00:00:00"/>
    <x v="2"/>
    <x v="2"/>
    <s v="mature"/>
    <n v="154"/>
    <x v="1"/>
    <m/>
    <m/>
    <m/>
    <m/>
    <m/>
    <m/>
    <m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5-05T00:00:00"/>
    <x v="3"/>
    <x v="3"/>
    <s v="openbolls"/>
    <n v="118"/>
    <x v="1"/>
    <m/>
    <m/>
    <m/>
    <m/>
    <m/>
    <m/>
    <n v="118"/>
    <m/>
    <m/>
    <m/>
    <m/>
    <m/>
    <m/>
    <n v="3697.7454348867495"/>
    <n v="369.77454348867496"/>
    <m/>
    <m/>
    <m/>
    <n v="1982.2989595172971"/>
    <n v="198.2298959517297"/>
    <n v="2.7846991244395367"/>
    <n v="1.4047826192259262E-2"/>
    <m/>
    <m/>
    <m/>
    <n v="0"/>
    <m/>
    <n v="6998.2903667615128"/>
    <m/>
    <n v="13.944159178433891"/>
    <n v="78.319815099745327"/>
    <n v="7090.5543410396913"/>
    <n v="709.05543410396911"/>
    <m/>
    <m/>
    <m/>
    <n v="169.89088849021306"/>
    <n v="0"/>
    <n v="167.14375439378495"/>
    <n v="1.2531170415959254"/>
    <m/>
    <m/>
    <n v="1.4940170548322027"/>
    <m/>
    <m/>
    <m/>
    <n v="0"/>
    <n v="12770.598735443738"/>
    <n v="1277.059873544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27T00:00:00"/>
    <x v="4"/>
    <x v="4"/>
    <s v="picking"/>
    <n v="1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34.2827716046604"/>
    <n v="36.226446306457376"/>
    <n v="2765.6293491384886"/>
    <n v="276.56293491384884"/>
    <m/>
    <m/>
    <m/>
    <n v="12.183389203253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1-07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02T00:00:00"/>
    <x v="6"/>
    <x v="6"/>
    <s v="squaring"/>
    <n v="26"/>
    <x v="1"/>
    <m/>
    <m/>
    <m/>
    <m/>
    <n v="26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05T00:00:00"/>
    <x v="1"/>
    <x v="1"/>
    <s v="flowering"/>
    <n v="57"/>
    <x v="4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04T00:00:00"/>
    <x v="0"/>
    <x v="0"/>
    <m/>
    <n v="28"/>
    <x v="4"/>
    <m/>
    <m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10T00:00:00"/>
    <x v="0"/>
    <x v="0"/>
    <m/>
    <n v="34"/>
    <x v="4"/>
    <m/>
    <m/>
    <n v="7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16T00:00:00"/>
    <x v="0"/>
    <x v="0"/>
    <m/>
    <n v="40"/>
    <x v="4"/>
    <m/>
    <m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20T00:00:00"/>
    <x v="0"/>
    <x v="0"/>
    <m/>
    <n v="44"/>
    <x v="4"/>
    <m/>
    <m/>
    <m/>
    <m/>
    <m/>
    <m/>
    <m/>
    <m/>
    <m/>
    <m/>
    <m/>
    <m/>
    <m/>
    <n v="0"/>
    <m/>
    <m/>
    <m/>
    <m/>
    <n v="0"/>
    <m/>
    <n v="0.5840899791341150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25T00:00:00"/>
    <x v="0"/>
    <x v="0"/>
    <m/>
    <n v="49"/>
    <x v="4"/>
    <m/>
    <m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02T00:00:00"/>
    <x v="0"/>
    <x v="0"/>
    <m/>
    <n v="54"/>
    <x v="4"/>
    <m/>
    <m/>
    <n v="12.65"/>
    <m/>
    <m/>
    <m/>
    <m/>
    <m/>
    <m/>
    <m/>
    <m/>
    <m/>
    <m/>
    <n v="558.47505280508119"/>
    <n v="55.847505280508116"/>
    <m/>
    <m/>
    <m/>
    <n v="758.42602359493571"/>
    <n v="75.842602359493569"/>
    <n v="0.92190112326612761"/>
    <n v="1.2155452141480071E-2"/>
    <m/>
    <m/>
    <m/>
    <n v="40.90744061243025"/>
    <m/>
    <n v="0"/>
    <m/>
    <n v="0"/>
    <n v="0"/>
    <n v="40.90744061243025"/>
    <n v="4.0907440612430248"/>
    <m/>
    <m/>
    <m/>
    <n v="85.303940265104899"/>
    <n v="85.303940265104899"/>
    <n v="0"/>
    <n v="0"/>
    <m/>
    <m/>
    <n v="0"/>
    <m/>
    <m/>
    <m/>
    <n v="0"/>
    <n v="1357.8085170124471"/>
    <n v="135.7808517012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12T00:00:00"/>
    <x v="0"/>
    <x v="0"/>
    <m/>
    <n v="64"/>
    <x v="4"/>
    <m/>
    <m/>
    <n v="1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18T00:00:00"/>
    <x v="0"/>
    <x v="0"/>
    <m/>
    <n v="70"/>
    <x v="4"/>
    <m/>
    <m/>
    <n v="15.05"/>
    <m/>
    <m/>
    <m/>
    <m/>
    <m/>
    <m/>
    <m/>
    <m/>
    <m/>
    <m/>
    <n v="2168.7094455850288"/>
    <n v="216.87094455850288"/>
    <m/>
    <m/>
    <m/>
    <n v="1863.5131021440113"/>
    <n v="186.35131021440114"/>
    <n v="2.8926603490285814"/>
    <n v="1.5522618787603448E-2"/>
    <m/>
    <m/>
    <m/>
    <n v="301.10681176124461"/>
    <m/>
    <n v="145.79865220332755"/>
    <m/>
    <n v="0"/>
    <n v="0"/>
    <n v="446.90546396457216"/>
    <n v="44.690546396457215"/>
    <m/>
    <m/>
    <m/>
    <n v="320.37773628782725"/>
    <n v="293.27713887811274"/>
    <n v="27.100597409714517"/>
    <n v="0"/>
    <m/>
    <m/>
    <n v="0"/>
    <m/>
    <m/>
    <m/>
    <n v="0"/>
    <n v="4479.1280116936123"/>
    <n v="447.9128011693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23T00:00:00"/>
    <x v="0"/>
    <x v="0"/>
    <m/>
    <n v="75"/>
    <x v="4"/>
    <m/>
    <m/>
    <n v="1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31T00:00:00"/>
    <x v="0"/>
    <x v="0"/>
    <m/>
    <n v="83"/>
    <x v="4"/>
    <m/>
    <m/>
    <n v="19.899999999999999"/>
    <m/>
    <m/>
    <m/>
    <m/>
    <m/>
    <m/>
    <m/>
    <m/>
    <m/>
    <m/>
    <n v="3880.1495885640225"/>
    <n v="388.01495885640225"/>
    <m/>
    <m/>
    <m/>
    <n v="2815.7968760367162"/>
    <n v="281.57968760367163"/>
    <n v="3.6152182675582591"/>
    <n v="1.2839059160569644E-2"/>
    <m/>
    <m/>
    <m/>
    <n v="372.30742326569015"/>
    <m/>
    <n v="1028.1034073562728"/>
    <m/>
    <n v="0"/>
    <n v="0"/>
    <n v="1400.410830621963"/>
    <n v="140.04108306219629"/>
    <m/>
    <m/>
    <m/>
    <n v="392.82460976455582"/>
    <n v="269.20615404780585"/>
    <n v="123.61845571674999"/>
    <n v="0"/>
    <m/>
    <m/>
    <n v="0"/>
    <m/>
    <m/>
    <m/>
    <n v="0"/>
    <n v="8096.3572952227014"/>
    <n v="809.63572952227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4-08T00:00:00"/>
    <x v="0"/>
    <x v="0"/>
    <m/>
    <n v="91"/>
    <x v="4"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4-16T00:00:00"/>
    <x v="0"/>
    <x v="0"/>
    <m/>
    <n v="99"/>
    <x v="4"/>
    <m/>
    <m/>
    <m/>
    <m/>
    <m/>
    <m/>
    <m/>
    <m/>
    <m/>
    <m/>
    <m/>
    <m/>
    <m/>
    <n v="3214.5193693921765"/>
    <n v="321.45193693921766"/>
    <m/>
    <m/>
    <m/>
    <n v="2230.7396414413956"/>
    <n v="223.07396414413955"/>
    <n v="2.6352314714640594"/>
    <n v="1.1813263289485908E-2"/>
    <m/>
    <m/>
    <m/>
    <n v="103.46901466857605"/>
    <m/>
    <n v="2969.0254785715315"/>
    <m/>
    <n v="0"/>
    <n v="0"/>
    <n v="3072.4944932401077"/>
    <n v="307.24944932401075"/>
    <m/>
    <m/>
    <m/>
    <n v="154.76115634887566"/>
    <n v="46.291685083351744"/>
    <n v="108.46947126552391"/>
    <n v="0"/>
    <m/>
    <m/>
    <n v="0"/>
    <m/>
    <m/>
    <m/>
    <n v="0"/>
    <n v="8517.7535040736802"/>
    <n v="851.7753504073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4-25T00:00:00"/>
    <x v="0"/>
    <x v="0"/>
    <m/>
    <n v="108"/>
    <x v="4"/>
    <m/>
    <m/>
    <n v="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5-21T00:00:00"/>
    <x v="0"/>
    <x v="0"/>
    <m/>
    <n v="13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677834018613904"/>
    <n v="4.9498637423765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5-27T00:00:00"/>
    <x v="0"/>
    <x v="0"/>
    <m/>
    <n v="14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65822559337381"/>
    <n v="5.723649267399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02T00:00:00"/>
    <x v="0"/>
    <x v="0"/>
    <m/>
    <n v="146"/>
    <x v="4"/>
    <m/>
    <m/>
    <m/>
    <m/>
    <m/>
    <m/>
    <m/>
    <m/>
    <m/>
    <m/>
    <m/>
    <m/>
    <m/>
    <n v="4734.2247674480859"/>
    <n v="473.42247674480859"/>
    <m/>
    <m/>
    <m/>
    <n v="1816.928461634225"/>
    <n v="181.6928461634225"/>
    <n v="2.5274893836766181"/>
    <n v="1.3910780952835553E-2"/>
    <m/>
    <m/>
    <m/>
    <n v="0"/>
    <m/>
    <n v="5349.7151277029016"/>
    <m/>
    <n v="423.83377784084485"/>
    <n v="4822.7552110631214"/>
    <n v="10596.304116606869"/>
    <n v="1059.6304116606868"/>
    <m/>
    <m/>
    <m/>
    <n v="168.05654659316752"/>
    <n v="0"/>
    <n v="88.579214189272662"/>
    <n v="73.340493777255034"/>
    <m/>
    <m/>
    <n v="6.1368386266398085"/>
    <m/>
    <m/>
    <m/>
    <n v="0"/>
    <n v="17147.457345689181"/>
    <n v="1714.7457345689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05T00:00:00"/>
    <x v="0"/>
    <x v="0"/>
    <m/>
    <n v="14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4.726803129035609"/>
    <n v="5.626682268988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12T00:00:00"/>
    <x v="0"/>
    <x v="0"/>
    <m/>
    <n v="15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4.235776098799164"/>
    <n v="5.1791818612871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19T00:00:00"/>
    <x v="0"/>
    <x v="0"/>
    <m/>
    <n v="16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6.432780655791248"/>
    <n v="4.8802112978664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26T00:00:00"/>
    <x v="0"/>
    <x v="0"/>
    <m/>
    <n v="17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77115587287922"/>
    <n v="5.2715807671030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7-01T00:00:00"/>
    <x v="0"/>
    <x v="0"/>
    <m/>
    <n v="17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3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10T00:00:00"/>
    <x v="2"/>
    <x v="2"/>
    <s v="mature"/>
    <n v="154"/>
    <x v="4"/>
    <m/>
    <m/>
    <m/>
    <m/>
    <m/>
    <m/>
    <m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5-05T00:00:00"/>
    <x v="3"/>
    <x v="3"/>
    <s v="openbolls"/>
    <n v="118"/>
    <x v="4"/>
    <m/>
    <m/>
    <m/>
    <m/>
    <m/>
    <m/>
    <n v="118"/>
    <m/>
    <m/>
    <m/>
    <m/>
    <m/>
    <m/>
    <n v="3524.05958569924"/>
    <n v="352.405958569924"/>
    <m/>
    <m/>
    <m/>
    <n v="1870.9075915986161"/>
    <n v="187.09075915986162"/>
    <n v="2.9065834382867584"/>
    <n v="1.5535686804302281E-2"/>
    <m/>
    <m/>
    <m/>
    <n v="0"/>
    <m/>
    <n v="5347.486223471773"/>
    <m/>
    <n v="129.26927132544219"/>
    <n v="161.69191718278887"/>
    <n v="5638.4474119800034"/>
    <n v="563.84474119800029"/>
    <m/>
    <m/>
    <m/>
    <n v="141.42658216752386"/>
    <n v="0"/>
    <n v="134.11572205733677"/>
    <n v="3.8464585376827358"/>
    <m/>
    <m/>
    <n v="3.4644015725043591"/>
    <m/>
    <m/>
    <m/>
    <n v="0"/>
    <n v="11033.41458927786"/>
    <n v="1103.341458927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30T00:00:00"/>
    <x v="4"/>
    <x v="4"/>
    <s v="picking"/>
    <n v="17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73.2348471236546"/>
    <n v="37.888805883427914"/>
    <n v="2831.5194444393724"/>
    <n v="283.15194444393723"/>
    <m/>
    <m/>
    <m/>
    <n v="12.473653940261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1-07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02T00:00:00"/>
    <x v="6"/>
    <x v="6"/>
    <s v="squaring"/>
    <n v="26"/>
    <x v="4"/>
    <m/>
    <m/>
    <m/>
    <m/>
    <n v="26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05T00:00:00"/>
    <x v="1"/>
    <x v="1"/>
    <s v="flowering"/>
    <n v="57"/>
    <x v="3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04T00:00:00"/>
    <x v="0"/>
    <x v="0"/>
    <m/>
    <n v="28"/>
    <x v="3"/>
    <m/>
    <m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10T00:00:00"/>
    <x v="0"/>
    <x v="0"/>
    <m/>
    <n v="34"/>
    <x v="3"/>
    <m/>
    <m/>
    <n v="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16T00:00:00"/>
    <x v="0"/>
    <x v="0"/>
    <m/>
    <n v="40"/>
    <x v="3"/>
    <m/>
    <m/>
    <n v="1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20T00:00:00"/>
    <x v="0"/>
    <x v="0"/>
    <m/>
    <n v="44"/>
    <x v="3"/>
    <m/>
    <m/>
    <m/>
    <m/>
    <m/>
    <m/>
    <m/>
    <m/>
    <m/>
    <m/>
    <m/>
    <m/>
    <m/>
    <n v="0"/>
    <m/>
    <m/>
    <m/>
    <m/>
    <n v="0"/>
    <m/>
    <n v="0.7441383667931986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25T00:00:00"/>
    <x v="0"/>
    <x v="0"/>
    <m/>
    <n v="49"/>
    <x v="3"/>
    <m/>
    <m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02T00:00:00"/>
    <x v="0"/>
    <x v="0"/>
    <m/>
    <n v="54"/>
    <x v="3"/>
    <m/>
    <m/>
    <n v="13.3"/>
    <m/>
    <m/>
    <m/>
    <m/>
    <m/>
    <m/>
    <m/>
    <m/>
    <m/>
    <m/>
    <n v="968.23934968271988"/>
    <n v="96.823934968271985"/>
    <m/>
    <m/>
    <m/>
    <n v="950.81660779703475"/>
    <n v="95.081660779703469"/>
    <n v="1.2904647940390224"/>
    <n v="1.3572173471274604E-2"/>
    <m/>
    <m/>
    <m/>
    <n v="56.33683743917446"/>
    <m/>
    <n v="0"/>
    <m/>
    <n v="0"/>
    <n v="0"/>
    <n v="56.33683743917446"/>
    <n v="5.6336837439174463"/>
    <m/>
    <m/>
    <m/>
    <n v="113.69490868413662"/>
    <n v="113.69490868413662"/>
    <n v="0"/>
    <n v="0"/>
    <m/>
    <m/>
    <n v="0"/>
    <m/>
    <m/>
    <m/>
    <n v="0"/>
    <n v="1975.392794918929"/>
    <n v="197.5392794918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12T00:00:00"/>
    <x v="0"/>
    <x v="0"/>
    <m/>
    <n v="64"/>
    <x v="3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18T00:00:00"/>
    <x v="0"/>
    <x v="0"/>
    <m/>
    <n v="70"/>
    <x v="3"/>
    <m/>
    <m/>
    <n v="17.3"/>
    <m/>
    <m/>
    <m/>
    <m/>
    <m/>
    <m/>
    <m/>
    <m/>
    <m/>
    <m/>
    <n v="2376.5654515829015"/>
    <n v="237.65654515829016"/>
    <m/>
    <m/>
    <m/>
    <n v="1636.8675509565853"/>
    <n v="163.68675509565853"/>
    <n v="2.5592784832383733"/>
    <n v="1.5635220343531955E-2"/>
    <m/>
    <m/>
    <m/>
    <n v="369.24394425646091"/>
    <m/>
    <n v="72.823603331822426"/>
    <m/>
    <n v="0"/>
    <n v="0"/>
    <n v="442.06754758828333"/>
    <n v="44.206754758828332"/>
    <m/>
    <m/>
    <m/>
    <n v="358.59870852230875"/>
    <n v="342.18311665671837"/>
    <n v="16.4155918655904"/>
    <n v="0"/>
    <m/>
    <m/>
    <n v="0"/>
    <m/>
    <m/>
    <m/>
    <n v="0"/>
    <n v="4455.5005501277701"/>
    <n v="445.55005501277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23T00:00:00"/>
    <x v="0"/>
    <x v="0"/>
    <m/>
    <n v="75"/>
    <x v="3"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31T00:00:00"/>
    <x v="0"/>
    <x v="0"/>
    <m/>
    <n v="83"/>
    <x v="3"/>
    <m/>
    <m/>
    <n v="21.5"/>
    <m/>
    <m/>
    <m/>
    <m/>
    <m/>
    <m/>
    <m/>
    <m/>
    <m/>
    <m/>
    <n v="3564.8109155768475"/>
    <n v="356.48109155768475"/>
    <m/>
    <m/>
    <m/>
    <n v="2133.305981956612"/>
    <n v="213.3305981956612"/>
    <n v="3.0479750852895298"/>
    <n v="1.4287566392581001E-2"/>
    <m/>
    <m/>
    <m/>
    <n v="369.11638089338652"/>
    <m/>
    <n v="822.98721054044279"/>
    <m/>
    <n v="0"/>
    <n v="0"/>
    <n v="1192.1035914338293"/>
    <n v="119.21035914338293"/>
    <m/>
    <m/>
    <m/>
    <n v="391.52054270550661"/>
    <n v="286.21700922721931"/>
    <n v="105.30353347828732"/>
    <n v="0"/>
    <m/>
    <m/>
    <n v="0"/>
    <m/>
    <m/>
    <m/>
    <n v="0"/>
    <n v="6890.2204889672885"/>
    <n v="689.02204889672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4-08T00:00:00"/>
    <x v="0"/>
    <x v="0"/>
    <m/>
    <n v="91"/>
    <x v="3"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4-16T00:00:00"/>
    <x v="0"/>
    <x v="0"/>
    <m/>
    <n v="99"/>
    <x v="3"/>
    <m/>
    <m/>
    <m/>
    <m/>
    <m/>
    <m/>
    <m/>
    <m/>
    <m/>
    <m/>
    <m/>
    <m/>
    <m/>
    <n v="3967.0223091285743"/>
    <n v="396.70223091285743"/>
    <m/>
    <m/>
    <m/>
    <n v="2190.9838894883883"/>
    <n v="219.09838894883882"/>
    <n v="2.9344375516821732"/>
    <n v="1.3393241117657818E-2"/>
    <m/>
    <m/>
    <m/>
    <n v="134.25367724135685"/>
    <m/>
    <n v="2992.2601394989756"/>
    <m/>
    <n v="0"/>
    <n v="0"/>
    <n v="3126.5138167403325"/>
    <n v="312.65138167403325"/>
    <m/>
    <m/>
    <m/>
    <n v="172.6134195864818"/>
    <n v="60.372869709283151"/>
    <n v="112.24054987719865"/>
    <n v="0"/>
    <m/>
    <m/>
    <n v="0"/>
    <m/>
    <m/>
    <m/>
    <n v="0"/>
    <n v="9284.5200153572951"/>
    <n v="928.45200153572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4-25T00:00:00"/>
    <x v="0"/>
    <x v="0"/>
    <m/>
    <n v="108"/>
    <x v="3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5-21T00:00:00"/>
    <x v="0"/>
    <x v="0"/>
    <m/>
    <n v="13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.1863472401823998"/>
    <n v="6.3087845622119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5-27T00:00:00"/>
    <x v="0"/>
    <x v="0"/>
    <m/>
    <n v="14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388484312257539"/>
    <n v="6.9614871364288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02T00:00:00"/>
    <x v="0"/>
    <x v="0"/>
    <m/>
    <n v="146"/>
    <x v="3"/>
    <m/>
    <m/>
    <m/>
    <m/>
    <m/>
    <m/>
    <m/>
    <m/>
    <m/>
    <m/>
    <m/>
    <m/>
    <m/>
    <n v="5618.3730510695759"/>
    <n v="561.83730510695761"/>
    <m/>
    <m/>
    <m/>
    <n v="1627.1456885854002"/>
    <n v="162.71456885854002"/>
    <n v="2.4473524655878371"/>
    <n v="1.5040770367129844E-2"/>
    <m/>
    <m/>
    <m/>
    <n v="0"/>
    <m/>
    <n v="7029.6932722939582"/>
    <m/>
    <n v="564.33162320081249"/>
    <n v="3929.5827244115594"/>
    <n v="11523.60761990633"/>
    <n v="1152.3607619906329"/>
    <m/>
    <m/>
    <m/>
    <n v="195.12830540396507"/>
    <n v="0"/>
    <n v="133.33343269584878"/>
    <n v="54.525015809078539"/>
    <m/>
    <m/>
    <n v="7.2698568990377641"/>
    <m/>
    <m/>
    <m/>
    <n v="0"/>
    <n v="18769.126359561305"/>
    <n v="1876.9126359561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05T00:00:00"/>
    <x v="0"/>
    <x v="0"/>
    <m/>
    <n v="14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9.668549649492959"/>
    <n v="6.190030640836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12T00:00:00"/>
    <x v="0"/>
    <x v="0"/>
    <m/>
    <n v="15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457088409446683"/>
    <n v="5.3846300004825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19T00:00:00"/>
    <x v="0"/>
    <x v="0"/>
    <m/>
    <n v="16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5.319880215068409"/>
    <n v="4.9687628699637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26T00:00:00"/>
    <x v="0"/>
    <x v="0"/>
    <m/>
    <n v="17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3.905261008643564"/>
    <n v="4.740374835309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7-01T00:00:00"/>
    <x v="0"/>
    <x v="0"/>
    <m/>
    <n v="17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749596731189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10T00:00:00"/>
    <x v="2"/>
    <x v="2"/>
    <s v="mature"/>
    <n v="154"/>
    <x v="3"/>
    <m/>
    <m/>
    <m/>
    <m/>
    <m/>
    <m/>
    <m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5-05T00:00:00"/>
    <x v="3"/>
    <x v="3"/>
    <s v="openbolls"/>
    <n v="118"/>
    <x v="3"/>
    <m/>
    <m/>
    <m/>
    <m/>
    <m/>
    <m/>
    <n v="118"/>
    <m/>
    <m/>
    <m/>
    <m/>
    <m/>
    <m/>
    <n v="4766.9186668059201"/>
    <n v="476.691866680592"/>
    <m/>
    <m/>
    <m/>
    <n v="1928.0198424875102"/>
    <n v="192.80198424875101"/>
    <n v="3.1049047058738437"/>
    <n v="1.6104111780654341E-2"/>
    <m/>
    <m/>
    <m/>
    <n v="0"/>
    <m/>
    <n v="7666.8949707923593"/>
    <m/>
    <n v="0"/>
    <n v="0"/>
    <n v="7666.8949707923593"/>
    <n v="766.68949707923593"/>
    <m/>
    <m/>
    <m/>
    <n v="191.16295907481052"/>
    <n v="0"/>
    <n v="191.16295907481052"/>
    <n v="0"/>
    <m/>
    <m/>
    <n v="0"/>
    <m/>
    <m/>
    <m/>
    <n v="0"/>
    <n v="14361.833480085788"/>
    <n v="1436.1833480085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24T00:00:00"/>
    <x v="4"/>
    <x v="4"/>
    <s v="picking"/>
    <n v="16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7.292645651406"/>
    <n v="36.078313813434676"/>
    <n v="2726.5437564977342"/>
    <n v="272.65437564977344"/>
    <m/>
    <m/>
    <m/>
    <n v="12.011205975760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1-07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02T00:00:00"/>
    <x v="6"/>
    <x v="6"/>
    <s v="squaring"/>
    <n v="26"/>
    <x v="3"/>
    <m/>
    <m/>
    <m/>
    <m/>
    <n v="26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18T00:00:00"/>
    <x v="1"/>
    <x v="1"/>
    <s v="flowering"/>
    <n v="48"/>
    <x v="0"/>
    <m/>
    <m/>
    <m/>
    <m/>
    <m/>
    <n v="48"/>
    <m/>
    <m/>
    <m/>
    <m/>
    <m/>
    <m/>
    <m/>
    <n v="1290.8247936066305"/>
    <n v="129.08247936066306"/>
    <m/>
    <m/>
    <m/>
    <n v="1479.4219133452543"/>
    <n v="147.94219133452543"/>
    <n v="1.6247737800938831"/>
    <n v="1.0982490967840002E-2"/>
    <m/>
    <m/>
    <m/>
    <n v="228.16064933653246"/>
    <m/>
    <n v="2.7404896093640767"/>
    <m/>
    <n v="0"/>
    <n v="0"/>
    <n v="230.90113894589655"/>
    <n v="23.090113894589656"/>
    <m/>
    <m/>
    <m/>
    <n v="224.51226858632378"/>
    <n v="224.51226858632378"/>
    <n v="0"/>
    <n v="0"/>
    <m/>
    <m/>
    <n v="0"/>
    <m/>
    <m/>
    <m/>
    <n v="0"/>
    <n v="3001.1478458977813"/>
    <n v="300.1147845897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18T00:00:00"/>
    <x v="2"/>
    <x v="2"/>
    <s v="mature"/>
    <n v="138"/>
    <x v="0"/>
    <m/>
    <m/>
    <m/>
    <m/>
    <m/>
    <m/>
    <m/>
    <n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09-12-26T00:00:00"/>
    <x v="0"/>
    <x v="0"/>
    <m/>
    <n v="25"/>
    <x v="0"/>
    <m/>
    <m/>
    <n v="6"/>
    <m/>
    <m/>
    <m/>
    <m/>
    <m/>
    <m/>
    <m/>
    <m/>
    <m/>
    <m/>
    <n v="0"/>
    <m/>
    <m/>
    <m/>
    <m/>
    <n v="0"/>
    <m/>
    <n v="0.2002203947368420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06T00:00:00"/>
    <x v="0"/>
    <x v="0"/>
    <m/>
    <n v="36"/>
    <x v="0"/>
    <m/>
    <m/>
    <n v="1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11T00:00:00"/>
    <x v="0"/>
    <x v="0"/>
    <m/>
    <n v="41"/>
    <x v="0"/>
    <m/>
    <m/>
    <n v="11.9"/>
    <m/>
    <m/>
    <m/>
    <m/>
    <m/>
    <m/>
    <m/>
    <m/>
    <m/>
    <m/>
    <n v="762.41318038620432"/>
    <n v="76.241318038620435"/>
    <m/>
    <m/>
    <m/>
    <n v="988.4410798258865"/>
    <n v="98.844107982588653"/>
    <n v="1.3767997861490047"/>
    <n v="1.3929002084692062E-2"/>
    <m/>
    <m/>
    <m/>
    <n v="66.267319540286081"/>
    <m/>
    <n v="0"/>
    <m/>
    <n v="0"/>
    <n v="0"/>
    <n v="66.267319540286081"/>
    <n v="6.6267319540286085"/>
    <m/>
    <m/>
    <m/>
    <n v="136.70253567597325"/>
    <n v="136.70253567597325"/>
    <n v="0"/>
    <n v="0"/>
    <m/>
    <m/>
    <n v="0"/>
    <m/>
    <m/>
    <m/>
    <n v="0"/>
    <n v="1817.1215797523769"/>
    <n v="181.71215797523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19T00:00:00"/>
    <x v="0"/>
    <x v="0"/>
    <m/>
    <n v="49"/>
    <x v="0"/>
    <m/>
    <m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22T00:00:00"/>
    <x v="0"/>
    <x v="0"/>
    <m/>
    <n v="52"/>
    <x v="0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02T00:00:00"/>
    <x v="0"/>
    <x v="0"/>
    <m/>
    <n v="63"/>
    <x v="0"/>
    <m/>
    <m/>
    <n v="17.2"/>
    <m/>
    <m/>
    <m/>
    <m/>
    <m/>
    <m/>
    <m/>
    <m/>
    <m/>
    <m/>
    <n v="2499.5344064762444"/>
    <n v="249.95344064762443"/>
    <m/>
    <m/>
    <m/>
    <n v="2193.300126416189"/>
    <n v="219.33001264161891"/>
    <n v="4.4312831516015514"/>
    <n v="2.0203724507334909E-2"/>
    <m/>
    <m/>
    <m/>
    <n v="392.05262746283103"/>
    <m/>
    <n v="429.75555825934691"/>
    <m/>
    <n v="0"/>
    <n v="0"/>
    <n v="821.808185722178"/>
    <n v="82.180818572217802"/>
    <m/>
    <m/>
    <m/>
    <n v="307.80715582008725"/>
    <n v="260.99300601136889"/>
    <n v="46.814149808718334"/>
    <n v="0"/>
    <m/>
    <m/>
    <n v="0"/>
    <m/>
    <m/>
    <m/>
    <n v="0"/>
    <n v="5514.6427186146111"/>
    <n v="551.46427186146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08T00:00:00"/>
    <x v="0"/>
    <x v="0"/>
    <m/>
    <n v="69"/>
    <x v="0"/>
    <m/>
    <m/>
    <n v="18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16T00:00:00"/>
    <x v="0"/>
    <x v="0"/>
    <m/>
    <n v="77"/>
    <x v="0"/>
    <m/>
    <m/>
    <n v="2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17T00:00:00"/>
    <x v="0"/>
    <x v="0"/>
    <m/>
    <n v="78"/>
    <x v="0"/>
    <m/>
    <m/>
    <m/>
    <m/>
    <m/>
    <m/>
    <m/>
    <m/>
    <m/>
    <m/>
    <m/>
    <m/>
    <m/>
    <n v="3502.6565861230233"/>
    <n v="350.26565861230233"/>
    <m/>
    <m/>
    <m/>
    <n v="2639.8163039909336"/>
    <n v="263.98163039909338"/>
    <n v="4.2617574766765474"/>
    <n v="1.6144144083940715E-2"/>
    <m/>
    <m/>
    <m/>
    <n v="49.254306260028471"/>
    <m/>
    <n v="2119.7149003924524"/>
    <m/>
    <n v="0"/>
    <n v="0"/>
    <n v="2168.9692066524808"/>
    <n v="216.89692066524808"/>
    <m/>
    <m/>
    <m/>
    <n v="199.40830073569862"/>
    <n v="77.187681950694028"/>
    <n v="122.22061878500459"/>
    <n v="0"/>
    <m/>
    <m/>
    <n v="0"/>
    <m/>
    <m/>
    <m/>
    <n v="0"/>
    <n v="8311.4420967664373"/>
    <n v="831.1442096766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24T00:00:00"/>
    <x v="0"/>
    <x v="0"/>
    <m/>
    <n v="85"/>
    <x v="0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10T00:00:00"/>
    <x v="0"/>
    <x v="0"/>
    <m/>
    <n v="99"/>
    <x v="0"/>
    <m/>
    <m/>
    <n v="24.25"/>
    <m/>
    <m/>
    <m/>
    <m/>
    <m/>
    <m/>
    <m/>
    <m/>
    <m/>
    <m/>
    <n v="3713.6741735718101"/>
    <n v="371.36741735718101"/>
    <m/>
    <m/>
    <m/>
    <n v="1776.983774728928"/>
    <n v="177.69837747289279"/>
    <n v="2.3155058175524026"/>
    <n v="1.3030540011011773E-2"/>
    <m/>
    <m/>
    <m/>
    <n v="6.4208493228452133"/>
    <m/>
    <n v="4346.999781824692"/>
    <m/>
    <n v="38.311978674035721"/>
    <n v="0"/>
    <n v="4391.7326098215726"/>
    <n v="439.17326098215727"/>
    <m/>
    <m/>
    <m/>
    <n v="131.17220035935833"/>
    <n v="7.9780897176354486"/>
    <n v="107.66142163985127"/>
    <n v="0"/>
    <m/>
    <m/>
    <n v="15.53268900187161"/>
    <m/>
    <m/>
    <m/>
    <n v="0"/>
    <n v="9882.3905581223116"/>
    <n v="988.23905581223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25T00:00:00"/>
    <x v="0"/>
    <x v="0"/>
    <m/>
    <n v="114"/>
    <x v="0"/>
    <m/>
    <m/>
    <n v="2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26T00:00:00"/>
    <x v="0"/>
    <x v="0"/>
    <m/>
    <n v="1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822143003110737"/>
    <n v="4.5540322580645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01T00:00:00"/>
    <x v="0"/>
    <x v="0"/>
    <m/>
    <n v="1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9.488431234531458"/>
    <n v="4.67515923566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09T00:00:00"/>
    <x v="0"/>
    <x v="0"/>
    <m/>
    <n v="1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2.165028042051716"/>
    <n v="4.6668224299065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15T00:00:00"/>
    <x v="0"/>
    <x v="0"/>
    <m/>
    <n v="135"/>
    <x v="0"/>
    <m/>
    <m/>
    <m/>
    <m/>
    <m/>
    <m/>
    <m/>
    <m/>
    <m/>
    <m/>
    <m/>
    <m/>
    <m/>
    <n v="4944.0299466139822"/>
    <n v="494.40299466139822"/>
    <m/>
    <m/>
    <m/>
    <n v="1524.8544510124866"/>
    <n v="152.48544510124867"/>
    <n v="2.0469125836133797"/>
    <n v="1.3423658777755818E-2"/>
    <m/>
    <m/>
    <m/>
    <n v="0"/>
    <m/>
    <n v="1389.7097564821188"/>
    <m/>
    <n v="206.59851793148454"/>
    <n v="3815.5661140909351"/>
    <n v="5411.8743885045387"/>
    <n v="541.18743885045387"/>
    <m/>
    <m/>
    <m/>
    <n v="155.9765730496745"/>
    <n v="0"/>
    <n v="20.791822721303216"/>
    <n v="70.905955476132505"/>
    <m/>
    <m/>
    <n v="64.278794852238775"/>
    <m/>
    <m/>
    <m/>
    <n v="0"/>
    <n v="11880.758786131008"/>
    <n v="1188.0758786131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16T00:00:00"/>
    <x v="0"/>
    <x v="0"/>
    <m/>
    <n v="1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9.203923616629964"/>
    <n v="4.2465753424657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22T00:00:00"/>
    <x v="0"/>
    <x v="0"/>
    <m/>
    <n v="1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2.026293680888259"/>
    <n v="4.7807692307692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30T00:00:00"/>
    <x v="0"/>
    <x v="0"/>
    <m/>
    <n v="1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0.250448445766438"/>
    <n v="5.487878787878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5-07T00:00:00"/>
    <x v="0"/>
    <x v="0"/>
    <m/>
    <n v="1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1.524261483617536"/>
    <n v="4.67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5-13T00:00:00"/>
    <x v="0"/>
    <x v="0"/>
    <m/>
    <n v="1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2.248586544356385"/>
    <n v="4.5571428571428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6-22T00:00:00"/>
    <x v="0"/>
    <x v="0"/>
    <m/>
    <n v="2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340425531914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09T00:00:00"/>
    <x v="3"/>
    <x v="3"/>
    <s v="openbolls"/>
    <n v="98"/>
    <x v="0"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6-08T00:00:00"/>
    <x v="4"/>
    <x v="4"/>
    <s v="picking"/>
    <n v="1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3.9876121684938"/>
    <n v="37.071859427988521"/>
    <n v="1721.6125594363045"/>
    <n v="172.16125594363047"/>
    <m/>
    <m/>
    <m/>
    <n v="7.5841962970762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09-12-01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09-12-27T00:00:00"/>
    <x v="6"/>
    <x v="6"/>
    <s v="squaring"/>
    <n v="26"/>
    <x v="0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18T00:00:00"/>
    <x v="1"/>
    <x v="1"/>
    <s v="flowering"/>
    <n v="48"/>
    <x v="1"/>
    <m/>
    <m/>
    <m/>
    <m/>
    <m/>
    <n v="48"/>
    <m/>
    <m/>
    <m/>
    <m/>
    <m/>
    <m/>
    <m/>
    <n v="1357.6782851947153"/>
    <n v="135.76782851947152"/>
    <m/>
    <m/>
    <m/>
    <n v="1386.7664346867275"/>
    <n v="138.67664346867275"/>
    <n v="1.730105024204772"/>
    <n v="1.2475821313021648E-2"/>
    <m/>
    <m/>
    <m/>
    <n v="242.25930000502609"/>
    <m/>
    <n v="0"/>
    <m/>
    <n v="0"/>
    <n v="0"/>
    <n v="242.25930000502609"/>
    <n v="24.225930000502608"/>
    <m/>
    <m/>
    <m/>
    <n v="229.87167579061628"/>
    <n v="229.87167579061628"/>
    <n v="0"/>
    <n v="0"/>
    <m/>
    <m/>
    <n v="0"/>
    <m/>
    <m/>
    <m/>
    <n v="0"/>
    <n v="2986.7040198864688"/>
    <n v="298.67040198864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09-12-26T00:00:00"/>
    <x v="0"/>
    <x v="0"/>
    <m/>
    <n v="25"/>
    <x v="1"/>
    <m/>
    <m/>
    <n v="5.85"/>
    <m/>
    <m/>
    <m/>
    <m/>
    <m/>
    <m/>
    <m/>
    <m/>
    <m/>
    <m/>
    <n v="0"/>
    <m/>
    <m/>
    <m/>
    <m/>
    <n v="0"/>
    <m/>
    <n v="0.1712575657894736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06T00:00:00"/>
    <x v="0"/>
    <x v="0"/>
    <m/>
    <n v="36"/>
    <x v="1"/>
    <m/>
    <m/>
    <n v="1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11T00:00:00"/>
    <x v="0"/>
    <x v="0"/>
    <m/>
    <n v="41"/>
    <x v="1"/>
    <m/>
    <m/>
    <n v="11.65"/>
    <m/>
    <m/>
    <m/>
    <m/>
    <m/>
    <m/>
    <m/>
    <m/>
    <m/>
    <m/>
    <n v="796.9304170566636"/>
    <n v="79.69304170566636"/>
    <m/>
    <m/>
    <m/>
    <n v="1008.5577268953277"/>
    <n v="100.85577268953277"/>
    <n v="1.3214196857470855"/>
    <n v="1.3102072895865364E-2"/>
    <m/>
    <m/>
    <m/>
    <n v="79.853772955530644"/>
    <m/>
    <n v="0"/>
    <m/>
    <n v="0"/>
    <n v="0"/>
    <n v="79.853772955530644"/>
    <n v="7.9853772955530644"/>
    <m/>
    <m/>
    <m/>
    <n v="130.31009287639984"/>
    <n v="130.31009287639984"/>
    <n v="0"/>
    <n v="0"/>
    <m/>
    <m/>
    <n v="0"/>
    <m/>
    <m/>
    <m/>
    <n v="0"/>
    <n v="1885.3419169075219"/>
    <n v="188.53419169075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19T00:00:00"/>
    <x v="0"/>
    <x v="0"/>
    <m/>
    <n v="49"/>
    <x v="1"/>
    <m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22T00:00:00"/>
    <x v="0"/>
    <x v="0"/>
    <m/>
    <n v="52"/>
    <x v="1"/>
    <m/>
    <m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02T00:00:00"/>
    <x v="0"/>
    <x v="0"/>
    <m/>
    <n v="63"/>
    <x v="1"/>
    <m/>
    <m/>
    <n v="16.5"/>
    <m/>
    <m/>
    <m/>
    <m/>
    <m/>
    <m/>
    <m/>
    <m/>
    <m/>
    <m/>
    <n v="2392.566238168155"/>
    <n v="239.25662381681551"/>
    <m/>
    <m/>
    <m/>
    <n v="2082.1290474447719"/>
    <n v="208.21290474447719"/>
    <n v="4.0086563061497769"/>
    <n v="1.9252679419987324E-2"/>
    <m/>
    <m/>
    <m/>
    <n v="349.10208669327636"/>
    <m/>
    <n v="376.25628700127993"/>
    <m/>
    <n v="0"/>
    <n v="0"/>
    <n v="725.35837369455635"/>
    <n v="72.535837369455635"/>
    <m/>
    <m/>
    <m/>
    <n v="322.78855736335765"/>
    <n v="281.01710758540116"/>
    <n v="41.771449777956519"/>
    <n v="0"/>
    <m/>
    <m/>
    <n v="0"/>
    <m/>
    <m/>
    <m/>
    <n v="0"/>
    <n v="5200.053659307483"/>
    <n v="520.0053659307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08T00:00:00"/>
    <x v="0"/>
    <x v="0"/>
    <m/>
    <n v="69"/>
    <x v="1"/>
    <m/>
    <m/>
    <n v="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16T00:00:00"/>
    <x v="0"/>
    <x v="0"/>
    <m/>
    <n v="77"/>
    <x v="1"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17T00:00:00"/>
    <x v="0"/>
    <x v="0"/>
    <m/>
    <n v="78"/>
    <x v="1"/>
    <m/>
    <m/>
    <m/>
    <m/>
    <m/>
    <m/>
    <m/>
    <m/>
    <m/>
    <m/>
    <m/>
    <m/>
    <m/>
    <n v="3514.3070989556099"/>
    <n v="351.43070989556099"/>
    <m/>
    <m/>
    <m/>
    <n v="2494.2617311444924"/>
    <n v="249.42617311444923"/>
    <n v="3.875142657841657"/>
    <n v="1.5536231059695357E-2"/>
    <m/>
    <m/>
    <m/>
    <n v="82.662138529542062"/>
    <m/>
    <n v="1579.9065362361523"/>
    <m/>
    <n v="0"/>
    <n v="0"/>
    <n v="1662.5686747656944"/>
    <n v="166.25686747656943"/>
    <m/>
    <m/>
    <m/>
    <n v="233.63860420839077"/>
    <n v="132.85625016927781"/>
    <n v="100.78235403911296"/>
    <n v="0"/>
    <m/>
    <m/>
    <n v="0"/>
    <m/>
    <m/>
    <m/>
    <n v="0"/>
    <n v="7671.1375048657974"/>
    <n v="767.1137504865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24T00:00:00"/>
    <x v="0"/>
    <x v="0"/>
    <m/>
    <n v="85"/>
    <x v="1"/>
    <m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10T00:00:00"/>
    <x v="0"/>
    <x v="0"/>
    <m/>
    <n v="99"/>
    <x v="1"/>
    <m/>
    <m/>
    <n v="21.75"/>
    <m/>
    <m/>
    <m/>
    <m/>
    <m/>
    <m/>
    <m/>
    <m/>
    <m/>
    <m/>
    <n v="3358.1023027801575"/>
    <n v="335.81023027801575"/>
    <m/>
    <m/>
    <m/>
    <n v="1980.3514530905159"/>
    <n v="198.03514530905159"/>
    <n v="2.690182568971502"/>
    <n v="1.3584369404598517E-2"/>
    <m/>
    <m/>
    <m/>
    <n v="20.544478863517192"/>
    <m/>
    <n v="3850.186670954703"/>
    <m/>
    <n v="29.955111578894609"/>
    <n v="0"/>
    <n v="3900.6862613971148"/>
    <n v="390.06862613971145"/>
    <m/>
    <m/>
    <m/>
    <n v="149.96797264315543"/>
    <n v="24.141876493145265"/>
    <n v="112.82544525389044"/>
    <n v="0"/>
    <m/>
    <m/>
    <n v="13.000650896119749"/>
    <m/>
    <m/>
    <m/>
    <n v="0"/>
    <n v="9239.1400172677877"/>
    <n v="923.91400172677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25T00:00:00"/>
    <x v="0"/>
    <x v="0"/>
    <m/>
    <n v="114"/>
    <x v="1"/>
    <m/>
    <m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26T00:00:00"/>
    <x v="0"/>
    <x v="0"/>
    <m/>
    <n v="1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6612387764419418"/>
    <n v="4.8521739130434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01T00:00:00"/>
    <x v="0"/>
    <x v="0"/>
    <m/>
    <n v="1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343783290214581"/>
    <n v="5.3765217391304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09T00:00:00"/>
    <x v="0"/>
    <x v="0"/>
    <m/>
    <n v="1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1.136305990970421"/>
    <n v="4.449242424242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15T00:00:00"/>
    <x v="0"/>
    <x v="0"/>
    <m/>
    <n v="135"/>
    <x v="1"/>
    <m/>
    <m/>
    <m/>
    <m/>
    <m/>
    <m/>
    <m/>
    <m/>
    <m/>
    <m/>
    <m/>
    <m/>
    <m/>
    <n v="6004.3961534698064"/>
    <n v="600.43961534698064"/>
    <m/>
    <m/>
    <m/>
    <n v="2200.5413777249469"/>
    <n v="220.0541377724947"/>
    <n v="2.8015740398070039"/>
    <n v="1.2731294526728876E-2"/>
    <m/>
    <m/>
    <m/>
    <n v="0"/>
    <m/>
    <n v="1212.1053609124297"/>
    <m/>
    <n v="192.51882786622639"/>
    <n v="4830.0863537878249"/>
    <n v="6234.7105425664813"/>
    <n v="623.47105425664813"/>
    <m/>
    <m/>
    <m/>
    <n v="171.06947059760699"/>
    <n v="0"/>
    <n v="25.148401137410087"/>
    <n v="87.352837573183777"/>
    <m/>
    <m/>
    <n v="58.568231887013113"/>
    <m/>
    <m/>
    <m/>
    <n v="0"/>
    <n v="14439.648073761235"/>
    <n v="1443.9648073761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16T00:00:00"/>
    <x v="0"/>
    <x v="0"/>
    <m/>
    <n v="1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6.488104296657028"/>
    <n v="4.137254901960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22T00:00:00"/>
    <x v="0"/>
    <x v="0"/>
    <m/>
    <n v="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9.404961193121274"/>
    <n v="5.4761904761904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30T00:00:00"/>
    <x v="0"/>
    <x v="0"/>
    <m/>
    <n v="1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3.459138639476478"/>
    <n v="5.277142857142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5-07T00:00:00"/>
    <x v="0"/>
    <x v="0"/>
    <m/>
    <n v="1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483741693298853"/>
    <n v="5.0794871794871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5-13T00:00:00"/>
    <x v="0"/>
    <x v="0"/>
    <m/>
    <n v="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1.040430172982283"/>
    <n v="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6-22T00:00:00"/>
    <x v="0"/>
    <x v="0"/>
    <m/>
    <n v="2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579268292682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21T00:00:00"/>
    <x v="2"/>
    <x v="2"/>
    <s v="mature"/>
    <n v="141"/>
    <x v="1"/>
    <m/>
    <m/>
    <m/>
    <m/>
    <m/>
    <m/>
    <m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09T00:00:00"/>
    <x v="3"/>
    <x v="3"/>
    <s v="openbolls"/>
    <n v="98"/>
    <x v="1"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6-08T00:00:00"/>
    <x v="4"/>
    <x v="4"/>
    <s v="picking"/>
    <n v="1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.7468327621846"/>
    <n v="36.688870257490628"/>
    <n v="1650.5393886850868"/>
    <n v="165.05393886850868"/>
    <m/>
    <m/>
    <m/>
    <n v="7.2710986285686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09-12-01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09-12-27T00:00:00"/>
    <x v="6"/>
    <x v="6"/>
    <s v="squaring"/>
    <n v="26"/>
    <x v="1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18T00:00:00"/>
    <x v="1"/>
    <x v="1"/>
    <s v="flowering"/>
    <n v="48"/>
    <x v="4"/>
    <m/>
    <m/>
    <m/>
    <m/>
    <m/>
    <n v="48"/>
    <m/>
    <m/>
    <m/>
    <m/>
    <m/>
    <m/>
    <m/>
    <n v="1310.8325603563592"/>
    <n v="131.08325603563591"/>
    <m/>
    <m/>
    <m/>
    <n v="1420.7862645350087"/>
    <n v="142.07862645350087"/>
    <n v="1.6668685538817958"/>
    <n v="1.1732014839173042E-2"/>
    <m/>
    <m/>
    <m/>
    <n v="220.67921776885686"/>
    <m/>
    <n v="0"/>
    <m/>
    <n v="0"/>
    <n v="0"/>
    <n v="220.67921776885686"/>
    <n v="22.067921776885687"/>
    <m/>
    <m/>
    <m/>
    <n v="239.13582157305166"/>
    <n v="239.13582157305166"/>
    <n v="0"/>
    <n v="0"/>
    <m/>
    <m/>
    <n v="0"/>
    <m/>
    <m/>
    <m/>
    <n v="0"/>
    <n v="2952.2980426602244"/>
    <n v="295.22980426602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5-15T00:00:00"/>
    <x v="2"/>
    <x v="2"/>
    <s v="mature"/>
    <n v="165"/>
    <x v="4"/>
    <m/>
    <m/>
    <m/>
    <m/>
    <m/>
    <m/>
    <m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09-12-26T00:00:00"/>
    <x v="0"/>
    <x v="0"/>
    <m/>
    <n v="25"/>
    <x v="4"/>
    <m/>
    <m/>
    <n v="6"/>
    <m/>
    <m/>
    <m/>
    <m/>
    <m/>
    <m/>
    <m/>
    <m/>
    <m/>
    <m/>
    <n v="0"/>
    <m/>
    <m/>
    <m/>
    <m/>
    <n v="0"/>
    <m/>
    <n v="0.1795351973684210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06T00:00:00"/>
    <x v="0"/>
    <x v="0"/>
    <m/>
    <n v="36"/>
    <x v="4"/>
    <m/>
    <m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11T00:00:00"/>
    <x v="0"/>
    <x v="0"/>
    <m/>
    <n v="41"/>
    <x v="4"/>
    <m/>
    <m/>
    <n v="12.25"/>
    <m/>
    <m/>
    <m/>
    <m/>
    <m/>
    <m/>
    <m/>
    <m/>
    <m/>
    <m/>
    <n v="671.65004463846662"/>
    <n v="67.165004463846657"/>
    <m/>
    <m/>
    <m/>
    <n v="858.41430178604753"/>
    <n v="85.841430178604753"/>
    <n v="1.132332100684625"/>
    <n v="1.3190974315416859E-2"/>
    <m/>
    <m/>
    <m/>
    <n v="78.689238033875867"/>
    <m/>
    <n v="0"/>
    <m/>
    <n v="0"/>
    <n v="0"/>
    <n v="78.689238033875867"/>
    <n v="7.8689238033875863"/>
    <m/>
    <m/>
    <m/>
    <n v="144.8566862206855"/>
    <n v="144.8566862206855"/>
    <n v="0"/>
    <n v="0"/>
    <m/>
    <m/>
    <n v="0"/>
    <m/>
    <m/>
    <m/>
    <n v="0"/>
    <n v="1608.7535844583899"/>
    <n v="160.875358445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19T00:00:00"/>
    <x v="0"/>
    <x v="0"/>
    <m/>
    <n v="49"/>
    <x v="4"/>
    <m/>
    <m/>
    <n v="1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22T00:00:00"/>
    <x v="0"/>
    <x v="0"/>
    <m/>
    <n v="52"/>
    <x v="4"/>
    <m/>
    <m/>
    <n v="15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02T00:00:00"/>
    <x v="0"/>
    <x v="0"/>
    <m/>
    <n v="63"/>
    <x v="4"/>
    <m/>
    <m/>
    <n v="17.25"/>
    <m/>
    <m/>
    <m/>
    <m/>
    <m/>
    <m/>
    <m/>
    <m/>
    <m/>
    <m/>
    <n v="2576.1459583888472"/>
    <n v="257.61459583888472"/>
    <m/>
    <m/>
    <m/>
    <n v="2160.5339440306357"/>
    <n v="216.05339440306358"/>
    <n v="4.6941289832173778"/>
    <n v="2.1726707863983535E-2"/>
    <m/>
    <m/>
    <m/>
    <n v="381.65287738980135"/>
    <m/>
    <n v="365.661012114019"/>
    <m/>
    <n v="0"/>
    <n v="0"/>
    <n v="747.31388950382029"/>
    <n v="74.731388950382026"/>
    <m/>
    <m/>
    <m/>
    <n v="307.15236722846555"/>
    <n v="279.193283000159"/>
    <n v="27.959084228306576"/>
    <n v="0"/>
    <m/>
    <m/>
    <n v="0"/>
    <m/>
    <m/>
    <m/>
    <n v="0"/>
    <n v="5483.9937919233025"/>
    <n v="548.39937919233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08T00:00:00"/>
    <x v="0"/>
    <x v="0"/>
    <m/>
    <n v="69"/>
    <x v="4"/>
    <m/>
    <m/>
    <n v="1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16T00:00:00"/>
    <x v="0"/>
    <x v="0"/>
    <m/>
    <n v="77"/>
    <x v="4"/>
    <m/>
    <m/>
    <n v="22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17T00:00:00"/>
    <x v="0"/>
    <x v="0"/>
    <m/>
    <n v="78"/>
    <x v="4"/>
    <m/>
    <m/>
    <m/>
    <m/>
    <m/>
    <m/>
    <m/>
    <m/>
    <m/>
    <m/>
    <m/>
    <m/>
    <m/>
    <n v="3707.8367575367311"/>
    <n v="370.78367575367309"/>
    <m/>
    <m/>
    <m/>
    <n v="2636.9101831261219"/>
    <n v="263.69101831261219"/>
    <n v="4.5332277383594146"/>
    <n v="1.7191437794764636E-2"/>
    <m/>
    <m/>
    <m/>
    <n v="64.179185330856839"/>
    <m/>
    <n v="1871.858270248636"/>
    <m/>
    <n v="0"/>
    <n v="0"/>
    <n v="1936.0374555794929"/>
    <n v="193.60374555794928"/>
    <m/>
    <m/>
    <m/>
    <n v="225.62097333240109"/>
    <n v="135.17091324743879"/>
    <n v="90.450060084962317"/>
    <n v="0"/>
    <m/>
    <m/>
    <n v="0"/>
    <m/>
    <m/>
    <m/>
    <n v="0"/>
    <n v="8280.7843962423467"/>
    <n v="828.07843962423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24T00:00:00"/>
    <x v="0"/>
    <x v="0"/>
    <m/>
    <n v="85"/>
    <x v="4"/>
    <m/>
    <m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10T00:00:00"/>
    <x v="0"/>
    <x v="0"/>
    <m/>
    <n v="99"/>
    <x v="4"/>
    <m/>
    <m/>
    <n v="26.3"/>
    <m/>
    <m/>
    <m/>
    <m/>
    <m/>
    <m/>
    <m/>
    <m/>
    <m/>
    <m/>
    <n v="4498.6299788575752"/>
    <n v="449.86299788575752"/>
    <m/>
    <m/>
    <m/>
    <n v="2099.8806331657056"/>
    <n v="209.98806331657056"/>
    <n v="2.8379478874665502"/>
    <n v="1.3514805759164323E-2"/>
    <m/>
    <m/>
    <m/>
    <n v="46.555478285551011"/>
    <m/>
    <n v="2746.6877957517886"/>
    <m/>
    <n v="52.519456797258982"/>
    <n v="0"/>
    <n v="2845.7627308345986"/>
    <n v="284.57627308345985"/>
    <m/>
    <m/>
    <m/>
    <n v="173.97819739504891"/>
    <n v="57.750822872893821"/>
    <n v="91.511504564308808"/>
    <n v="0"/>
    <m/>
    <m/>
    <n v="24.71586995784628"/>
    <m/>
    <m/>
    <m/>
    <n v="0"/>
    <n v="9444.2733428578795"/>
    <n v="944.42733428578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25T00:00:00"/>
    <x v="0"/>
    <x v="0"/>
    <m/>
    <n v="114"/>
    <x v="4"/>
    <m/>
    <m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26T00:00:00"/>
    <x v="0"/>
    <x v="0"/>
    <m/>
    <n v="11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5896010604181816"/>
    <n v="4.797142857142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01T00:00:00"/>
    <x v="0"/>
    <x v="0"/>
    <m/>
    <n v="12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663573780305299"/>
    <n v="5.354545454545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09T00:00:00"/>
    <x v="0"/>
    <x v="0"/>
    <m/>
    <n v="12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0.606747338264856"/>
    <n v="4.4774011299435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15T00:00:00"/>
    <x v="0"/>
    <x v="0"/>
    <m/>
    <n v="135"/>
    <x v="4"/>
    <m/>
    <m/>
    <m/>
    <m/>
    <m/>
    <m/>
    <m/>
    <m/>
    <m/>
    <m/>
    <m/>
    <m/>
    <m/>
    <n v="6128.151544397113"/>
    <n v="612.81515443971125"/>
    <m/>
    <m/>
    <m/>
    <n v="1991.7793588879331"/>
    <n v="199.17793588879331"/>
    <n v="2.6398810577922758"/>
    <n v="1.3253882996689935E-2"/>
    <m/>
    <m/>
    <m/>
    <n v="0"/>
    <m/>
    <n v="2165.5404589131235"/>
    <m/>
    <n v="236.6980896204976"/>
    <n v="1626.0693278956912"/>
    <n v="4028.3078764293123"/>
    <n v="402.83078764293123"/>
    <m/>
    <m/>
    <m/>
    <n v="172.55536741977576"/>
    <n v="0"/>
    <n v="62.005530372130025"/>
    <n v="31.195794416095143"/>
    <m/>
    <m/>
    <n v="79.354042631550598"/>
    <m/>
    <m/>
    <m/>
    <n v="0"/>
    <n v="12148.238779714358"/>
    <n v="1214.8238779714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16T00:00:00"/>
    <x v="0"/>
    <x v="0"/>
    <m/>
    <n v="13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3.518621456364656"/>
    <n v="4.8642857142857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22T00:00:00"/>
    <x v="0"/>
    <x v="0"/>
    <m/>
    <n v="14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4.322486851669737"/>
    <n v="5.3714285714285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30T00:00:00"/>
    <x v="0"/>
    <x v="0"/>
    <m/>
    <n v="15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7.840680720058153"/>
    <n v="5.1827868852459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5-07T00:00:00"/>
    <x v="0"/>
    <x v="0"/>
    <m/>
    <n v="15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4.942917005173818"/>
    <n v="4.6788732394366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5-13T00:00:00"/>
    <x v="0"/>
    <x v="0"/>
    <m/>
    <n v="16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290930859024236"/>
    <n v="5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6-22T00:00:00"/>
    <x v="0"/>
    <x v="0"/>
    <m/>
    <n v="20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90352941176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09T00:00:00"/>
    <x v="3"/>
    <x v="3"/>
    <s v="openbolls"/>
    <n v="98"/>
    <x v="4"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6-08T00:00:00"/>
    <x v="4"/>
    <x v="4"/>
    <s v="picking"/>
    <n v="18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6.3365446181933"/>
    <n v="42.304777160435791"/>
    <n v="2029.0794870652726"/>
    <n v="202.90794870652726"/>
    <m/>
    <m/>
    <m/>
    <n v="8.9386761544725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09-12-01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09-12-27T00:00:00"/>
    <x v="6"/>
    <x v="6"/>
    <s v="squaring"/>
    <n v="26"/>
    <x v="4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18T00:00:00"/>
    <x v="1"/>
    <x v="1"/>
    <s v="flowering"/>
    <n v="48"/>
    <x v="3"/>
    <m/>
    <m/>
    <m/>
    <m/>
    <m/>
    <n v="48"/>
    <m/>
    <m/>
    <m/>
    <m/>
    <m/>
    <m/>
    <m/>
    <n v="1396.3514750047234"/>
    <n v="139.63514750047233"/>
    <m/>
    <m/>
    <m/>
    <n v="1253.6973442527069"/>
    <n v="125.36973442527069"/>
    <n v="1.3939224458003259"/>
    <n v="1.1118492451072416E-2"/>
    <m/>
    <m/>
    <m/>
    <n v="234.77724420122328"/>
    <m/>
    <n v="0"/>
    <m/>
    <n v="0"/>
    <n v="0"/>
    <n v="234.77724420122328"/>
    <n v="23.477724420122328"/>
    <m/>
    <m/>
    <m/>
    <n v="234.93955373622117"/>
    <n v="234.93955373622117"/>
    <n v="0"/>
    <n v="0"/>
    <m/>
    <m/>
    <n v="0"/>
    <m/>
    <m/>
    <m/>
    <n v="0"/>
    <n v="2884.8260634586536"/>
    <n v="288.4826063458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09-12-26T00:00:00"/>
    <x v="0"/>
    <x v="0"/>
    <m/>
    <n v="25"/>
    <x v="3"/>
    <m/>
    <m/>
    <n v="5.95"/>
    <m/>
    <m/>
    <m/>
    <m/>
    <m/>
    <m/>
    <m/>
    <m/>
    <m/>
    <m/>
    <n v="0"/>
    <m/>
    <m/>
    <m/>
    <m/>
    <n v="0"/>
    <m/>
    <n v="0.1975944078947368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30T00:00:00"/>
    <x v="2"/>
    <x v="2"/>
    <s v="mature"/>
    <n v="150"/>
    <x v="3"/>
    <m/>
    <m/>
    <m/>
    <m/>
    <m/>
    <m/>
    <m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0.327640548266515"/>
    <n v="5.232075471698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06T00:00:00"/>
    <x v="0"/>
    <x v="0"/>
    <m/>
    <n v="36"/>
    <x v="3"/>
    <m/>
    <m/>
    <n v="1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11T00:00:00"/>
    <x v="0"/>
    <x v="0"/>
    <m/>
    <n v="41"/>
    <x v="3"/>
    <m/>
    <m/>
    <n v="12.2"/>
    <m/>
    <m/>
    <m/>
    <m/>
    <m/>
    <m/>
    <m/>
    <m/>
    <m/>
    <m/>
    <n v="815.29016631011007"/>
    <n v="81.529016631011004"/>
    <m/>
    <m/>
    <m/>
    <n v="883.70416313204919"/>
    <n v="88.370416313204913"/>
    <n v="1.1924720756719311"/>
    <n v="1.3494018987593519E-2"/>
    <m/>
    <m/>
    <m/>
    <n v="66.491961801347884"/>
    <m/>
    <n v="0"/>
    <m/>
    <n v="0"/>
    <n v="0"/>
    <n v="66.491961801347884"/>
    <n v="6.6491961801347887"/>
    <m/>
    <m/>
    <m/>
    <n v="144.04152573091631"/>
    <n v="144.04152573091631"/>
    <n v="0"/>
    <n v="0"/>
    <m/>
    <m/>
    <n v="0"/>
    <m/>
    <m/>
    <m/>
    <n v="0"/>
    <n v="1765.4862912435069"/>
    <n v="176.5486291243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19T00:00:00"/>
    <x v="0"/>
    <x v="0"/>
    <m/>
    <n v="49"/>
    <x v="3"/>
    <m/>
    <m/>
    <n v="14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22T00:00:00"/>
    <x v="0"/>
    <x v="0"/>
    <m/>
    <n v="52"/>
    <x v="3"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02T00:00:00"/>
    <x v="0"/>
    <x v="0"/>
    <m/>
    <n v="63"/>
    <x v="3"/>
    <m/>
    <m/>
    <n v="18.5"/>
    <m/>
    <m/>
    <m/>
    <m/>
    <m/>
    <m/>
    <m/>
    <m/>
    <m/>
    <m/>
    <n v="1678.6540688982191"/>
    <n v="167.86540688982191"/>
    <m/>
    <m/>
    <m/>
    <n v="1028.0277239546754"/>
    <n v="102.80277239546754"/>
    <n v="4.25926910627207"/>
    <n v="4.1431461496848274E-2"/>
    <m/>
    <m/>
    <m/>
    <n v="210.3294529997419"/>
    <m/>
    <n v="148.88711869192636"/>
    <m/>
    <n v="0"/>
    <n v="0"/>
    <n v="359.21657169166826"/>
    <n v="35.921657169166828"/>
    <m/>
    <m/>
    <m/>
    <n v="346.87278028673416"/>
    <n v="313.39221912686867"/>
    <n v="33.480561159865502"/>
    <n v="0"/>
    <m/>
    <m/>
    <n v="0"/>
    <m/>
    <m/>
    <m/>
    <n v="0"/>
    <n v="3065.8983645445628"/>
    <n v="306.5898364544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08T00:00:00"/>
    <x v="0"/>
    <x v="0"/>
    <m/>
    <n v="69"/>
    <x v="3"/>
    <m/>
    <m/>
    <n v="20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16T00:00:00"/>
    <x v="0"/>
    <x v="0"/>
    <m/>
    <n v="77"/>
    <x v="3"/>
    <m/>
    <m/>
    <n v="2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17T00:00:00"/>
    <x v="0"/>
    <x v="0"/>
    <m/>
    <n v="78"/>
    <x v="3"/>
    <m/>
    <m/>
    <m/>
    <m/>
    <m/>
    <m/>
    <m/>
    <m/>
    <m/>
    <m/>
    <m/>
    <m/>
    <m/>
    <n v="3918.6038864815837"/>
    <n v="391.86038864815839"/>
    <m/>
    <m/>
    <m/>
    <n v="2206.5407982675242"/>
    <n v="220.65407982675242"/>
    <n v="3.6721896645859253"/>
    <n v="1.6642292168217158E-2"/>
    <m/>
    <m/>
    <m/>
    <n v="60.732833434911683"/>
    <m/>
    <n v="1579.2605062067375"/>
    <m/>
    <n v="0"/>
    <n v="0"/>
    <n v="1639.9933396416493"/>
    <n v="163.99933396416492"/>
    <m/>
    <m/>
    <m/>
    <n v="205.91448620325963"/>
    <n v="111.88947118473769"/>
    <n v="94.025015018521927"/>
    <n v="0"/>
    <m/>
    <m/>
    <n v="0"/>
    <m/>
    <m/>
    <m/>
    <n v="0"/>
    <n v="7765.138024390757"/>
    <n v="776.51380243907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24T00:00:00"/>
    <x v="0"/>
    <x v="0"/>
    <m/>
    <n v="85"/>
    <x v="3"/>
    <m/>
    <m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10T00:00:00"/>
    <x v="0"/>
    <x v="0"/>
    <m/>
    <n v="99"/>
    <x v="3"/>
    <m/>
    <m/>
    <n v="27.05"/>
    <m/>
    <m/>
    <m/>
    <m/>
    <m/>
    <m/>
    <m/>
    <m/>
    <m/>
    <m/>
    <n v="4647.4974236388698"/>
    <n v="464.74974236388698"/>
    <m/>
    <m/>
    <m/>
    <n v="1692.5768844836523"/>
    <n v="169.25768844836523"/>
    <n v="2.4876075087775242"/>
    <n v="1.4697161065958956E-2"/>
    <m/>
    <m/>
    <m/>
    <n v="24.451014230659833"/>
    <m/>
    <n v="3972.4532784996845"/>
    <m/>
    <n v="5.4119155504655678"/>
    <n v="0"/>
    <n v="4002.3162082808099"/>
    <n v="400.23162082808096"/>
    <m/>
    <m/>
    <m/>
    <n v="145.00909627301257"/>
    <n v="33.345739903511728"/>
    <n v="106.43118889641177"/>
    <n v="0"/>
    <m/>
    <m/>
    <n v="5.2321674730890777"/>
    <m/>
    <m/>
    <m/>
    <n v="0"/>
    <n v="10342.390516403331"/>
    <n v="1034.239051640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25T00:00:00"/>
    <x v="0"/>
    <x v="0"/>
    <m/>
    <n v="114"/>
    <x v="3"/>
    <m/>
    <m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26T00:00:00"/>
    <x v="0"/>
    <x v="0"/>
    <m/>
    <n v="11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6512497251337681"/>
    <n v="5.3172413793103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01T00:00:00"/>
    <x v="0"/>
    <x v="0"/>
    <m/>
    <n v="12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658726086637838"/>
    <n v="5.269298245614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09T00:00:00"/>
    <x v="0"/>
    <x v="0"/>
    <m/>
    <n v="12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873121747416256"/>
    <n v="4.7285223367697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15T00:00:00"/>
    <x v="0"/>
    <x v="0"/>
    <m/>
    <n v="135"/>
    <x v="3"/>
    <m/>
    <m/>
    <m/>
    <m/>
    <m/>
    <m/>
    <m/>
    <m/>
    <m/>
    <m/>
    <m/>
    <m/>
    <m/>
    <n v="6309.1250891379204"/>
    <n v="630.91250891379207"/>
    <m/>
    <m/>
    <m/>
    <n v="1918.9197103395534"/>
    <n v="191.89197103395534"/>
    <n v="2.7305639441844525"/>
    <n v="1.4229693558680881E-2"/>
    <m/>
    <m/>
    <m/>
    <n v="0"/>
    <m/>
    <n v="1668.2650400433283"/>
    <m/>
    <n v="98.542549248618514"/>
    <n v="3512.6044788695117"/>
    <n v="5279.4120681614586"/>
    <n v="527.94120681614584"/>
    <m/>
    <m/>
    <m/>
    <n v="139.28255180104836"/>
    <n v="0"/>
    <n v="48.61514164270546"/>
    <n v="66.055378584145757"/>
    <m/>
    <m/>
    <n v="24.61203157419715"/>
    <m/>
    <m/>
    <m/>
    <n v="0"/>
    <n v="13507.456867638932"/>
    <n v="1350.7456867638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16T00:00:00"/>
    <x v="0"/>
    <x v="0"/>
    <m/>
    <n v="13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9.041633071905011"/>
    <n v="4.0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22T00:00:00"/>
    <x v="0"/>
    <x v="0"/>
    <m/>
    <n v="14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0.164919739060323"/>
    <n v="5.1083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5-07T00:00:00"/>
    <x v="0"/>
    <x v="0"/>
    <m/>
    <n v="15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395147694788534"/>
    <n v="4.405263157894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5-13T00:00:00"/>
    <x v="0"/>
    <x v="0"/>
    <m/>
    <n v="16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6.211610349629851"/>
    <n v="4.6575757575757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6-22T00:00:00"/>
    <x v="0"/>
    <x v="0"/>
    <m/>
    <n v="20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8780423280423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09T00:00:00"/>
    <x v="3"/>
    <x v="3"/>
    <s v="openbolls"/>
    <n v="98"/>
    <x v="3"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6-08T00:00:00"/>
    <x v="4"/>
    <x v="4"/>
    <s v="picking"/>
    <n v="18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1.1988333047721"/>
    <n v="36.770216636223715"/>
    <n v="2000.7405986138419"/>
    <n v="200.0740598613842"/>
    <m/>
    <m/>
    <m/>
    <n v="8.8138352361843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09-12-01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09-12-27T00:00:00"/>
    <x v="6"/>
    <x v="6"/>
    <s v="squaring"/>
    <n v="26"/>
    <x v="3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09T00:00:00"/>
    <x v="1"/>
    <x v="1"/>
    <s v="flowering"/>
    <n v="52"/>
    <x v="0"/>
    <m/>
    <m/>
    <m/>
    <m/>
    <m/>
    <n v="52"/>
    <m/>
    <m/>
    <m/>
    <m/>
    <m/>
    <m/>
    <m/>
    <n v="1977.2645957437896"/>
    <n v="197.72645957437896"/>
    <m/>
    <m/>
    <m/>
    <n v="2069.4603174985441"/>
    <n v="206.9460317498544"/>
    <n v="3.4200713117229045"/>
    <n v="1.6526392329459638E-2"/>
    <m/>
    <m/>
    <m/>
    <n v="126.973593054118"/>
    <m/>
    <n v="0"/>
    <m/>
    <n v="0"/>
    <n v="0"/>
    <n v="126.973593054118"/>
    <n v="12.697359305411799"/>
    <m/>
    <m/>
    <m/>
    <n v="259.02513077597422"/>
    <n v="259.02513077597422"/>
    <n v="0"/>
    <n v="0"/>
    <m/>
    <m/>
    <n v="0"/>
    <m/>
    <m/>
    <m/>
    <n v="0"/>
    <n v="4173.6985062964523"/>
    <n v="417.3698506296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25T00:00:00"/>
    <x v="2"/>
    <x v="2"/>
    <s v="mature"/>
    <n v="127"/>
    <x v="0"/>
    <m/>
    <m/>
    <m/>
    <m/>
    <m/>
    <m/>
    <m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11T00:00:00"/>
    <x v="0"/>
    <x v="0"/>
    <m/>
    <n v="23"/>
    <x v="0"/>
    <m/>
    <m/>
    <n v="5.85"/>
    <m/>
    <m/>
    <m/>
    <m/>
    <m/>
    <m/>
    <m/>
    <m/>
    <m/>
    <m/>
    <n v="0"/>
    <m/>
    <m/>
    <m/>
    <m/>
    <n v="0"/>
    <m/>
    <n v="0.2032937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19T00:00:00"/>
    <x v="0"/>
    <x v="0"/>
    <m/>
    <n v="31"/>
    <x v="0"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22T00:00:00"/>
    <x v="0"/>
    <x v="0"/>
    <m/>
    <n v="34"/>
    <x v="0"/>
    <m/>
    <m/>
    <n v="9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25T00:00:00"/>
    <x v="0"/>
    <x v="0"/>
    <m/>
    <n v="37"/>
    <x v="0"/>
    <m/>
    <m/>
    <m/>
    <m/>
    <m/>
    <m/>
    <m/>
    <m/>
    <m/>
    <m/>
    <m/>
    <m/>
    <m/>
    <n v="314.59042495856801"/>
    <n v="31.459042495856799"/>
    <m/>
    <m/>
    <m/>
    <n v="458.4585060202088"/>
    <n v="45.845850602020882"/>
    <n v="0.85141443906049086"/>
    <n v="1.8571243152438327E-2"/>
    <m/>
    <m/>
    <m/>
    <n v="46.735919379706566"/>
    <m/>
    <n v="0"/>
    <m/>
    <n v="0"/>
    <n v="0"/>
    <n v="46.735919379706566"/>
    <n v="4.6735919379706568"/>
    <m/>
    <m/>
    <m/>
    <n v="90.469121564765658"/>
    <n v="90.469121564765658"/>
    <n v="0"/>
    <n v="0"/>
    <m/>
    <m/>
    <n v="0"/>
    <m/>
    <m/>
    <m/>
    <n v="0"/>
    <n v="819.78485035848337"/>
    <n v="81.978485035848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01T00:00:00"/>
    <x v="0"/>
    <x v="0"/>
    <m/>
    <n v="44"/>
    <x v="0"/>
    <m/>
    <m/>
    <n v="1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08T00:00:00"/>
    <x v="0"/>
    <x v="0"/>
    <m/>
    <n v="51"/>
    <x v="0"/>
    <m/>
    <m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16T00:00:00"/>
    <x v="0"/>
    <x v="0"/>
    <m/>
    <n v="59"/>
    <x v="0"/>
    <m/>
    <m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22T00:00:00"/>
    <x v="0"/>
    <x v="0"/>
    <m/>
    <n v="65"/>
    <x v="0"/>
    <m/>
    <m/>
    <m/>
    <m/>
    <m/>
    <m/>
    <m/>
    <m/>
    <m/>
    <m/>
    <m/>
    <m/>
    <m/>
    <n v="3169.9695827281716"/>
    <n v="316.99695827281715"/>
    <m/>
    <m/>
    <m/>
    <n v="2679.9711014135883"/>
    <n v="267.9971101413588"/>
    <n v="3.7636340966637252"/>
    <n v="1.4043562240945598E-2"/>
    <m/>
    <m/>
    <m/>
    <n v="166.70203820105857"/>
    <m/>
    <n v="253.11842605885644"/>
    <m/>
    <n v="0"/>
    <n v="0"/>
    <n v="419.82046425991501"/>
    <n v="41.982046425991498"/>
    <m/>
    <m/>
    <m/>
    <n v="248.46975619477666"/>
    <n v="239.43174703120332"/>
    <n v="9.0380091635733475"/>
    <n v="0"/>
    <m/>
    <m/>
    <n v="0"/>
    <m/>
    <m/>
    <m/>
    <n v="0"/>
    <n v="6269.7611484016752"/>
    <n v="626.97611484016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24T00:00:00"/>
    <x v="0"/>
    <x v="0"/>
    <m/>
    <n v="67"/>
    <x v="0"/>
    <m/>
    <m/>
    <n v="18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03T00:00:00"/>
    <x v="0"/>
    <x v="0"/>
    <m/>
    <n v="74"/>
    <x v="0"/>
    <m/>
    <m/>
    <n v="22.0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08T00:00:00"/>
    <x v="0"/>
    <x v="0"/>
    <m/>
    <n v="79"/>
    <x v="0"/>
    <m/>
    <m/>
    <n v="22.15"/>
    <m/>
    <m/>
    <m/>
    <m/>
    <m/>
    <m/>
    <m/>
    <m/>
    <m/>
    <m/>
    <n v="3445.9561376120364"/>
    <n v="344.59561376120365"/>
    <m/>
    <m/>
    <m/>
    <n v="2230.9918168739405"/>
    <n v="223.09918168739404"/>
    <n v="3.3754888917918855"/>
    <n v="1.5129992258427963E-2"/>
    <m/>
    <m/>
    <m/>
    <n v="150.47063798579865"/>
    <m/>
    <n v="885.42460477504835"/>
    <m/>
    <n v="0"/>
    <n v="0"/>
    <n v="1035.8952427608469"/>
    <n v="103.58952427608469"/>
    <m/>
    <m/>
    <m/>
    <n v="149.23225937750297"/>
    <n v="88.488983377130253"/>
    <n v="60.743276000372717"/>
    <n v="0"/>
    <m/>
    <m/>
    <n v="0"/>
    <m/>
    <m/>
    <m/>
    <n v="0"/>
    <n v="6712.8431972468243"/>
    <n v="671.2843197246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15T00:00:00"/>
    <x v="0"/>
    <x v="0"/>
    <m/>
    <n v="86"/>
    <x v="0"/>
    <m/>
    <m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22T00:00:00"/>
    <x v="0"/>
    <x v="0"/>
    <m/>
    <n v="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23T00:00:00"/>
    <x v="0"/>
    <x v="0"/>
    <m/>
    <n v="94"/>
    <x v="0"/>
    <m/>
    <m/>
    <m/>
    <m/>
    <m/>
    <m/>
    <m/>
    <m/>
    <m/>
    <m/>
    <m/>
    <m/>
    <m/>
    <n v="3575.4329775431488"/>
    <n v="357.54329775431489"/>
    <m/>
    <m/>
    <m/>
    <n v="1914.4115365638886"/>
    <n v="191.44115365638885"/>
    <n v="3.2815387529212314"/>
    <n v="1.7141239959361888E-2"/>
    <m/>
    <m/>
    <m/>
    <n v="102.50750022505716"/>
    <m/>
    <n v="2058.4449574472446"/>
    <m/>
    <n v="0"/>
    <n v="0"/>
    <n v="2160.952457672302"/>
    <n v="216.09524576723021"/>
    <m/>
    <m/>
    <m/>
    <n v="106.50831544353413"/>
    <n v="47.850874250084885"/>
    <n v="58.657441193449245"/>
    <n v="0"/>
    <m/>
    <m/>
    <n v="0"/>
    <m/>
    <m/>
    <m/>
    <n v="0"/>
    <n v="7650.7969717793385"/>
    <n v="765.07969717793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30T00:00:00"/>
    <x v="0"/>
    <x v="0"/>
    <m/>
    <n v="101"/>
    <x v="0"/>
    <m/>
    <m/>
    <n v="23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07T00:00:00"/>
    <x v="0"/>
    <x v="0"/>
    <m/>
    <n v="109"/>
    <x v="0"/>
    <m/>
    <m/>
    <m/>
    <m/>
    <m/>
    <m/>
    <m/>
    <m/>
    <m/>
    <m/>
    <m/>
    <m/>
    <m/>
    <n v="4290.4173539346939"/>
    <n v="429.04173539346937"/>
    <m/>
    <m/>
    <m/>
    <n v="2136.7830067985005"/>
    <n v="213.67830067985005"/>
    <n v="3.2213146722495103"/>
    <n v="1.5075534867136284E-2"/>
    <m/>
    <m/>
    <m/>
    <n v="0"/>
    <m/>
    <n v="3781.8390296707221"/>
    <m/>
    <n v="161.73629318012135"/>
    <n v="768.67076258218378"/>
    <n v="4712.2460854330275"/>
    <n v="471.22460854330274"/>
    <m/>
    <m/>
    <m/>
    <n v="76.997075857212735"/>
    <n v="0"/>
    <n v="56.603909700811798"/>
    <n v="13.574068837498029"/>
    <m/>
    <m/>
    <n v="6.8190973189029043"/>
    <m/>
    <m/>
    <m/>
    <n v="0"/>
    <n v="11139.446446166221"/>
    <n v="1113.944644616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12T00:00:00"/>
    <x v="0"/>
    <x v="0"/>
    <m/>
    <n v="114"/>
    <x v="0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16T00:00:00"/>
    <x v="0"/>
    <x v="0"/>
    <m/>
    <n v="1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2072738976504667"/>
    <n v="4.4129731379731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22T00:00:00"/>
    <x v="0"/>
    <x v="0"/>
    <m/>
    <n v="1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625449863943587"/>
    <n v="6.4797101449275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30T00:00:00"/>
    <x v="0"/>
    <x v="0"/>
    <m/>
    <n v="1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5.021505690961753"/>
    <n v="5.239729706536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04T00:00:00"/>
    <x v="0"/>
    <x v="0"/>
    <m/>
    <n v="136"/>
    <x v="0"/>
    <m/>
    <m/>
    <m/>
    <m/>
    <m/>
    <m/>
    <m/>
    <m/>
    <m/>
    <m/>
    <m/>
    <m/>
    <m/>
    <n v="5324.3838303429475"/>
    <n v="532.4383830342947"/>
    <m/>
    <m/>
    <m/>
    <n v="3052.3619768214658"/>
    <n v="305.23619768214655"/>
    <m/>
    <m/>
    <m/>
    <m/>
    <m/>
    <n v="0"/>
    <m/>
    <n v="2450.438452973297"/>
    <m/>
    <n v="248.31188667424271"/>
    <n v="4614.5494664393591"/>
    <n v="7313.2998060868986"/>
    <n v="731.32998060868988"/>
    <m/>
    <m/>
    <m/>
    <n v="112.63942012311196"/>
    <n v="0"/>
    <n v="29.290350751285324"/>
    <n v="75.053501280986382"/>
    <m/>
    <m/>
    <n v="8.2955680908402467"/>
    <m/>
    <m/>
    <m/>
    <n v="0"/>
    <n v="15690.045613251314"/>
    <n v="1569.0045613251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07T00:00:00"/>
    <x v="0"/>
    <x v="0"/>
    <m/>
    <n v="1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8.610469028879066"/>
    <n v="4.8528032398595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13T00:00:00"/>
    <x v="0"/>
    <x v="0"/>
    <m/>
    <n v="1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4.305234514439533"/>
    <n v="4.671324786324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21T00:00:00"/>
    <x v="0"/>
    <x v="0"/>
    <m/>
    <n v="1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815745951417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05T00:00:00"/>
    <x v="3"/>
    <x v="3"/>
    <s v="openbolls"/>
    <n v="107"/>
    <x v="0"/>
    <m/>
    <m/>
    <m/>
    <m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30T00:00:00"/>
    <x v="4"/>
    <x v="4"/>
    <s v="picking"/>
    <n v="1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2.7141567424414"/>
    <n v="36.213326869391089"/>
    <n v="1688.5239185665127"/>
    <n v="168.85239185665128"/>
    <m/>
    <m/>
    <m/>
    <n v="7.4384313593238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09-12-19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13T00:00:00"/>
    <x v="6"/>
    <x v="6"/>
    <s v="squaring"/>
    <n v="25"/>
    <x v="0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09T00:00:00"/>
    <x v="1"/>
    <x v="1"/>
    <s v="flowering"/>
    <n v="52"/>
    <x v="1"/>
    <m/>
    <m/>
    <m/>
    <m/>
    <m/>
    <n v="52"/>
    <m/>
    <m/>
    <m/>
    <m/>
    <m/>
    <m/>
    <m/>
    <n v="1501.2037451314181"/>
    <n v="150.12037451314183"/>
    <m/>
    <m/>
    <m/>
    <n v="1380.0620083835563"/>
    <n v="138.00620083835562"/>
    <n v="2.3028186453652024"/>
    <n v="1.6686341855482682E-2"/>
    <m/>
    <m/>
    <m/>
    <n v="127.2638384696053"/>
    <m/>
    <n v="0"/>
    <m/>
    <n v="0"/>
    <n v="0"/>
    <n v="127.2638384696053"/>
    <n v="12.72638384696053"/>
    <m/>
    <m/>
    <m/>
    <n v="171.66267223573234"/>
    <n v="171.66267223573234"/>
    <n v="0"/>
    <n v="0"/>
    <m/>
    <m/>
    <n v="0"/>
    <m/>
    <m/>
    <m/>
    <n v="0"/>
    <n v="3008.5295919845798"/>
    <n v="300.85295919845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25T00:00:00"/>
    <x v="2"/>
    <x v="2"/>
    <s v="mature"/>
    <n v="127"/>
    <x v="1"/>
    <m/>
    <m/>
    <m/>
    <m/>
    <m/>
    <m/>
    <m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11T00:00:00"/>
    <x v="0"/>
    <x v="0"/>
    <m/>
    <n v="23"/>
    <x v="1"/>
    <m/>
    <m/>
    <n v="5.55"/>
    <m/>
    <m/>
    <m/>
    <m/>
    <m/>
    <m/>
    <m/>
    <m/>
    <m/>
    <m/>
    <n v="0"/>
    <m/>
    <m/>
    <m/>
    <m/>
    <n v="0"/>
    <m/>
    <n v="0.24733437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19T00:00:00"/>
    <x v="0"/>
    <x v="0"/>
    <m/>
    <n v="31"/>
    <x v="1"/>
    <m/>
    <m/>
    <n v="8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22T00:00:00"/>
    <x v="0"/>
    <x v="0"/>
    <m/>
    <n v="34"/>
    <x v="1"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25T00:00:00"/>
    <x v="0"/>
    <x v="0"/>
    <m/>
    <n v="37"/>
    <x v="1"/>
    <m/>
    <m/>
    <m/>
    <m/>
    <m/>
    <m/>
    <m/>
    <m/>
    <m/>
    <m/>
    <m/>
    <m/>
    <m/>
    <n v="361.66970057224796"/>
    <n v="36.166970057224795"/>
    <m/>
    <m/>
    <m/>
    <n v="506.7658647271503"/>
    <n v="50.67658647271503"/>
    <n v="0.79707731886804256"/>
    <n v="1.5728709732594163E-2"/>
    <m/>
    <m/>
    <m/>
    <n v="41.212680983667234"/>
    <m/>
    <n v="0"/>
    <m/>
    <n v="0"/>
    <n v="0"/>
    <n v="41.212680983667234"/>
    <n v="4.1212680983667234"/>
    <m/>
    <m/>
    <m/>
    <n v="96.767483587583214"/>
    <n v="96.767483587583214"/>
    <n v="0"/>
    <n v="0"/>
    <m/>
    <m/>
    <n v="0"/>
    <m/>
    <m/>
    <m/>
    <n v="0"/>
    <n v="909.64824628306553"/>
    <n v="90.964824628306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01T00:00:00"/>
    <x v="0"/>
    <x v="0"/>
    <m/>
    <n v="44"/>
    <x v="1"/>
    <m/>
    <m/>
    <n v="1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08T00:00:00"/>
    <x v="0"/>
    <x v="0"/>
    <m/>
    <n v="51"/>
    <x v="1"/>
    <m/>
    <m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16T00:00:00"/>
    <x v="0"/>
    <x v="0"/>
    <m/>
    <n v="59"/>
    <x v="1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22T00:00:00"/>
    <x v="0"/>
    <x v="0"/>
    <m/>
    <n v="65"/>
    <x v="1"/>
    <m/>
    <m/>
    <m/>
    <m/>
    <m/>
    <m/>
    <m/>
    <m/>
    <m/>
    <m/>
    <m/>
    <m/>
    <m/>
    <n v="3312.7700077544778"/>
    <n v="331.27700077544779"/>
    <m/>
    <m/>
    <m/>
    <n v="2668.1326257206629"/>
    <n v="266.81326257206626"/>
    <n v="3.8025329691891208"/>
    <n v="1.425166400100541E-2"/>
    <m/>
    <m/>
    <m/>
    <n v="213.52599784322655"/>
    <m/>
    <n v="222.35546196998453"/>
    <m/>
    <n v="0"/>
    <n v="0"/>
    <n v="435.88145981321111"/>
    <n v="43.588145981321112"/>
    <m/>
    <m/>
    <m/>
    <n v="240.55559434018852"/>
    <n v="232.74582257088218"/>
    <n v="7.8097717693063515"/>
    <n v="0"/>
    <m/>
    <m/>
    <n v="0"/>
    <m/>
    <m/>
    <m/>
    <n v="0"/>
    <n v="6416.7840932883519"/>
    <n v="641.67840932883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24T00:00:00"/>
    <x v="0"/>
    <x v="0"/>
    <m/>
    <n v="67"/>
    <x v="1"/>
    <m/>
    <m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03T00:00:00"/>
    <x v="0"/>
    <x v="0"/>
    <m/>
    <n v="74"/>
    <x v="1"/>
    <m/>
    <m/>
    <n v="20.2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08T00:00:00"/>
    <x v="0"/>
    <x v="0"/>
    <m/>
    <n v="79"/>
    <x v="1"/>
    <m/>
    <m/>
    <n v="21.1"/>
    <m/>
    <m/>
    <m/>
    <m/>
    <m/>
    <m/>
    <m/>
    <m/>
    <m/>
    <m/>
    <n v="3421.9273001439233"/>
    <n v="342.19273001439234"/>
    <m/>
    <m/>
    <m/>
    <n v="2194.8405831912364"/>
    <n v="219.48405831912365"/>
    <n v="3.1499214190749236"/>
    <n v="1.4351481575463792E-2"/>
    <m/>
    <m/>
    <m/>
    <n v="100.47284258050317"/>
    <m/>
    <n v="658.23454768313115"/>
    <m/>
    <n v="0"/>
    <n v="0"/>
    <n v="758.70739026363435"/>
    <n v="75.870739026363438"/>
    <m/>
    <m/>
    <m/>
    <n v="144.80591660312172"/>
    <n v="95.132615494575447"/>
    <n v="49.673301108546269"/>
    <n v="0"/>
    <m/>
    <m/>
    <n v="0"/>
    <m/>
    <m/>
    <m/>
    <n v="0"/>
    <n v="6375.475273598795"/>
    <n v="637.5475273598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15T00:00:00"/>
    <x v="0"/>
    <x v="0"/>
    <m/>
    <n v="86"/>
    <x v="1"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22T00:00:00"/>
    <x v="0"/>
    <x v="0"/>
    <m/>
    <n v="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23T00:00:00"/>
    <x v="0"/>
    <x v="0"/>
    <m/>
    <n v="94"/>
    <x v="1"/>
    <m/>
    <m/>
    <m/>
    <m/>
    <m/>
    <m/>
    <m/>
    <m/>
    <m/>
    <m/>
    <m/>
    <m/>
    <m/>
    <n v="4624.4388863948507"/>
    <n v="462.44388863948507"/>
    <m/>
    <m/>
    <m/>
    <n v="2507.357422479658"/>
    <n v="250.73574224796579"/>
    <n v="3.9037634316965346"/>
    <n v="1.5569233954032358E-2"/>
    <m/>
    <m/>
    <m/>
    <n v="62.61561948321436"/>
    <m/>
    <n v="2628.4462301765107"/>
    <m/>
    <n v="0"/>
    <n v="0"/>
    <n v="2691.0618496597249"/>
    <n v="269.10618496597249"/>
    <m/>
    <m/>
    <m/>
    <n v="129.94201940432418"/>
    <n v="37.581450995180283"/>
    <n v="92.360568409143895"/>
    <n v="0"/>
    <m/>
    <m/>
    <n v="0"/>
    <m/>
    <m/>
    <m/>
    <n v="0"/>
    <n v="9822.8581585342345"/>
    <n v="982.2858158534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30T00:00:00"/>
    <x v="0"/>
    <x v="0"/>
    <m/>
    <n v="101"/>
    <x v="1"/>
    <m/>
    <m/>
    <n v="2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07T00:00:00"/>
    <x v="0"/>
    <x v="0"/>
    <m/>
    <n v="109"/>
    <x v="1"/>
    <m/>
    <m/>
    <m/>
    <m/>
    <m/>
    <m/>
    <m/>
    <m/>
    <m/>
    <m/>
    <m/>
    <m/>
    <m/>
    <n v="4608.6333837259963"/>
    <n v="460.86333837259963"/>
    <m/>
    <m/>
    <m/>
    <n v="2350.4389575279315"/>
    <n v="235.04389575279316"/>
    <n v="3.3742764294118963"/>
    <n v="1.4355941551278504E-2"/>
    <m/>
    <m/>
    <m/>
    <n v="0"/>
    <m/>
    <n v="4021.7612188410076"/>
    <m/>
    <n v="183.95661356923972"/>
    <n v="321.99072212042847"/>
    <n v="4527.7085545306754"/>
    <n v="452.77085545306755"/>
    <m/>
    <m/>
    <m/>
    <n v="76.675916301215892"/>
    <n v="0"/>
    <n v="65.798408399377763"/>
    <n v="6.8906230953484107"/>
    <m/>
    <m/>
    <n v="3.9868848064897149"/>
    <m/>
    <m/>
    <m/>
    <n v="0"/>
    <n v="11486.780895784603"/>
    <n v="1148.6780895784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12T00:00:00"/>
    <x v="0"/>
    <x v="0"/>
    <m/>
    <n v="114"/>
    <x v="1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16T00:00:00"/>
    <x v="0"/>
    <x v="0"/>
    <m/>
    <n v="1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429086163361422"/>
    <n v="4.3134095634095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22T00:00:00"/>
    <x v="0"/>
    <x v="0"/>
    <m/>
    <n v="1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4.287740800635515"/>
    <n v="4.8210714285714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30T00:00:00"/>
    <x v="0"/>
    <x v="0"/>
    <m/>
    <n v="1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3.705847306153714"/>
    <n v="5.0955466027874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04T00:00:00"/>
    <x v="0"/>
    <x v="0"/>
    <m/>
    <n v="136"/>
    <x v="1"/>
    <m/>
    <m/>
    <m/>
    <m/>
    <m/>
    <m/>
    <m/>
    <m/>
    <m/>
    <m/>
    <m/>
    <m/>
    <m/>
    <n v="5423.7445531508238"/>
    <n v="542.3744553150824"/>
    <m/>
    <m/>
    <m/>
    <n v="2497.8945914602377"/>
    <n v="249.78945914602377"/>
    <m/>
    <m/>
    <m/>
    <m/>
    <m/>
    <n v="0"/>
    <m/>
    <n v="2902.921128768287"/>
    <m/>
    <n v="567.35401138141117"/>
    <n v="3428.2960404834516"/>
    <n v="6898.5711806331492"/>
    <n v="689.85711806331494"/>
    <m/>
    <m/>
    <m/>
    <n v="103.37087520684935"/>
    <n v="0"/>
    <n v="32.70788447894757"/>
    <n v="59.818226002590194"/>
    <m/>
    <m/>
    <n v="10.844764725311592"/>
    <m/>
    <m/>
    <m/>
    <n v="0"/>
    <n v="14820.21032524421"/>
    <n v="1482.0210325244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07T00:00:00"/>
    <x v="0"/>
    <x v="0"/>
    <m/>
    <n v="1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8.746276278832227"/>
    <n v="4.16502438917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13T00:00:00"/>
    <x v="0"/>
    <x v="0"/>
    <m/>
    <n v="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3.575907169404488"/>
    <n v="4.19708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21T00:00:00"/>
    <x v="0"/>
    <x v="0"/>
    <m/>
    <n v="1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153768156951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05T00:00:00"/>
    <x v="3"/>
    <x v="3"/>
    <s v="openbolls"/>
    <n v="107"/>
    <x v="1"/>
    <m/>
    <m/>
    <m/>
    <m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30T00:00:00"/>
    <x v="4"/>
    <x v="4"/>
    <s v="picking"/>
    <n v="1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8.6154990628265"/>
    <n v="36.465318730002437"/>
    <n v="1669.6067351545514"/>
    <n v="166.96067351545514"/>
    <m/>
    <m/>
    <m/>
    <n v="7.3550957495795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09-12-19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13T00:00:00"/>
    <x v="6"/>
    <x v="6"/>
    <s v="squaring"/>
    <n v="25"/>
    <x v="1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09T00:00:00"/>
    <x v="1"/>
    <x v="1"/>
    <s v="flowering"/>
    <n v="52"/>
    <x v="4"/>
    <m/>
    <m/>
    <m/>
    <m/>
    <m/>
    <n v="52"/>
    <m/>
    <m/>
    <m/>
    <m/>
    <m/>
    <m/>
    <m/>
    <n v="1444.0955298633535"/>
    <n v="144.40955298633534"/>
    <m/>
    <m/>
    <m/>
    <n v="1398.1412467386908"/>
    <n v="139.81412467386909"/>
    <n v="2.4177083684861858"/>
    <n v="1.7292304151141673E-2"/>
    <m/>
    <m/>
    <m/>
    <n v="92.321099290175937"/>
    <m/>
    <n v="0"/>
    <m/>
    <n v="0"/>
    <n v="0"/>
    <n v="92.321099290175937"/>
    <n v="9.232109929017593"/>
    <m/>
    <m/>
    <m/>
    <n v="153.86851051725375"/>
    <n v="153.86851051725375"/>
    <n v="0"/>
    <n v="0"/>
    <m/>
    <m/>
    <n v="0"/>
    <m/>
    <m/>
    <m/>
    <n v="0"/>
    <n v="2934.5578758922202"/>
    <n v="293.45578758922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24T00:00:00"/>
    <x v="2"/>
    <x v="2"/>
    <s v="mature"/>
    <n v="126"/>
    <x v="4"/>
    <m/>
    <m/>
    <m/>
    <m/>
    <m/>
    <m/>
    <m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11T00:00:00"/>
    <x v="0"/>
    <x v="0"/>
    <m/>
    <n v="23"/>
    <x v="4"/>
    <m/>
    <m/>
    <n v="5.75"/>
    <m/>
    <m/>
    <m/>
    <m/>
    <m/>
    <m/>
    <m/>
    <m/>
    <m/>
    <m/>
    <n v="0"/>
    <m/>
    <m/>
    <m/>
    <m/>
    <n v="0"/>
    <m/>
    <n v="0.17434062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19T00:00:00"/>
    <x v="0"/>
    <x v="0"/>
    <m/>
    <n v="31"/>
    <x v="4"/>
    <m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22T00:00:00"/>
    <x v="0"/>
    <x v="0"/>
    <m/>
    <n v="34"/>
    <x v="4"/>
    <m/>
    <m/>
    <n v="8.9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25T00:00:00"/>
    <x v="0"/>
    <x v="0"/>
    <m/>
    <n v="37"/>
    <x v="4"/>
    <m/>
    <m/>
    <m/>
    <m/>
    <m/>
    <m/>
    <m/>
    <m/>
    <m/>
    <m/>
    <m/>
    <m/>
    <m/>
    <n v="339.31928134347936"/>
    <n v="33.931928134347935"/>
    <m/>
    <m/>
    <m/>
    <n v="501.36234979193176"/>
    <n v="50.136234979193176"/>
    <n v="0.88363893326297205"/>
    <n v="1.7624756498562114E-2"/>
    <m/>
    <m/>
    <m/>
    <n v="36.791033608412569"/>
    <m/>
    <n v="0"/>
    <m/>
    <n v="0"/>
    <n v="0"/>
    <n v="36.791033608412569"/>
    <n v="3.6791033608412569"/>
    <m/>
    <m/>
    <m/>
    <n v="92.362562482625066"/>
    <n v="92.362562482625066"/>
    <n v="0"/>
    <n v="0"/>
    <m/>
    <m/>
    <n v="0"/>
    <m/>
    <m/>
    <m/>
    <n v="0"/>
    <n v="877.47266474382377"/>
    <n v="87.747266474382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01T00:00:00"/>
    <x v="0"/>
    <x v="0"/>
    <m/>
    <n v="44"/>
    <x v="4"/>
    <m/>
    <m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08T00:00:00"/>
    <x v="0"/>
    <x v="0"/>
    <m/>
    <n v="51"/>
    <x v="4"/>
    <m/>
    <m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16T00:00:00"/>
    <x v="0"/>
    <x v="0"/>
    <m/>
    <n v="59"/>
    <x v="4"/>
    <m/>
    <m/>
    <n v="17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22T00:00:00"/>
    <x v="0"/>
    <x v="0"/>
    <m/>
    <n v="65"/>
    <x v="4"/>
    <m/>
    <m/>
    <m/>
    <m/>
    <m/>
    <m/>
    <m/>
    <m/>
    <m/>
    <m/>
    <m/>
    <m/>
    <m/>
    <n v="3315.5349888469523"/>
    <n v="331.55349888469522"/>
    <m/>
    <m/>
    <m/>
    <n v="2661.4328027028832"/>
    <n v="266.1432802702883"/>
    <n v="3.7951800053002951"/>
    <n v="1.4259912936543081E-2"/>
    <m/>
    <m/>
    <m/>
    <n v="211.4752610651538"/>
    <m/>
    <n v="83.969988257107516"/>
    <m/>
    <n v="0"/>
    <n v="0"/>
    <n v="295.4452493222613"/>
    <n v="29.544524932226132"/>
    <m/>
    <m/>
    <m/>
    <n v="264.91457087343952"/>
    <n v="262.12940219682343"/>
    <n v="2.785168676616109"/>
    <n v="0"/>
    <m/>
    <m/>
    <n v="0"/>
    <m/>
    <m/>
    <m/>
    <n v="0"/>
    <n v="6272.4130408720976"/>
    <n v="627.24130408720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24T00:00:00"/>
    <x v="0"/>
    <x v="0"/>
    <m/>
    <n v="67"/>
    <x v="4"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03T00:00:00"/>
    <x v="0"/>
    <x v="0"/>
    <m/>
    <n v="74"/>
    <x v="4"/>
    <m/>
    <m/>
    <n v="2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08T00:00:00"/>
    <x v="0"/>
    <x v="0"/>
    <m/>
    <n v="79"/>
    <x v="4"/>
    <m/>
    <m/>
    <n v="22.9"/>
    <m/>
    <m/>
    <m/>
    <m/>
    <m/>
    <m/>
    <m/>
    <m/>
    <m/>
    <m/>
    <n v="4020.8209441600129"/>
    <n v="402.08209441600127"/>
    <m/>
    <m/>
    <m/>
    <n v="2409.892538222487"/>
    <n v="240.98925382224871"/>
    <n v="3.3788333968953332"/>
    <n v="1.4020680770220267E-2"/>
    <m/>
    <m/>
    <m/>
    <n v="90.029648241812481"/>
    <m/>
    <n v="505.47805670127508"/>
    <m/>
    <n v="0"/>
    <n v="0"/>
    <n v="595.50770494308756"/>
    <n v="59.550770494308757"/>
    <m/>
    <m/>
    <m/>
    <n v="150.71142952245987"/>
    <n v="105.39159558365171"/>
    <n v="45.319833938808173"/>
    <n v="0"/>
    <m/>
    <m/>
    <n v="0"/>
    <m/>
    <m/>
    <m/>
    <n v="0"/>
    <n v="7026.2211873255874"/>
    <n v="702.62211873255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15T00:00:00"/>
    <x v="0"/>
    <x v="0"/>
    <m/>
    <n v="86"/>
    <x v="4"/>
    <m/>
    <m/>
    <n v="2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22T00:00:00"/>
    <x v="0"/>
    <x v="0"/>
    <m/>
    <n v="9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23T00:00:00"/>
    <x v="0"/>
    <x v="0"/>
    <m/>
    <n v="94"/>
    <x v="4"/>
    <m/>
    <m/>
    <m/>
    <m/>
    <m/>
    <m/>
    <m/>
    <m/>
    <m/>
    <m/>
    <m/>
    <m/>
    <m/>
    <n v="4620.9795464796298"/>
    <n v="462.09795464796298"/>
    <m/>
    <m/>
    <m/>
    <n v="2418.4446066381715"/>
    <n v="241.84446066381716"/>
    <n v="3.706368306901723"/>
    <n v="1.5325421540474589E-2"/>
    <m/>
    <m/>
    <m/>
    <n v="98.89513736787066"/>
    <m/>
    <n v="1690.52562504806"/>
    <m/>
    <n v="0"/>
    <n v="0"/>
    <n v="1789.4207624159305"/>
    <n v="178.94207624159304"/>
    <m/>
    <m/>
    <m/>
    <n v="133.98371629152609"/>
    <n v="78.771521906406505"/>
    <n v="55.212194385119574"/>
    <n v="0"/>
    <m/>
    <m/>
    <n v="0"/>
    <m/>
    <m/>
    <m/>
    <n v="0"/>
    <n v="8828.8449155337312"/>
    <n v="882.88449155337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30T00:00:00"/>
    <x v="0"/>
    <x v="0"/>
    <m/>
    <n v="101"/>
    <x v="4"/>
    <m/>
    <m/>
    <n v="2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07T00:00:00"/>
    <x v="0"/>
    <x v="0"/>
    <m/>
    <n v="109"/>
    <x v="4"/>
    <m/>
    <m/>
    <m/>
    <m/>
    <m/>
    <m/>
    <m/>
    <m/>
    <m/>
    <m/>
    <m/>
    <m/>
    <m/>
    <n v="4799.3262164205771"/>
    <n v="479.93262164205771"/>
    <m/>
    <m/>
    <m/>
    <n v="2361.0272916301351"/>
    <n v="236.10272916301352"/>
    <n v="3.491528365675391"/>
    <n v="1.4788174529167423E-2"/>
    <m/>
    <m/>
    <m/>
    <n v="39.729312936453248"/>
    <m/>
    <n v="2816.3121580176153"/>
    <m/>
    <n v="134.7009752490176"/>
    <n v="0"/>
    <n v="2990.7424462030863"/>
    <n v="299.0742446203086"/>
    <m/>
    <m/>
    <m/>
    <n v="97.743232388537479"/>
    <n v="28.506472833000039"/>
    <n v="65.672672427494689"/>
    <n v="0"/>
    <m/>
    <m/>
    <n v="3.5640871280427646"/>
    <m/>
    <m/>
    <m/>
    <n v="0"/>
    <n v="10151.095954253798"/>
    <n v="1015.1095954253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16T00:00:00"/>
    <x v="0"/>
    <x v="0"/>
    <m/>
    <n v="11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6779924782777851"/>
    <n v="4.2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22T00:00:00"/>
    <x v="0"/>
    <x v="0"/>
    <m/>
    <n v="12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6182077551549736"/>
    <n v="5.81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30T00:00:00"/>
    <x v="0"/>
    <x v="0"/>
    <m/>
    <n v="13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6.76241732589807"/>
    <n v="5.3356952887537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04T00:00:00"/>
    <x v="0"/>
    <x v="0"/>
    <m/>
    <n v="136"/>
    <x v="4"/>
    <m/>
    <m/>
    <m/>
    <m/>
    <m/>
    <m/>
    <m/>
    <m/>
    <m/>
    <m/>
    <m/>
    <m/>
    <m/>
    <n v="5340.7012839935442"/>
    <n v="534.07012839935442"/>
    <m/>
    <m/>
    <m/>
    <n v="2328.1186161198498"/>
    <n v="232.81186161198497"/>
    <m/>
    <m/>
    <m/>
    <m/>
    <m/>
    <n v="0"/>
    <m/>
    <n v="2981.5545077604497"/>
    <m/>
    <n v="143.07630962763537"/>
    <n v="3157.0320174886979"/>
    <n v="6281.6628348767827"/>
    <n v="628.16628348767824"/>
    <m/>
    <m/>
    <m/>
    <n v="85.994692651604566"/>
    <n v="0"/>
    <n v="33.551711040305122"/>
    <n v="49.115864427354353"/>
    <m/>
    <m/>
    <n v="3.3271171839450933"/>
    <m/>
    <m/>
    <m/>
    <n v="0"/>
    <n v="13950.482734990177"/>
    <n v="1395.0482734990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07T00:00:00"/>
    <x v="0"/>
    <x v="0"/>
    <m/>
    <n v="13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7.821942679289336"/>
    <n v="5.0013372668084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13T00:00:00"/>
    <x v="0"/>
    <x v="0"/>
    <m/>
    <n v="14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7.958760212683174"/>
    <n v="5.1182181543946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21T00:00:00"/>
    <x v="0"/>
    <x v="0"/>
    <m/>
    <n v="15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2896835269993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12T00:00:00"/>
    <x v="3"/>
    <x v="3"/>
    <s v="openbolls"/>
    <n v="114"/>
    <x v="4"/>
    <m/>
    <m/>
    <n v="26.6"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30T00:00:00"/>
    <x v="4"/>
    <x v="4"/>
    <s v="picking"/>
    <n v="16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0.0548826071927"/>
    <n v="42.450537775661466"/>
    <n v="1842.3766374256063"/>
    <n v="184.23766374256064"/>
    <m/>
    <m/>
    <m/>
    <n v="8.1161966406414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09-12-19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13T00:00:00"/>
    <x v="6"/>
    <x v="6"/>
    <s v="squaring"/>
    <n v="25"/>
    <x v="4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09T00:00:00"/>
    <x v="1"/>
    <x v="1"/>
    <s v="flowering"/>
    <n v="52"/>
    <x v="3"/>
    <m/>
    <m/>
    <m/>
    <m/>
    <m/>
    <n v="52"/>
    <m/>
    <m/>
    <m/>
    <m/>
    <m/>
    <m/>
    <m/>
    <n v="1653.5145191446377"/>
    <n v="165.35145191446378"/>
    <m/>
    <m/>
    <m/>
    <n v="1111.0093150538953"/>
    <n v="111.10093150538953"/>
    <n v="1.8955286940787583"/>
    <n v="1.7061321344428206E-2"/>
    <m/>
    <m/>
    <m/>
    <n v="85.342902647604305"/>
    <m/>
    <n v="0"/>
    <m/>
    <n v="0"/>
    <n v="0"/>
    <n v="85.342902647604305"/>
    <n v="8.5342902647604308"/>
    <m/>
    <m/>
    <m/>
    <n v="163.38943197967674"/>
    <n v="163.38943197967674"/>
    <n v="0"/>
    <n v="0"/>
    <m/>
    <m/>
    <n v="0"/>
    <m/>
    <m/>
    <m/>
    <n v="0"/>
    <n v="2849.8667368461374"/>
    <n v="284.98667368461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23T00:00:00"/>
    <x v="2"/>
    <x v="2"/>
    <s v="mature"/>
    <n v="125"/>
    <x v="3"/>
    <m/>
    <m/>
    <m/>
    <m/>
    <m/>
    <m/>
    <m/>
    <n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11T00:00:00"/>
    <x v="0"/>
    <x v="0"/>
    <m/>
    <n v="23"/>
    <x v="3"/>
    <m/>
    <m/>
    <n v="5.85"/>
    <m/>
    <m/>
    <m/>
    <m/>
    <m/>
    <m/>
    <m/>
    <m/>
    <m/>
    <m/>
    <n v="0"/>
    <m/>
    <m/>
    <m/>
    <m/>
    <n v="0"/>
    <m/>
    <n v="0.22522500000000001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19T00:00:00"/>
    <x v="0"/>
    <x v="0"/>
    <m/>
    <n v="31"/>
    <x v="3"/>
    <m/>
    <m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22T00:00:00"/>
    <x v="0"/>
    <x v="0"/>
    <m/>
    <n v="34"/>
    <x v="3"/>
    <m/>
    <m/>
    <n v="9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25T00:00:00"/>
    <x v="0"/>
    <x v="0"/>
    <m/>
    <n v="37"/>
    <x v="3"/>
    <m/>
    <m/>
    <m/>
    <m/>
    <m/>
    <m/>
    <m/>
    <m/>
    <m/>
    <m/>
    <m/>
    <m/>
    <m/>
    <n v="426.56295916664561"/>
    <n v="42.656295916664561"/>
    <m/>
    <m/>
    <m/>
    <n v="474.39862551315764"/>
    <n v="47.439862551315763"/>
    <n v="0.81089380860581572"/>
    <n v="1.7093089334495243E-2"/>
    <m/>
    <m/>
    <m/>
    <n v="37.591097294663648"/>
    <m/>
    <n v="0"/>
    <m/>
    <n v="0"/>
    <n v="0"/>
    <n v="37.591097294663648"/>
    <n v="3.7591097294663647"/>
    <m/>
    <m/>
    <m/>
    <n v="118.25954904021827"/>
    <n v="118.25954904021827"/>
    <n v="0"/>
    <n v="0"/>
    <m/>
    <m/>
    <n v="0"/>
    <m/>
    <m/>
    <m/>
    <n v="0"/>
    <n v="938.55268197446696"/>
    <n v="93.855268197446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01T00:00:00"/>
    <x v="0"/>
    <x v="0"/>
    <m/>
    <n v="44"/>
    <x v="3"/>
    <m/>
    <m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08T00:00:00"/>
    <x v="0"/>
    <x v="0"/>
    <m/>
    <n v="51"/>
    <x v="3"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16T00:00:00"/>
    <x v="0"/>
    <x v="0"/>
    <m/>
    <n v="59"/>
    <x v="3"/>
    <m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22T00:00:00"/>
    <x v="0"/>
    <x v="0"/>
    <m/>
    <n v="65"/>
    <x v="3"/>
    <m/>
    <m/>
    <m/>
    <m/>
    <m/>
    <m/>
    <m/>
    <m/>
    <m/>
    <m/>
    <m/>
    <m/>
    <m/>
    <n v="3555.5385782302719"/>
    <n v="355.55385782302722"/>
    <m/>
    <m/>
    <m/>
    <n v="2363.7036064272306"/>
    <n v="236.37036064272306"/>
    <n v="3.3990516549666951"/>
    <n v="1.4380194055313081E-2"/>
    <m/>
    <m/>
    <m/>
    <n v="154.124862185095"/>
    <m/>
    <n v="155.27277066268459"/>
    <m/>
    <n v="0"/>
    <n v="0"/>
    <n v="309.39763284777962"/>
    <n v="30.93976328477796"/>
    <m/>
    <m/>
    <m/>
    <n v="247.12165365402169"/>
    <n v="240.10077319626436"/>
    <n v="7.0208804577573254"/>
    <n v="0"/>
    <m/>
    <m/>
    <n v="0"/>
    <m/>
    <m/>
    <m/>
    <n v="0"/>
    <n v="6228.6398175052818"/>
    <n v="622.8639817505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24T00:00:00"/>
    <x v="0"/>
    <x v="0"/>
    <m/>
    <n v="67"/>
    <x v="3"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03T00:00:00"/>
    <x v="0"/>
    <x v="0"/>
    <m/>
    <n v="74"/>
    <x v="3"/>
    <m/>
    <m/>
    <n v="2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08T00:00:00"/>
    <x v="0"/>
    <x v="0"/>
    <m/>
    <n v="79"/>
    <x v="3"/>
    <m/>
    <m/>
    <n v="24.7"/>
    <m/>
    <m/>
    <m/>
    <m/>
    <m/>
    <m/>
    <m/>
    <m/>
    <m/>
    <m/>
    <n v="4137.4497637268105"/>
    <n v="413.74497637268104"/>
    <m/>
    <m/>
    <m/>
    <n v="2152.5274511245962"/>
    <n v="215.25274511245962"/>
    <n v="3.388726423395676"/>
    <n v="1.5743011414907731E-2"/>
    <m/>
    <m/>
    <m/>
    <n v="107.14054271240585"/>
    <m/>
    <n v="565.08896925172235"/>
    <m/>
    <n v="0"/>
    <n v="0"/>
    <n v="672.22951196412816"/>
    <n v="67.222951196412822"/>
    <m/>
    <m/>
    <m/>
    <n v="150.22467985398737"/>
    <n v="103.59385214276038"/>
    <n v="46.630827711226985"/>
    <n v="0"/>
    <m/>
    <m/>
    <n v="0"/>
    <m/>
    <m/>
    <m/>
    <n v="0"/>
    <n v="6962.2067268155351"/>
    <n v="696.22067268155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15T00:00:00"/>
    <x v="0"/>
    <x v="0"/>
    <m/>
    <n v="86"/>
    <x v="3"/>
    <m/>
    <m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22T00:00:00"/>
    <x v="0"/>
    <x v="0"/>
    <m/>
    <n v="9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23T00:00:00"/>
    <x v="0"/>
    <x v="0"/>
    <m/>
    <n v="94"/>
    <x v="3"/>
    <m/>
    <m/>
    <m/>
    <m/>
    <m/>
    <m/>
    <m/>
    <m/>
    <m/>
    <m/>
    <m/>
    <m/>
    <m/>
    <n v="4847.5864051143062"/>
    <n v="484.7586405114306"/>
    <m/>
    <m/>
    <m/>
    <n v="2243.6368213656833"/>
    <n v="224.36368213656834"/>
    <n v="3.5379231882134352"/>
    <n v="1.5768698189129959E-2"/>
    <m/>
    <m/>
    <m/>
    <n v="96.327279166869104"/>
    <m/>
    <n v="1943.9337891051155"/>
    <m/>
    <n v="0"/>
    <n v="0"/>
    <n v="2040.2610682719846"/>
    <n v="204.02610682719848"/>
    <m/>
    <m/>
    <m/>
    <n v="154.67899440212148"/>
    <n v="87.769606079030538"/>
    <n v="66.909388323090951"/>
    <n v="0"/>
    <m/>
    <m/>
    <n v="0"/>
    <m/>
    <m/>
    <m/>
    <n v="0"/>
    <n v="9131.4842947519737"/>
    <n v="913.14842947519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30T00:00:00"/>
    <x v="0"/>
    <x v="0"/>
    <m/>
    <n v="101"/>
    <x v="3"/>
    <m/>
    <m/>
    <n v="2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07T00:00:00"/>
    <x v="0"/>
    <x v="0"/>
    <m/>
    <n v="109"/>
    <x v="3"/>
    <m/>
    <m/>
    <m/>
    <m/>
    <m/>
    <m/>
    <m/>
    <m/>
    <m/>
    <m/>
    <m/>
    <m/>
    <m/>
    <n v="5358.5411635830496"/>
    <n v="535.85411635830496"/>
    <m/>
    <m/>
    <m/>
    <n v="2223.5306771159826"/>
    <n v="222.35306771159827"/>
    <n v="3.5447388949478862"/>
    <n v="1.594193833900942E-2"/>
    <m/>
    <m/>
    <m/>
    <n v="74.81397126254997"/>
    <m/>
    <n v="2950.0317077013906"/>
    <m/>
    <n v="10.408607350096712"/>
    <n v="129.29943348831688"/>
    <n v="3164.553719802354"/>
    <n v="316.45537198023538"/>
    <m/>
    <m/>
    <m/>
    <n v="134.12053877471757"/>
    <n v="49.465909425152702"/>
    <n v="73.214983456456551"/>
    <n v="10.943997924056099"/>
    <m/>
    <m/>
    <n v="0.49564796905222436"/>
    <m/>
    <m/>
    <m/>
    <n v="0"/>
    <n v="10746.625560501387"/>
    <n v="1074.6625560501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12T00:00:00"/>
    <x v="0"/>
    <x v="0"/>
    <m/>
    <n v="114"/>
    <x v="3"/>
    <m/>
    <m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16T00:00:00"/>
    <x v="0"/>
    <x v="0"/>
    <m/>
    <n v="11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2710292798032503"/>
    <n v="3.71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22T00:00:00"/>
    <x v="0"/>
    <x v="0"/>
    <m/>
    <n v="12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.2713948619096671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30T00:00:00"/>
    <x v="0"/>
    <x v="0"/>
    <m/>
    <n v="13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7.724417561235004"/>
    <n v="5.5867011944125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04T00:00:00"/>
    <x v="0"/>
    <x v="0"/>
    <m/>
    <n v="136"/>
    <x v="3"/>
    <m/>
    <m/>
    <m/>
    <m/>
    <m/>
    <m/>
    <m/>
    <m/>
    <m/>
    <m/>
    <m/>
    <m/>
    <m/>
    <n v="6216.9135780719307"/>
    <n v="621.69135780719307"/>
    <m/>
    <m/>
    <m/>
    <n v="2184.7937413813543"/>
    <n v="218.47937413813543"/>
    <m/>
    <m/>
    <m/>
    <m/>
    <m/>
    <n v="0"/>
    <m/>
    <n v="3187.5773383610103"/>
    <m/>
    <n v="181.06462107095948"/>
    <n v="2623.1490946450999"/>
    <n v="5991.7910540770699"/>
    <n v="599.17910540770697"/>
    <m/>
    <m/>
    <m/>
    <n v="83.515520085709028"/>
    <n v="0"/>
    <n v="40.761696192032744"/>
    <n v="40.764102783006393"/>
    <m/>
    <m/>
    <n v="1.9897211106698842"/>
    <m/>
    <m/>
    <m/>
    <n v="0"/>
    <n v="14393.498373530356"/>
    <n v="1439.3498373530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07T00:00:00"/>
    <x v="0"/>
    <x v="0"/>
    <m/>
    <n v="13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272292199807225"/>
    <n v="5.06304161082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13T00:00:00"/>
    <x v="0"/>
    <x v="0"/>
    <m/>
    <n v="14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886702781747459"/>
    <n v="4.962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21T00:00:00"/>
    <x v="0"/>
    <x v="0"/>
    <m/>
    <n v="15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87677698975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05T00:00:00"/>
    <x v="3"/>
    <x v="3"/>
    <s v="openbolls"/>
    <n v="107"/>
    <x v="3"/>
    <m/>
    <m/>
    <m/>
    <m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30T00:00:00"/>
    <x v="4"/>
    <x v="4"/>
    <s v="picking"/>
    <n v="16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2.9244809593029"/>
    <n v="36.396417286848894"/>
    <n v="1686.2185266745259"/>
    <n v="168.6218526674526"/>
    <m/>
    <m/>
    <m/>
    <n v="7.42827544790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09-12-19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13T00:00:00"/>
    <x v="6"/>
    <x v="6"/>
    <s v="squaring"/>
    <n v="25"/>
    <x v="3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25T00:00:00"/>
    <x v="1"/>
    <x v="1"/>
    <s v="flowering"/>
    <n v="49"/>
    <x v="0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16T00:00:00"/>
    <x v="2"/>
    <x v="2"/>
    <s v="mature"/>
    <n v="129"/>
    <x v="0"/>
    <m/>
    <m/>
    <m/>
    <m/>
    <m/>
    <m/>
    <m/>
    <n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1T00:00:00"/>
    <x v="0"/>
    <x v="0"/>
    <m/>
    <n v="25"/>
    <x v="0"/>
    <m/>
    <m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2T00:00:00"/>
    <x v="0"/>
    <x v="0"/>
    <m/>
    <n v="26"/>
    <x v="0"/>
    <m/>
    <m/>
    <m/>
    <m/>
    <m/>
    <m/>
    <m/>
    <m/>
    <m/>
    <m/>
    <m/>
    <m/>
    <m/>
    <n v="0"/>
    <m/>
    <m/>
    <m/>
    <m/>
    <n v="0"/>
    <m/>
    <n v="0.23592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8T00:00:00"/>
    <x v="0"/>
    <x v="0"/>
    <m/>
    <n v="32"/>
    <x v="0"/>
    <m/>
    <m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16T00:00:00"/>
    <x v="0"/>
    <x v="0"/>
    <m/>
    <n v="40"/>
    <x v="0"/>
    <m/>
    <m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18T00:00:00"/>
    <x v="0"/>
    <x v="0"/>
    <m/>
    <n v="42"/>
    <x v="0"/>
    <m/>
    <m/>
    <m/>
    <m/>
    <m/>
    <m/>
    <m/>
    <m/>
    <m/>
    <m/>
    <m/>
    <m/>
    <m/>
    <n v="632.31451288240521"/>
    <n v="63.231451288240521"/>
    <m/>
    <m/>
    <m/>
    <n v="761.6020895110853"/>
    <n v="76.16020895110853"/>
    <n v="1.6783828402608161"/>
    <n v="2.2037529352608044E-2"/>
    <m/>
    <m/>
    <m/>
    <n v="68.668941916895662"/>
    <m/>
    <n v="0"/>
    <m/>
    <n v="0"/>
    <n v="0"/>
    <n v="68.668941916895662"/>
    <n v="6.8668941916895658"/>
    <m/>
    <m/>
    <m/>
    <n v="142.50657353333654"/>
    <n v="142.50657353333654"/>
    <n v="0"/>
    <n v="0"/>
    <m/>
    <m/>
    <n v="0"/>
    <m/>
    <m/>
    <m/>
    <n v="0"/>
    <n v="1462.585544310386"/>
    <n v="146.25855443103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22T00:00:00"/>
    <x v="0"/>
    <x v="0"/>
    <m/>
    <n v="46"/>
    <x v="0"/>
    <m/>
    <m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24T00:00:00"/>
    <x v="0"/>
    <x v="0"/>
    <m/>
    <n v="48"/>
    <x v="0"/>
    <m/>
    <m/>
    <m/>
    <m/>
    <m/>
    <m/>
    <m/>
    <m/>
    <m/>
    <m/>
    <m/>
    <m/>
    <m/>
    <n v="1412.7916739090297"/>
    <n v="141.27916739090296"/>
    <m/>
    <m/>
    <m/>
    <n v="1543.9183769936244"/>
    <n v="154.39183769936244"/>
    <n v="1.827268983273123"/>
    <n v="1.183526934131874E-2"/>
    <m/>
    <m/>
    <m/>
    <n v="167.15929851076751"/>
    <m/>
    <n v="0"/>
    <m/>
    <n v="0"/>
    <n v="0"/>
    <n v="167.15929851076751"/>
    <n v="16.715929851076751"/>
    <m/>
    <m/>
    <m/>
    <n v="154.92441018749642"/>
    <n v="154.92441018749642"/>
    <n v="0"/>
    <n v="0"/>
    <m/>
    <m/>
    <n v="0"/>
    <m/>
    <m/>
    <m/>
    <n v="0"/>
    <n v="3123.8693494134218"/>
    <n v="312.38693494134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03T00:00:00"/>
    <x v="0"/>
    <x v="0"/>
    <m/>
    <n v="55"/>
    <x v="0"/>
    <m/>
    <m/>
    <n v="1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08T00:00:00"/>
    <x v="0"/>
    <x v="0"/>
    <m/>
    <n v="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11T00:00:00"/>
    <x v="0"/>
    <x v="0"/>
    <m/>
    <n v="63"/>
    <x v="0"/>
    <m/>
    <m/>
    <m/>
    <m/>
    <m/>
    <m/>
    <m/>
    <m/>
    <m/>
    <m/>
    <m/>
    <m/>
    <m/>
    <n v="2286.678395917475"/>
    <n v="228.66783959174751"/>
    <m/>
    <m/>
    <m/>
    <n v="1945.6145035434179"/>
    <n v="194.56145035434179"/>
    <n v="3.3662377079119428"/>
    <n v="1.7301668453751955E-2"/>
    <m/>
    <m/>
    <m/>
    <n v="125.94981228679873"/>
    <m/>
    <n v="206.99943978338644"/>
    <m/>
    <n v="0"/>
    <n v="0"/>
    <n v="332.94925207018514"/>
    <n v="33.294925207018515"/>
    <m/>
    <m/>
    <m/>
    <n v="194.85359680379352"/>
    <n v="142.2755830981886"/>
    <n v="52.57801370560491"/>
    <n v="0"/>
    <m/>
    <m/>
    <n v="0"/>
    <m/>
    <m/>
    <m/>
    <n v="0"/>
    <n v="4565.242151531078"/>
    <n v="456.5242151531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15T00:00:00"/>
    <x v="0"/>
    <x v="0"/>
    <m/>
    <n v="67"/>
    <x v="0"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22T00:00:00"/>
    <x v="0"/>
    <x v="0"/>
    <m/>
    <n v="74"/>
    <x v="0"/>
    <m/>
    <m/>
    <n v="2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29T00:00:00"/>
    <x v="0"/>
    <x v="0"/>
    <m/>
    <n v="81"/>
    <x v="0"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30T00:00:00"/>
    <x v="0"/>
    <x v="0"/>
    <m/>
    <n v="82"/>
    <x v="0"/>
    <m/>
    <m/>
    <m/>
    <m/>
    <m/>
    <m/>
    <m/>
    <m/>
    <m/>
    <m/>
    <m/>
    <m/>
    <m/>
    <n v="2936.4820075504076"/>
    <n v="293.64820075504076"/>
    <m/>
    <m/>
    <m/>
    <n v="2149.2640423238563"/>
    <n v="214.92640423238564"/>
    <n v="3.480815463814904"/>
    <n v="1.6195383141716407E-2"/>
    <m/>
    <m/>
    <m/>
    <n v="63.11766507956537"/>
    <m/>
    <n v="2319.1452470564491"/>
    <m/>
    <n v="0"/>
    <n v="0"/>
    <n v="2382.2629121360146"/>
    <n v="238.22629121360146"/>
    <m/>
    <m/>
    <m/>
    <n v="141.35538353591534"/>
    <n v="49.296002174813601"/>
    <n v="92.059381361101742"/>
    <n v="0"/>
    <m/>
    <m/>
    <n v="0"/>
    <m/>
    <m/>
    <m/>
    <n v="0"/>
    <n v="7468.008962010279"/>
    <n v="746.80089620102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08T00:00:00"/>
    <x v="0"/>
    <x v="0"/>
    <m/>
    <n v="91"/>
    <x v="0"/>
    <m/>
    <m/>
    <n v="2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19T00:00:00"/>
    <x v="0"/>
    <x v="0"/>
    <m/>
    <n v="102"/>
    <x v="0"/>
    <m/>
    <m/>
    <m/>
    <m/>
    <m/>
    <m/>
    <m/>
    <m/>
    <m/>
    <m/>
    <m/>
    <m/>
    <m/>
    <n v="3553.7654968293018"/>
    <n v="355.3765496829302"/>
    <m/>
    <m/>
    <m/>
    <n v="2549.0394744122877"/>
    <n v="254.90394744122878"/>
    <n v="3.8311627568106399"/>
    <n v="1.5029829060195159E-2"/>
    <m/>
    <m/>
    <m/>
    <n v="12.903040428948326"/>
    <m/>
    <n v="4134.1964078428036"/>
    <m/>
    <n v="0"/>
    <n v="224.88881907605963"/>
    <n v="4371.9882673478123"/>
    <n v="437.19882673478122"/>
    <m/>
    <m/>
    <m/>
    <n v="120.71875150009976"/>
    <n v="8.3643376991410445"/>
    <n v="108.30534278710137"/>
    <n v="4.0490710138573434"/>
    <m/>
    <m/>
    <n v="0"/>
    <m/>
    <m/>
    <m/>
    <n v="0"/>
    <n v="10474.793238589402"/>
    <n v="1047.4793238589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20T00:00:00"/>
    <x v="0"/>
    <x v="0"/>
    <m/>
    <n v="103"/>
    <x v="0"/>
    <m/>
    <m/>
    <n v="2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04T00:00:00"/>
    <x v="0"/>
    <x v="0"/>
    <m/>
    <n v="1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0.861055565654734"/>
    <n v="4.8690817710844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10T00:00:00"/>
    <x v="0"/>
    <x v="0"/>
    <m/>
    <n v="1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1.466400048476032"/>
    <n v="5.1963266384778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17T00:00:00"/>
    <x v="0"/>
    <x v="0"/>
    <m/>
    <n v="1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8.981397321699092"/>
    <n v="5.035398629148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25T00:00:00"/>
    <x v="0"/>
    <x v="0"/>
    <m/>
    <n v="1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4.666424286493367"/>
    <n v="4.7912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26T00:00:00"/>
    <x v="0"/>
    <x v="0"/>
    <m/>
    <n v="139"/>
    <x v="0"/>
    <m/>
    <m/>
    <m/>
    <m/>
    <m/>
    <m/>
    <m/>
    <m/>
    <m/>
    <m/>
    <m/>
    <m/>
    <m/>
    <n v="4061.6019254883167"/>
    <n v="406.16019254883167"/>
    <m/>
    <m/>
    <m/>
    <n v="2032.9370220593369"/>
    <n v="203.2937022059337"/>
    <n v="2.9603135904494069"/>
    <n v="1.4561757488437346E-2"/>
    <m/>
    <m/>
    <m/>
    <n v="0"/>
    <m/>
    <n v="876.6055608353995"/>
    <m/>
    <n v="92.215556698"/>
    <n v="5049.404436033552"/>
    <n v="6018.2255535669519"/>
    <n v="601.82255535669515"/>
    <m/>
    <m/>
    <m/>
    <n v="102.66095251206214"/>
    <n v="0"/>
    <n v="18.04427163622136"/>
    <n v="81.456680251874232"/>
    <m/>
    <m/>
    <n v="3.1600006239665559"/>
    <m/>
    <m/>
    <m/>
    <n v="0"/>
    <n v="12112.764501114605"/>
    <n v="1211.276450111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25T00:00:00"/>
    <x v="3"/>
    <x v="3"/>
    <s v="openbolls"/>
    <n v="108"/>
    <x v="0"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6-28T00:00:00"/>
    <x v="4"/>
    <x v="4"/>
    <s v="picking"/>
    <n v="1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9.506388888889"/>
    <n v="35.933545451601375"/>
    <n v="1771.3464187909824"/>
    <n v="177.13464187909824"/>
    <m/>
    <m/>
    <m/>
    <n v="7.8032881885065306"/>
    <n v="100"/>
    <n v="4.1720404648345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1-07T00:00:00"/>
    <x v="5"/>
    <x v="5"/>
    <s v="sowing"/>
    <n v="0"/>
    <x v="0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3T00:00:00"/>
    <x v="6"/>
    <x v="6"/>
    <s v="squaring"/>
    <n v="27"/>
    <x v="0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25T00:00:00"/>
    <x v="1"/>
    <x v="1"/>
    <s v="flowering"/>
    <n v="49"/>
    <x v="1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28T00:00:00"/>
    <x v="2"/>
    <x v="2"/>
    <s v="mature"/>
    <n v="141"/>
    <x v="1"/>
    <m/>
    <m/>
    <m/>
    <m/>
    <m/>
    <m/>
    <m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1T00:00:00"/>
    <x v="0"/>
    <x v="0"/>
    <m/>
    <n v="25"/>
    <x v="1"/>
    <m/>
    <m/>
    <n v="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2T00:00:00"/>
    <x v="0"/>
    <x v="0"/>
    <m/>
    <n v="26"/>
    <x v="1"/>
    <m/>
    <m/>
    <m/>
    <m/>
    <m/>
    <m/>
    <m/>
    <m/>
    <m/>
    <m/>
    <m/>
    <m/>
    <m/>
    <n v="0"/>
    <m/>
    <m/>
    <m/>
    <m/>
    <n v="0"/>
    <m/>
    <n v="0.198137499999999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8T00:00:00"/>
    <x v="0"/>
    <x v="0"/>
    <m/>
    <n v="32"/>
    <x v="1"/>
    <m/>
    <m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16T00:00:00"/>
    <x v="0"/>
    <x v="0"/>
    <m/>
    <n v="40"/>
    <x v="1"/>
    <m/>
    <m/>
    <n v="1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18T00:00:00"/>
    <x v="0"/>
    <x v="0"/>
    <m/>
    <n v="42"/>
    <x v="1"/>
    <m/>
    <m/>
    <m/>
    <m/>
    <m/>
    <m/>
    <m/>
    <m/>
    <m/>
    <m/>
    <m/>
    <m/>
    <m/>
    <n v="523.5355325818374"/>
    <n v="52.353553258183737"/>
    <m/>
    <m/>
    <m/>
    <n v="703.96333327025275"/>
    <n v="70.396333327025275"/>
    <n v="1.895133673827567"/>
    <n v="2.6920914545701516E-2"/>
    <m/>
    <m/>
    <m/>
    <n v="63.402314826121746"/>
    <m/>
    <n v="0"/>
    <m/>
    <n v="0"/>
    <n v="0"/>
    <n v="63.402314826121746"/>
    <n v="6.3402314826121744"/>
    <m/>
    <m/>
    <m/>
    <n v="133.52635447391697"/>
    <n v="133.52635447391697"/>
    <n v="0"/>
    <n v="0"/>
    <m/>
    <m/>
    <n v="0"/>
    <m/>
    <m/>
    <m/>
    <n v="0"/>
    <n v="1290.9011806782119"/>
    <n v="129.09011806782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22T00:00:00"/>
    <x v="0"/>
    <x v="0"/>
    <m/>
    <n v="46"/>
    <x v="1"/>
    <m/>
    <m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24T00:00:00"/>
    <x v="0"/>
    <x v="0"/>
    <m/>
    <n v="48"/>
    <x v="1"/>
    <m/>
    <m/>
    <m/>
    <m/>
    <m/>
    <m/>
    <m/>
    <m/>
    <m/>
    <m/>
    <m/>
    <m/>
    <m/>
    <n v="1489.5142539909418"/>
    <n v="148.95142539909418"/>
    <m/>
    <m/>
    <m/>
    <n v="1579.5703425368401"/>
    <n v="157.95703425368401"/>
    <n v="1.987210555757644"/>
    <n v="1.2580703133271804E-2"/>
    <m/>
    <m/>
    <m/>
    <n v="160.15208194934388"/>
    <m/>
    <n v="1.1522048364153628"/>
    <m/>
    <n v="0"/>
    <n v="0"/>
    <n v="161.30428678575925"/>
    <n v="16.130428678575925"/>
    <m/>
    <m/>
    <m/>
    <n v="172.93588798927266"/>
    <n v="172.35978557106498"/>
    <n v="0.57610241820768138"/>
    <n v="0"/>
    <m/>
    <m/>
    <n v="0"/>
    <m/>
    <m/>
    <m/>
    <n v="0"/>
    <n v="3230.3888833135416"/>
    <n v="323.03888833135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03T00:00:00"/>
    <x v="0"/>
    <x v="0"/>
    <m/>
    <n v="55"/>
    <x v="1"/>
    <m/>
    <m/>
    <n v="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08T00:00:00"/>
    <x v="0"/>
    <x v="0"/>
    <m/>
    <n v="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11T00:00:00"/>
    <x v="0"/>
    <x v="0"/>
    <m/>
    <n v="63"/>
    <x v="1"/>
    <m/>
    <m/>
    <m/>
    <m/>
    <m/>
    <m/>
    <m/>
    <m/>
    <m/>
    <m/>
    <m/>
    <m/>
    <m/>
    <n v="2180.6884568146329"/>
    <n v="218.0688456814633"/>
    <m/>
    <m/>
    <m/>
    <n v="1832.2561287714125"/>
    <n v="183.22561287714126"/>
    <n v="2.7312110216524492"/>
    <n v="1.4906273084668655E-2"/>
    <m/>
    <m/>
    <m/>
    <n v="147.33186468471223"/>
    <m/>
    <n v="145.50414005608602"/>
    <m/>
    <n v="0"/>
    <n v="0"/>
    <n v="292.83600474079822"/>
    <n v="29.283600474079822"/>
    <m/>
    <m/>
    <m/>
    <n v="219.72266808742029"/>
    <n v="176.62258510488545"/>
    <n v="43.100082982534836"/>
    <n v="0"/>
    <m/>
    <m/>
    <n v="0"/>
    <m/>
    <m/>
    <m/>
    <n v="0"/>
    <n v="4305.7805903268436"/>
    <n v="430.57805903268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15T00:00:00"/>
    <x v="0"/>
    <x v="0"/>
    <m/>
    <n v="67"/>
    <x v="1"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22T00:00:00"/>
    <x v="0"/>
    <x v="0"/>
    <m/>
    <n v="74"/>
    <x v="1"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29T00:00:00"/>
    <x v="0"/>
    <x v="0"/>
    <m/>
    <n v="81"/>
    <x v="1"/>
    <m/>
    <m/>
    <n v="2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30T00:00:00"/>
    <x v="0"/>
    <x v="0"/>
    <m/>
    <n v="82"/>
    <x v="1"/>
    <m/>
    <m/>
    <m/>
    <m/>
    <m/>
    <m/>
    <m/>
    <m/>
    <m/>
    <m/>
    <m/>
    <m/>
    <m/>
    <n v="3285.6100881323791"/>
    <n v="328.56100881323789"/>
    <m/>
    <m/>
    <m/>
    <n v="2245.7549333305342"/>
    <n v="224.57549333305343"/>
    <n v="3.4586553019707891"/>
    <n v="1.5400858084018457E-2"/>
    <m/>
    <m/>
    <m/>
    <n v="103.03991331537988"/>
    <m/>
    <n v="1760.9605703180184"/>
    <m/>
    <n v="0"/>
    <n v="0"/>
    <n v="1864.0004836333983"/>
    <n v="186.40004836333983"/>
    <m/>
    <m/>
    <m/>
    <n v="171.31208344074363"/>
    <n v="65.590638220321893"/>
    <n v="105.72144522042174"/>
    <n v="0"/>
    <m/>
    <m/>
    <n v="0"/>
    <m/>
    <m/>
    <m/>
    <n v="0"/>
    <n v="7395.3655050963116"/>
    <n v="739.5365505096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08T00:00:00"/>
    <x v="0"/>
    <x v="0"/>
    <m/>
    <n v="91"/>
    <x v="1"/>
    <m/>
    <m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19T00:00:00"/>
    <x v="0"/>
    <x v="0"/>
    <m/>
    <n v="102"/>
    <x v="1"/>
    <m/>
    <m/>
    <m/>
    <m/>
    <m/>
    <m/>
    <m/>
    <m/>
    <m/>
    <m/>
    <m/>
    <m/>
    <m/>
    <n v="3692.2854674790287"/>
    <n v="369.2285467479029"/>
    <m/>
    <m/>
    <m/>
    <n v="2429.7533849191045"/>
    <n v="242.97533849191046"/>
    <n v="4.3270881380118071"/>
    <n v="1.780875443931472E-2"/>
    <m/>
    <m/>
    <m/>
    <n v="5.7523923444976077"/>
    <m/>
    <n v="2934.6448550163896"/>
    <m/>
    <n v="0"/>
    <n v="0"/>
    <n v="2940.3972473608874"/>
    <n v="294.03972473608871"/>
    <m/>
    <m/>
    <m/>
    <n v="123.30098053066686"/>
    <n v="4.985406698564594"/>
    <n v="118.31557383210227"/>
    <n v="0"/>
    <m/>
    <m/>
    <n v="0"/>
    <m/>
    <m/>
    <m/>
    <n v="0"/>
    <n v="9062.4360997590193"/>
    <n v="906.24360997590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20T00:00:00"/>
    <x v="0"/>
    <x v="0"/>
    <m/>
    <n v="103"/>
    <x v="1"/>
    <m/>
    <m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04T00:00:00"/>
    <x v="0"/>
    <x v="0"/>
    <m/>
    <n v="1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.591437762929967"/>
    <n v="5.0041597205683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10T00:00:00"/>
    <x v="0"/>
    <x v="0"/>
    <m/>
    <n v="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6.569331023674003"/>
    <n v="4.572880143436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17T00:00:00"/>
    <x v="0"/>
    <x v="0"/>
    <m/>
    <n v="1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169677472572793"/>
    <n v="4.74418402777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25T00:00:00"/>
    <x v="0"/>
    <x v="0"/>
    <m/>
    <n v="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7.362039099232852"/>
    <n v="4.6493161094224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26T00:00:00"/>
    <x v="0"/>
    <x v="0"/>
    <m/>
    <n v="139"/>
    <x v="1"/>
    <m/>
    <m/>
    <m/>
    <m/>
    <m/>
    <m/>
    <m/>
    <m/>
    <m/>
    <m/>
    <m/>
    <m/>
    <m/>
    <n v="4479.0226611252892"/>
    <n v="447.90226611252893"/>
    <m/>
    <m/>
    <m/>
    <n v="2471.1643873359212"/>
    <n v="247.11643873359213"/>
    <n v="3.4235745789380534"/>
    <n v="1.3854094840808601E-2"/>
    <m/>
    <m/>
    <m/>
    <n v="0"/>
    <m/>
    <n v="2034.7412689495047"/>
    <m/>
    <n v="93.685344827586192"/>
    <n v="3830.0659955032011"/>
    <n v="5958.4926092802925"/>
    <n v="595.84926092802925"/>
    <m/>
    <m/>
    <m/>
    <n v="118.531617928008"/>
    <n v="0"/>
    <n v="44.853550647615727"/>
    <n v="69.712550039012967"/>
    <m/>
    <m/>
    <n v="3.9655172413793105"/>
    <m/>
    <m/>
    <m/>
    <n v="0"/>
    <n v="12908.679657741503"/>
    <n v="1290.867965774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25T00:00:00"/>
    <x v="3"/>
    <x v="3"/>
    <s v="openbolls"/>
    <n v="108"/>
    <x v="1"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6-28T00:00:00"/>
    <x v="4"/>
    <x v="4"/>
    <s v="picking"/>
    <n v="1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9.8875000000007"/>
    <n v="35.48615911287434"/>
    <n v="1596.8372381503434"/>
    <n v="159.68372381503434"/>
    <m/>
    <m/>
    <m/>
    <n v="7.0345252781953453"/>
    <n v="100"/>
    <n v="4.48418921698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1-07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3T00:00:00"/>
    <x v="6"/>
    <x v="6"/>
    <s v="squaring"/>
    <n v="27"/>
    <x v="1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25T00:00:00"/>
    <x v="1"/>
    <x v="1"/>
    <s v="flowering"/>
    <n v="49"/>
    <x v="4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6-05T00:00:00"/>
    <x v="2"/>
    <x v="2"/>
    <s v="mature"/>
    <n v="149"/>
    <x v="4"/>
    <m/>
    <m/>
    <m/>
    <m/>
    <m/>
    <m/>
    <m/>
    <n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1T00:00:00"/>
    <x v="0"/>
    <x v="0"/>
    <m/>
    <n v="25"/>
    <x v="4"/>
    <m/>
    <m/>
    <n v="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2T00:00:00"/>
    <x v="0"/>
    <x v="0"/>
    <m/>
    <n v="26"/>
    <x v="4"/>
    <m/>
    <m/>
    <m/>
    <m/>
    <m/>
    <m/>
    <m/>
    <m/>
    <m/>
    <m/>
    <m/>
    <m/>
    <m/>
    <n v="0"/>
    <m/>
    <m/>
    <m/>
    <m/>
    <n v="0"/>
    <m/>
    <n v="0.174749999999999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8T00:00:00"/>
    <x v="0"/>
    <x v="0"/>
    <m/>
    <n v="32"/>
    <x v="4"/>
    <m/>
    <m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16T00:00:00"/>
    <x v="0"/>
    <x v="0"/>
    <m/>
    <n v="40"/>
    <x v="4"/>
    <m/>
    <m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18T00:00:00"/>
    <x v="0"/>
    <x v="0"/>
    <m/>
    <n v="42"/>
    <x v="4"/>
    <m/>
    <m/>
    <m/>
    <m/>
    <m/>
    <m/>
    <m/>
    <m/>
    <m/>
    <m/>
    <m/>
    <m/>
    <m/>
    <n v="425.19419233132919"/>
    <n v="42.519419233132922"/>
    <m/>
    <m/>
    <m/>
    <n v="548.95355209259685"/>
    <n v="54.895355209259684"/>
    <n v="1.6565905143094903"/>
    <n v="3.017724373937667E-2"/>
    <m/>
    <m/>
    <m/>
    <n v="56.785700505192061"/>
    <m/>
    <n v="0"/>
    <m/>
    <n v="0"/>
    <n v="0"/>
    <n v="56.785700505192061"/>
    <n v="5.6785700505192063"/>
    <m/>
    <m/>
    <m/>
    <n v="110.08024880149569"/>
    <n v="110.08024880149569"/>
    <n v="0"/>
    <n v="0"/>
    <m/>
    <m/>
    <n v="0"/>
    <m/>
    <m/>
    <m/>
    <n v="0"/>
    <n v="1030.9334449291182"/>
    <n v="103.09334449291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22T00:00:00"/>
    <x v="0"/>
    <x v="0"/>
    <m/>
    <n v="46"/>
    <x v="4"/>
    <m/>
    <m/>
    <n v="1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24T00:00:00"/>
    <x v="0"/>
    <x v="0"/>
    <m/>
    <n v="48"/>
    <x v="4"/>
    <m/>
    <m/>
    <m/>
    <m/>
    <m/>
    <m/>
    <m/>
    <m/>
    <m/>
    <m/>
    <m/>
    <m/>
    <m/>
    <n v="1310.8789168980711"/>
    <n v="131.08789168980712"/>
    <m/>
    <m/>
    <m/>
    <n v="1430.7977728152289"/>
    <n v="143.07977728152289"/>
    <n v="1.7184729067061428"/>
    <n v="1.2010592547435171E-2"/>
    <m/>
    <m/>
    <m/>
    <n v="151.92942489858606"/>
    <m/>
    <n v="3.5442105263157893"/>
    <m/>
    <n v="0"/>
    <n v="0"/>
    <n v="155.47363542490186"/>
    <n v="15.547363542490185"/>
    <m/>
    <m/>
    <m/>
    <n v="161.06102064054161"/>
    <n v="159.54207327212058"/>
    <n v="1.5189473684210524"/>
    <n v="0"/>
    <m/>
    <m/>
    <n v="0"/>
    <m/>
    <m/>
    <m/>
    <n v="0"/>
    <n v="2897.1503251382019"/>
    <n v="289.71503251382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03T00:00:00"/>
    <x v="0"/>
    <x v="0"/>
    <m/>
    <n v="55"/>
    <x v="4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08T00:00:00"/>
    <x v="0"/>
    <x v="0"/>
    <m/>
    <n v="6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11T00:00:00"/>
    <x v="0"/>
    <x v="0"/>
    <m/>
    <n v="63"/>
    <x v="4"/>
    <m/>
    <m/>
    <m/>
    <m/>
    <m/>
    <m/>
    <m/>
    <m/>
    <m/>
    <m/>
    <m/>
    <m/>
    <m/>
    <n v="1954.5499751918874"/>
    <n v="195.45499751918874"/>
    <m/>
    <m/>
    <m/>
    <n v="1667.0551206901036"/>
    <n v="166.70551206901035"/>
    <n v="2.3741809569386465"/>
    <n v="1.4241766378761473E-2"/>
    <m/>
    <m/>
    <m/>
    <n v="98.48194531601564"/>
    <m/>
    <n v="123.28946790719522"/>
    <m/>
    <n v="0"/>
    <n v="0"/>
    <n v="221.77141322321086"/>
    <n v="22.177141322321084"/>
    <m/>
    <m/>
    <m/>
    <n v="146.34138274433167"/>
    <n v="112.57884680744037"/>
    <n v="33.762535936891311"/>
    <n v="0"/>
    <m/>
    <m/>
    <n v="0"/>
    <m/>
    <m/>
    <m/>
    <n v="0"/>
    <n v="3843.3765091052019"/>
    <n v="384.3376509105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15T00:00:00"/>
    <x v="0"/>
    <x v="0"/>
    <m/>
    <n v="67"/>
    <x v="4"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22T00:00:00"/>
    <x v="0"/>
    <x v="0"/>
    <m/>
    <n v="74"/>
    <x v="4"/>
    <m/>
    <m/>
    <n v="2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29T00:00:00"/>
    <x v="0"/>
    <x v="0"/>
    <m/>
    <n v="81"/>
    <x v="4"/>
    <m/>
    <m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30T00:00:00"/>
    <x v="0"/>
    <x v="0"/>
    <m/>
    <n v="82"/>
    <x v="4"/>
    <m/>
    <m/>
    <m/>
    <m/>
    <m/>
    <m/>
    <m/>
    <m/>
    <m/>
    <m/>
    <m/>
    <m/>
    <m/>
    <n v="3183.2980729182127"/>
    <n v="318.32980729182128"/>
    <m/>
    <m/>
    <m/>
    <n v="2048.5011653476558"/>
    <n v="204.85011653476559"/>
    <n v="3.2519106867116636"/>
    <n v="1.587458548582165E-2"/>
    <m/>
    <m/>
    <m/>
    <n v="165.43575238808245"/>
    <m/>
    <n v="1118.8636255211363"/>
    <m/>
    <n v="0"/>
    <n v="0"/>
    <n v="1284.2993779092187"/>
    <n v="128.42993779092188"/>
    <m/>
    <m/>
    <m/>
    <n v="180.5272358089764"/>
    <n v="108.07840500863888"/>
    <n v="72.448830800337504"/>
    <n v="0"/>
    <m/>
    <m/>
    <n v="0"/>
    <m/>
    <m/>
    <m/>
    <n v="0"/>
    <n v="6516.098616175087"/>
    <n v="651.60986161750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08T00:00:00"/>
    <x v="0"/>
    <x v="0"/>
    <m/>
    <n v="91"/>
    <x v="4"/>
    <m/>
    <m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19T00:00:00"/>
    <x v="0"/>
    <x v="0"/>
    <m/>
    <n v="102"/>
    <x v="4"/>
    <m/>
    <m/>
    <m/>
    <m/>
    <m/>
    <m/>
    <m/>
    <m/>
    <m/>
    <m/>
    <m/>
    <m/>
    <m/>
    <n v="3798.0641392074958"/>
    <n v="379.80641392074961"/>
    <m/>
    <m/>
    <m/>
    <n v="2296.6336624401652"/>
    <n v="229.66336624401652"/>
    <n v="3.5101190957935628"/>
    <n v="1.5283757062343473E-2"/>
    <m/>
    <m/>
    <m/>
    <n v="20.720151209779559"/>
    <m/>
    <n v="3544.4056825944676"/>
    <m/>
    <n v="0"/>
    <n v="0"/>
    <n v="3565.1258338042471"/>
    <n v="356.5125833804247"/>
    <m/>
    <m/>
    <m/>
    <n v="130.69302436956949"/>
    <n v="14.906192884370277"/>
    <n v="115.7868314851992"/>
    <n v="0"/>
    <m/>
    <m/>
    <n v="0"/>
    <m/>
    <m/>
    <m/>
    <n v="0"/>
    <n v="9659.8236354519067"/>
    <n v="965.98236354519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20T00:00:00"/>
    <x v="0"/>
    <x v="0"/>
    <m/>
    <n v="103"/>
    <x v="4"/>
    <m/>
    <m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04T00:00:00"/>
    <x v="0"/>
    <x v="0"/>
    <m/>
    <n v="11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852947163337113"/>
    <n v="4.9265944037683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10T00:00:00"/>
    <x v="0"/>
    <x v="0"/>
    <m/>
    <n v="12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132716857134547"/>
    <n v="4.9790113636363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17T00:00:00"/>
    <x v="0"/>
    <x v="0"/>
    <m/>
    <n v="13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741719735962079"/>
    <n v="4.849652839396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25T00:00:00"/>
    <x v="0"/>
    <x v="0"/>
    <m/>
    <n v="13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5.089999709209337"/>
    <n v="4.16577380952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26T00:00:00"/>
    <x v="0"/>
    <x v="0"/>
    <m/>
    <n v="139"/>
    <x v="4"/>
    <m/>
    <m/>
    <m/>
    <m/>
    <m/>
    <m/>
    <m/>
    <m/>
    <m/>
    <m/>
    <m/>
    <m/>
    <m/>
    <n v="3762.6144220465867"/>
    <n v="376.26144220465869"/>
    <m/>
    <m/>
    <m/>
    <n v="1943.7615304971744"/>
    <n v="194.37615304971743"/>
    <n v="2.6040580610230029"/>
    <n v="1.339700379993084E-2"/>
    <m/>
    <m/>
    <m/>
    <n v="0"/>
    <m/>
    <n v="2451.1981438936614"/>
    <m/>
    <n v="111.13215556698036"/>
    <n v="4046.7078288374969"/>
    <n v="6609.038128298138"/>
    <n v="660.90381282981377"/>
    <m/>
    <m/>
    <m/>
    <n v="117.9716059696581"/>
    <n v="0"/>
    <n v="44.691970120802097"/>
    <n v="70.164773726733117"/>
    <m/>
    <m/>
    <n v="3.1148621221228865"/>
    <m/>
    <m/>
    <m/>
    <n v="0"/>
    <n v="12315.4140808419"/>
    <n v="1231.5414080841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25T00:00:00"/>
    <x v="3"/>
    <x v="3"/>
    <s v="openbolls"/>
    <n v="108"/>
    <x v="4"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6-28T00:00:00"/>
    <x v="4"/>
    <x v="4"/>
    <s v="picking"/>
    <n v="17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.3258333333333"/>
    <n v="41.112732595419949"/>
    <n v="1950.5219933137623"/>
    <n v="195.05219933137624"/>
    <m/>
    <m/>
    <m/>
    <n v="8.5926079000606261"/>
    <n v="100"/>
    <n v="4.8099317660205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1-07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3T00:00:00"/>
    <x v="6"/>
    <x v="6"/>
    <s v="squaring"/>
    <n v="27"/>
    <x v="4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25T00:00:00"/>
    <x v="1"/>
    <x v="1"/>
    <s v="flowering"/>
    <n v="49"/>
    <x v="3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24T00:00:00"/>
    <x v="2"/>
    <x v="2"/>
    <s v="mature"/>
    <n v="137"/>
    <x v="3"/>
    <m/>
    <m/>
    <m/>
    <m/>
    <m/>
    <m/>
    <m/>
    <n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1T00:00:00"/>
    <x v="0"/>
    <x v="0"/>
    <m/>
    <n v="25"/>
    <x v="3"/>
    <m/>
    <m/>
    <n v="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2T00:00:00"/>
    <x v="0"/>
    <x v="0"/>
    <m/>
    <n v="26"/>
    <x v="3"/>
    <m/>
    <m/>
    <m/>
    <m/>
    <m/>
    <m/>
    <m/>
    <m/>
    <m/>
    <m/>
    <m/>
    <m/>
    <m/>
    <n v="0"/>
    <m/>
    <m/>
    <m/>
    <m/>
    <n v="0"/>
    <m/>
    <n v="0.21693437500000001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8T00:00:00"/>
    <x v="0"/>
    <x v="0"/>
    <m/>
    <n v="32"/>
    <x v="3"/>
    <m/>
    <m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16T00:00:00"/>
    <x v="0"/>
    <x v="0"/>
    <m/>
    <n v="40"/>
    <x v="3"/>
    <m/>
    <m/>
    <n v="1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18T00:00:00"/>
    <x v="0"/>
    <x v="0"/>
    <m/>
    <n v="42"/>
    <x v="3"/>
    <m/>
    <m/>
    <m/>
    <m/>
    <m/>
    <m/>
    <m/>
    <m/>
    <m/>
    <m/>
    <m/>
    <m/>
    <m/>
    <n v="607.71052993009107"/>
    <n v="60.771052993009107"/>
    <m/>
    <m/>
    <m/>
    <n v="626.99930506458611"/>
    <n v="62.699930506458614"/>
    <n v="1.7233965304565813"/>
    <n v="2.7486418510129881E-2"/>
    <m/>
    <m/>
    <m/>
    <n v="62.575443576427247"/>
    <m/>
    <n v="0"/>
    <m/>
    <n v="0"/>
    <n v="0"/>
    <n v="62.575443576427247"/>
    <n v="6.2575443576427245"/>
    <m/>
    <m/>
    <m/>
    <n v="127.72884539288839"/>
    <n v="127.72884539288839"/>
    <n v="0"/>
    <n v="0"/>
    <m/>
    <m/>
    <n v="0"/>
    <m/>
    <m/>
    <m/>
    <n v="0"/>
    <n v="1297.2852785711045"/>
    <n v="129.72852785711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22T00:00:00"/>
    <x v="0"/>
    <x v="0"/>
    <m/>
    <n v="46"/>
    <x v="3"/>
    <m/>
    <m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24T00:00:00"/>
    <x v="0"/>
    <x v="0"/>
    <m/>
    <n v="48"/>
    <x v="3"/>
    <m/>
    <m/>
    <m/>
    <m/>
    <m/>
    <m/>
    <m/>
    <m/>
    <m/>
    <m/>
    <m/>
    <m/>
    <m/>
    <n v="1811.6834756240087"/>
    <n v="181.16834756240087"/>
    <m/>
    <m/>
    <m/>
    <n v="1582.8332767561926"/>
    <n v="158.28332767561926"/>
    <n v="1.9326121094538393"/>
    <n v="1.2209827388861019E-2"/>
    <m/>
    <m/>
    <m/>
    <n v="171.74905809135015"/>
    <m/>
    <n v="2.9257088218175769"/>
    <m/>
    <n v="0"/>
    <n v="0"/>
    <n v="174.67476691316773"/>
    <n v="17.467476691316772"/>
    <m/>
    <m/>
    <m/>
    <n v="203.04756161493773"/>
    <n v="201.29213632184718"/>
    <n v="1.7554252930905465"/>
    <n v="0"/>
    <m/>
    <m/>
    <n v="0"/>
    <m/>
    <m/>
    <m/>
    <n v="0"/>
    <n v="3569.1915192933689"/>
    <n v="356.91915192933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03T00:00:00"/>
    <x v="0"/>
    <x v="0"/>
    <m/>
    <n v="55"/>
    <x v="3"/>
    <m/>
    <m/>
    <n v="18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08T00:00:00"/>
    <x v="0"/>
    <x v="0"/>
    <m/>
    <n v="6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11T00:00:00"/>
    <x v="0"/>
    <x v="0"/>
    <m/>
    <n v="63"/>
    <x v="3"/>
    <m/>
    <m/>
    <m/>
    <m/>
    <m/>
    <m/>
    <m/>
    <m/>
    <m/>
    <m/>
    <m/>
    <m/>
    <m/>
    <n v="2560.189973881706"/>
    <n v="256.01899738817059"/>
    <m/>
    <m/>
    <m/>
    <n v="1617.7081062983214"/>
    <n v="161.77081062983214"/>
    <n v="2.641248636605777"/>
    <n v="1.6327102685103963E-2"/>
    <m/>
    <m/>
    <m/>
    <n v="213.46924549053384"/>
    <m/>
    <n v="185.53569152685984"/>
    <m/>
    <n v="0"/>
    <n v="0"/>
    <n v="399.00493701739367"/>
    <n v="39.900493701739364"/>
    <m/>
    <m/>
    <m/>
    <n v="165.95374800607055"/>
    <n v="127.87338693055088"/>
    <n v="38.08036107551969"/>
    <n v="0"/>
    <m/>
    <m/>
    <n v="0"/>
    <m/>
    <m/>
    <m/>
    <n v="0"/>
    <n v="4576.9030171974209"/>
    <n v="457.69030171974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15T00:00:00"/>
    <x v="0"/>
    <x v="0"/>
    <m/>
    <n v="67"/>
    <x v="3"/>
    <m/>
    <m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22T00:00:00"/>
    <x v="0"/>
    <x v="0"/>
    <m/>
    <n v="74"/>
    <x v="3"/>
    <m/>
    <m/>
    <n v="23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29T00:00:00"/>
    <x v="0"/>
    <x v="0"/>
    <m/>
    <n v="81"/>
    <x v="3"/>
    <m/>
    <m/>
    <n v="2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30T00:00:00"/>
    <x v="0"/>
    <x v="0"/>
    <m/>
    <n v="82"/>
    <x v="3"/>
    <m/>
    <m/>
    <m/>
    <m/>
    <m/>
    <m/>
    <m/>
    <m/>
    <m/>
    <m/>
    <m/>
    <m/>
    <m/>
    <n v="4066.9093920010891"/>
    <n v="406.69093920010891"/>
    <m/>
    <m/>
    <m/>
    <n v="2041.6230990509027"/>
    <n v="204.16230990509027"/>
    <n v="3.6243543416895103"/>
    <n v="1.7752318453755633E-2"/>
    <m/>
    <m/>
    <m/>
    <n v="185.03821474660765"/>
    <m/>
    <n v="1496.7486312434544"/>
    <m/>
    <n v="0"/>
    <n v="0"/>
    <n v="1681.7868459900619"/>
    <n v="168.1786845990062"/>
    <m/>
    <m/>
    <m/>
    <n v="217.24465928897362"/>
    <n v="129.19427303471591"/>
    <n v="88.050386254257717"/>
    <n v="0"/>
    <m/>
    <m/>
    <n v="0"/>
    <m/>
    <m/>
    <m/>
    <n v="0"/>
    <n v="7790.319337042054"/>
    <n v="779.0319337042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08T00:00:00"/>
    <x v="0"/>
    <x v="0"/>
    <m/>
    <n v="91"/>
    <x v="3"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19T00:00:00"/>
    <x v="0"/>
    <x v="0"/>
    <m/>
    <n v="102"/>
    <x v="3"/>
    <m/>
    <m/>
    <m/>
    <m/>
    <m/>
    <m/>
    <m/>
    <m/>
    <m/>
    <m/>
    <m/>
    <m/>
    <m/>
    <n v="4231.9256628313888"/>
    <n v="423.19256628313889"/>
    <m/>
    <m/>
    <m/>
    <n v="2024.7042225977964"/>
    <n v="202.47042225977964"/>
    <n v="3.1566905003558654"/>
    <n v="1.559087231173783E-2"/>
    <m/>
    <m/>
    <m/>
    <n v="18.782521308504869"/>
    <m/>
    <n v="3298.731930911199"/>
    <m/>
    <n v="0"/>
    <n v="0"/>
    <n v="3317.5144522197038"/>
    <n v="331.75144522197036"/>
    <m/>
    <m/>
    <m/>
    <n v="144.68291673935508"/>
    <n v="21.519858905422367"/>
    <n v="123.16305783393271"/>
    <n v="0"/>
    <m/>
    <m/>
    <n v="0"/>
    <m/>
    <m/>
    <m/>
    <n v="0"/>
    <n v="9574.1443376488896"/>
    <n v="957.41443376488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20T00:00:00"/>
    <x v="0"/>
    <x v="0"/>
    <m/>
    <n v="103"/>
    <x v="3"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04T00:00:00"/>
    <x v="0"/>
    <x v="0"/>
    <m/>
    <n v="11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661540978243089"/>
    <n v="5.0471974206349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10T00:00:00"/>
    <x v="0"/>
    <x v="0"/>
    <m/>
    <n v="12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3.751022411254702"/>
    <n v="4.568374585532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17T00:00:00"/>
    <x v="0"/>
    <x v="0"/>
    <m/>
    <n v="13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7.943726484541145"/>
    <n v="4.7367628205128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25T00:00:00"/>
    <x v="0"/>
    <x v="0"/>
    <m/>
    <n v="13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1.269425813839362"/>
    <n v="4.711098272642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26T00:00:00"/>
    <x v="0"/>
    <x v="0"/>
    <m/>
    <n v="139"/>
    <x v="3"/>
    <m/>
    <m/>
    <m/>
    <m/>
    <m/>
    <m/>
    <m/>
    <m/>
    <m/>
    <m/>
    <m/>
    <m/>
    <m/>
    <n v="4755.9318075250194"/>
    <n v="475.59318075250195"/>
    <m/>
    <m/>
    <m/>
    <n v="1788.0167094575904"/>
    <n v="178.80167094575904"/>
    <n v="2.9622534477393661"/>
    <n v="1.6567258192111581E-2"/>
    <m/>
    <m/>
    <m/>
    <n v="0"/>
    <m/>
    <n v="2011.7192624646173"/>
    <m/>
    <n v="104.10148279918046"/>
    <n v="3731.9504471764358"/>
    <n v="5847.7711924402338"/>
    <n v="584.77711924402342"/>
    <m/>
    <m/>
    <m/>
    <n v="117.74639723210754"/>
    <n v="0"/>
    <n v="39.845049412135111"/>
    <n v="75.612803577195351"/>
    <m/>
    <m/>
    <n v="2.2885442427770832"/>
    <m/>
    <m/>
    <m/>
    <n v="0"/>
    <n v="12391.719709422843"/>
    <n v="1239.1719709422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25T00:00:00"/>
    <x v="3"/>
    <x v="3"/>
    <s v="openbolls"/>
    <n v="108"/>
    <x v="3"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6-28T00:00:00"/>
    <x v="4"/>
    <x v="4"/>
    <s v="picking"/>
    <n v="17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0.2411111111114"/>
    <n v="35.602571532776302"/>
    <n v="1840.7387900003416"/>
    <n v="184.07387900003417"/>
    <m/>
    <m/>
    <m/>
    <n v="8.108981453745999"/>
    <n v="100"/>
    <n v="4.6618134372578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1-07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3T00:00:00"/>
    <x v="6"/>
    <x v="6"/>
    <s v="squaring"/>
    <n v="27"/>
    <x v="3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2-09T00:00:00"/>
    <x v="1"/>
    <x v="1"/>
    <s v="flowering"/>
    <n v="53"/>
    <x v="1"/>
    <m/>
    <m/>
    <n v="13.5"/>
    <m/>
    <m/>
    <n v="53"/>
    <m/>
    <m/>
    <m/>
    <m/>
    <m/>
    <m/>
    <m/>
    <n v="0"/>
    <m/>
    <m/>
    <m/>
    <m/>
    <n v="1128.5657788910958"/>
    <n v="112.85657788910957"/>
    <n v="1.3078062511823092"/>
    <n v="1.1588214667179889E-2"/>
    <m/>
    <m/>
    <m/>
    <n v="254.45674310914794"/>
    <m/>
    <n v="0"/>
    <m/>
    <n v="0"/>
    <n v="0"/>
    <m/>
    <m/>
    <m/>
    <m/>
    <m/>
    <n v="57.454717074824124"/>
    <n v="57.454717074824124"/>
    <n v="0"/>
    <n v="0"/>
    <m/>
    <m/>
    <n v="0"/>
    <m/>
    <m/>
    <m/>
    <n v="0"/>
    <n v="1128.5657788910958"/>
    <n v="112.85657788910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03T00:00:00"/>
    <x v="2"/>
    <x v="2"/>
    <s v="mature"/>
    <n v="136"/>
    <x v="1"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18T00:00:00"/>
    <x v="0"/>
    <x v="0"/>
    <m/>
    <n v="31"/>
    <x v="1"/>
    <m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25T00:00:00"/>
    <x v="0"/>
    <x v="0"/>
    <m/>
    <n v="38"/>
    <x v="1"/>
    <m/>
    <m/>
    <n v="1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28T00:00:00"/>
    <x v="0"/>
    <x v="0"/>
    <m/>
    <n v="41"/>
    <x v="1"/>
    <m/>
    <m/>
    <m/>
    <m/>
    <m/>
    <m/>
    <m/>
    <m/>
    <m/>
    <m/>
    <m/>
    <m/>
    <m/>
    <n v="0"/>
    <m/>
    <m/>
    <m/>
    <m/>
    <n v="874.75237782851582"/>
    <n v="87.475237782851579"/>
    <n v="0.97672456974445154"/>
    <n v="1.1165726375835312E-2"/>
    <m/>
    <m/>
    <m/>
    <n v="37.114268051040831"/>
    <m/>
    <n v="0"/>
    <m/>
    <n v="0"/>
    <n v="0"/>
    <m/>
    <m/>
    <m/>
    <m/>
    <m/>
    <n v="17.357263889450678"/>
    <n v="17.357263889450678"/>
    <n v="0"/>
    <n v="0"/>
    <m/>
    <m/>
    <n v="0"/>
    <m/>
    <m/>
    <m/>
    <n v="0"/>
    <n v="874.75237782851582"/>
    <n v="87.475237782851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31T00:00:00"/>
    <x v="0"/>
    <x v="0"/>
    <m/>
    <n v="44"/>
    <x v="1"/>
    <m/>
    <m/>
    <n v="10.0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2-22T00:00:00"/>
    <x v="0"/>
    <x v="0"/>
    <m/>
    <n v="66"/>
    <x v="1"/>
    <m/>
    <m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2-23T00:00:00"/>
    <x v="0"/>
    <x v="0"/>
    <m/>
    <n v="67"/>
    <x v="1"/>
    <m/>
    <m/>
    <m/>
    <m/>
    <m/>
    <m/>
    <m/>
    <m/>
    <m/>
    <m/>
    <m/>
    <m/>
    <m/>
    <n v="0"/>
    <m/>
    <m/>
    <m/>
    <m/>
    <n v="1936.9509528309432"/>
    <n v="193.6950952830943"/>
    <n v="2.6987379505641047"/>
    <n v="1.3932918366465475E-2"/>
    <m/>
    <m/>
    <m/>
    <n v="339.65877297920315"/>
    <m/>
    <n v="492.06902000088792"/>
    <m/>
    <n v="0"/>
    <n v="0"/>
    <m/>
    <m/>
    <m/>
    <m/>
    <m/>
    <n v="161.32779575111465"/>
    <n v="71.389303411094687"/>
    <n v="89.938492340019948"/>
    <n v="0"/>
    <m/>
    <m/>
    <n v="0"/>
    <m/>
    <m/>
    <m/>
    <n v="0"/>
    <n v="1936.9509528309432"/>
    <n v="193.6950952830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3-08T00:00:00"/>
    <x v="0"/>
    <x v="0"/>
    <m/>
    <n v="80"/>
    <x v="1"/>
    <m/>
    <m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3-14T00:00:00"/>
    <x v="0"/>
    <x v="0"/>
    <m/>
    <n v="86"/>
    <x v="1"/>
    <m/>
    <m/>
    <m/>
    <m/>
    <m/>
    <m/>
    <m/>
    <m/>
    <m/>
    <m/>
    <m/>
    <m/>
    <m/>
    <n v="0"/>
    <m/>
    <m/>
    <m/>
    <m/>
    <n v="3129.5973330528882"/>
    <n v="312.95973330528881"/>
    <n v="3.7271195080940482"/>
    <n v="1.1909262155646982E-2"/>
    <m/>
    <m/>
    <m/>
    <n v="305.33498656120844"/>
    <m/>
    <n v="3987.6430038237645"/>
    <m/>
    <n v="0"/>
    <n v="0"/>
    <m/>
    <m/>
    <m/>
    <m/>
    <m/>
    <n v="175.64982153856457"/>
    <n v="12.051797175879329"/>
    <n v="163.59802436268524"/>
    <n v="0"/>
    <m/>
    <m/>
    <n v="0"/>
    <m/>
    <m/>
    <m/>
    <n v="0"/>
    <n v="3129.5973330528882"/>
    <n v="312.95973330528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06T00:00:00"/>
    <x v="0"/>
    <x v="0"/>
    <m/>
    <n v="109"/>
    <x v="1"/>
    <m/>
    <m/>
    <m/>
    <m/>
    <m/>
    <m/>
    <m/>
    <m/>
    <m/>
    <m/>
    <m/>
    <m/>
    <m/>
    <n v="0"/>
    <m/>
    <m/>
    <m/>
    <m/>
    <n v="1833.1935027198824"/>
    <n v="183.31935027198824"/>
    <n v="2.5619208339669584"/>
    <n v="1.3975179544144543E-2"/>
    <m/>
    <m/>
    <m/>
    <n v="0"/>
    <m/>
    <n v="5792.8008193794522"/>
    <m/>
    <n v="621.59025788329393"/>
    <n v="364.91722440412133"/>
    <m/>
    <m/>
    <m/>
    <m/>
    <m/>
    <n v="151.70883175161532"/>
    <n v="0"/>
    <n v="138.28146771517365"/>
    <n v="5.9109317424647037"/>
    <m/>
    <m/>
    <n v="7.5164322939769672"/>
    <m/>
    <m/>
    <m/>
    <n v="0"/>
    <n v="1833.1935027198824"/>
    <n v="183.3193502719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08T00:00:00"/>
    <x v="0"/>
    <x v="0"/>
    <m/>
    <n v="111"/>
    <x v="1"/>
    <m/>
    <m/>
    <n v="22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11T00:00:00"/>
    <x v="0"/>
    <x v="0"/>
    <m/>
    <n v="1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1.050328227571116"/>
    <n v="4.255445544554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14T00:00:00"/>
    <x v="0"/>
    <x v="0"/>
    <m/>
    <n v="1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84901531728665"/>
    <n v="4.594339622641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17T00:00:00"/>
    <x v="0"/>
    <x v="0"/>
    <m/>
    <n v="120"/>
    <x v="1"/>
    <m/>
    <m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20T00:00:00"/>
    <x v="0"/>
    <x v="0"/>
    <m/>
    <n v="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4.026258205689274"/>
    <n v="4.468152866242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27T00:00:00"/>
    <x v="0"/>
    <x v="0"/>
    <m/>
    <n v="130"/>
    <x v="1"/>
    <m/>
    <m/>
    <m/>
    <m/>
    <m/>
    <m/>
    <m/>
    <m/>
    <m/>
    <m/>
    <m/>
    <m/>
    <m/>
    <n v="0"/>
    <m/>
    <m/>
    <m/>
    <m/>
    <n v="1500.9209629624797"/>
    <n v="150.09209629624797"/>
    <n v="2.111721811719542"/>
    <n v="1.4069507081515331E-2"/>
    <m/>
    <m/>
    <m/>
    <n v="0"/>
    <m/>
    <n v="3939.250676563765"/>
    <m/>
    <n v="613.09410985426985"/>
    <n v="3092.8733434880469"/>
    <m/>
    <m/>
    <m/>
    <m/>
    <m/>
    <n v="135.55540548935403"/>
    <n v="0"/>
    <n v="69.168243334422186"/>
    <n v="53.838634306713615"/>
    <m/>
    <m/>
    <n v="12.548527848218242"/>
    <m/>
    <m/>
    <m/>
    <n v="0"/>
    <n v="1500.9209629624797"/>
    <n v="150.09209629624797"/>
    <m/>
    <m/>
    <n v="55.361050328227563"/>
    <n v="4.587692307692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10T00:00:00"/>
    <x v="0"/>
    <x v="0"/>
    <m/>
    <n v="1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7.177242888402617"/>
    <n v="4.8472222222222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16T00:00:00"/>
    <x v="0"/>
    <x v="0"/>
    <m/>
    <n v="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634573304157541"/>
    <n v="4.6934959349593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23T00:00:00"/>
    <x v="0"/>
    <x v="0"/>
    <m/>
    <n v="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23194748358861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30T00:00:00"/>
    <x v="0"/>
    <x v="0"/>
    <m/>
    <n v="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8718309859154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03T00:00:00"/>
    <x v="3"/>
    <x v="3"/>
    <s v="openbolls"/>
    <n v="106"/>
    <x v="1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28T00:00:00"/>
    <x v="4"/>
    <x v="4"/>
    <s v="picking"/>
    <n v="1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2.4349916666661"/>
    <n v="36.75"/>
    <n v="1772.2448594374998"/>
    <n v="177.22448594374998"/>
    <m/>
    <m/>
    <m/>
    <n v="7.807246076817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0-12-18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13T00:00:00"/>
    <x v="6"/>
    <x v="6"/>
    <s v="squaring"/>
    <n v="26"/>
    <x v="1"/>
    <m/>
    <m/>
    <m/>
    <m/>
    <n v="26"/>
    <m/>
    <m/>
    <m/>
    <m/>
    <m/>
    <m/>
    <m/>
    <m/>
    <n v="0"/>
    <m/>
    <m/>
    <m/>
    <m/>
    <n v="0"/>
    <m/>
    <n v="0.162374999999999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2-09T00:00:00"/>
    <x v="1"/>
    <x v="1"/>
    <s v="flowering"/>
    <n v="53"/>
    <x v="4"/>
    <m/>
    <m/>
    <n v="13.5"/>
    <m/>
    <m/>
    <n v="53"/>
    <m/>
    <m/>
    <m/>
    <m/>
    <m/>
    <m/>
    <m/>
    <n v="0"/>
    <m/>
    <m/>
    <m/>
    <m/>
    <n v="1233.898477179496"/>
    <n v="123.38984771794961"/>
    <n v="1.4801079424360355"/>
    <n v="1.1995378629685456E-2"/>
    <m/>
    <m/>
    <m/>
    <n v="226.3386988143215"/>
    <m/>
    <n v="0"/>
    <m/>
    <n v="0"/>
    <n v="0"/>
    <m/>
    <m/>
    <m/>
    <m/>
    <m/>
    <n v="54.194319698808769"/>
    <n v="54.194319698808769"/>
    <n v="0"/>
    <n v="0"/>
    <m/>
    <m/>
    <n v="0"/>
    <m/>
    <m/>
    <m/>
    <n v="0"/>
    <n v="1233.898477179496"/>
    <n v="123.38984771794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01T00:00:00"/>
    <x v="2"/>
    <x v="2"/>
    <s v="mature"/>
    <n v="134"/>
    <x v="4"/>
    <m/>
    <m/>
    <m/>
    <m/>
    <m/>
    <m/>
    <m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18T00:00:00"/>
    <x v="0"/>
    <x v="0"/>
    <m/>
    <n v="31"/>
    <x v="4"/>
    <m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25T00:00:00"/>
    <x v="0"/>
    <x v="0"/>
    <m/>
    <n v="38"/>
    <x v="4"/>
    <m/>
    <m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28T00:00:00"/>
    <x v="0"/>
    <x v="0"/>
    <m/>
    <n v="41"/>
    <x v="4"/>
    <m/>
    <m/>
    <m/>
    <m/>
    <m/>
    <m/>
    <m/>
    <m/>
    <m/>
    <m/>
    <m/>
    <m/>
    <m/>
    <n v="0"/>
    <m/>
    <m/>
    <m/>
    <m/>
    <n v="952.38165838754117"/>
    <n v="95.238165838754114"/>
    <n v="1.0321183351700007"/>
    <n v="1.0837234485568109E-2"/>
    <m/>
    <m/>
    <m/>
    <n v="46.920310622915778"/>
    <m/>
    <n v="0"/>
    <m/>
    <n v="0"/>
    <n v="0"/>
    <m/>
    <m/>
    <m/>
    <m/>
    <m/>
    <n v="15.777252116380652"/>
    <n v="15.777252116380652"/>
    <n v="0"/>
    <n v="0"/>
    <m/>
    <m/>
    <n v="0"/>
    <m/>
    <m/>
    <m/>
    <n v="0"/>
    <n v="952.38165838754117"/>
    <n v="95.238165838754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31T00:00:00"/>
    <x v="0"/>
    <x v="0"/>
    <m/>
    <n v="44"/>
    <x v="4"/>
    <m/>
    <m/>
    <n v="1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2-22T00:00:00"/>
    <x v="0"/>
    <x v="0"/>
    <m/>
    <n v="66"/>
    <x v="4"/>
    <m/>
    <m/>
    <n v="1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2-23T00:00:00"/>
    <x v="0"/>
    <x v="0"/>
    <m/>
    <n v="67"/>
    <x v="4"/>
    <m/>
    <m/>
    <m/>
    <m/>
    <m/>
    <m/>
    <m/>
    <m/>
    <m/>
    <m/>
    <m/>
    <m/>
    <m/>
    <n v="0"/>
    <m/>
    <m/>
    <m/>
    <m/>
    <n v="1838.8308524259064"/>
    <n v="183.88308524259065"/>
    <n v="2.6134904762503361"/>
    <n v="1.4212783480342673E-2"/>
    <m/>
    <m/>
    <m/>
    <n v="304.65055123161699"/>
    <m/>
    <n v="322.73242275301266"/>
    <m/>
    <n v="0"/>
    <n v="0"/>
    <m/>
    <m/>
    <m/>
    <m/>
    <m/>
    <n v="123.35656699049258"/>
    <n v="62.280542716291137"/>
    <n v="61.076024274201444"/>
    <n v="0"/>
    <m/>
    <m/>
    <n v="0"/>
    <m/>
    <m/>
    <m/>
    <n v="0"/>
    <n v="1838.8308524259064"/>
    <n v="183.88308524259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3-08T00:00:00"/>
    <x v="0"/>
    <x v="0"/>
    <m/>
    <n v="80"/>
    <x v="4"/>
    <m/>
    <m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3-14T00:00:00"/>
    <x v="0"/>
    <x v="0"/>
    <m/>
    <n v="86"/>
    <x v="4"/>
    <m/>
    <m/>
    <m/>
    <m/>
    <m/>
    <m/>
    <m/>
    <m/>
    <m/>
    <m/>
    <m/>
    <m/>
    <m/>
    <n v="0"/>
    <m/>
    <m/>
    <m/>
    <m/>
    <n v="2723.5451930482054"/>
    <n v="272.35451930482054"/>
    <n v="3.0184249567401968"/>
    <n v="1.1082705601671917E-2"/>
    <m/>
    <m/>
    <m/>
    <n v="315.8428754153876"/>
    <m/>
    <n v="3447.4965307518955"/>
    <m/>
    <n v="0"/>
    <n v="0"/>
    <m/>
    <m/>
    <m/>
    <m/>
    <m/>
    <n v="143.47394371664654"/>
    <n v="15.384605014983279"/>
    <n v="128.08933870166328"/>
    <n v="0"/>
    <m/>
    <m/>
    <n v="0"/>
    <m/>
    <m/>
    <m/>
    <n v="0"/>
    <n v="2723.5451930482054"/>
    <n v="272.35451930482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06T00:00:00"/>
    <x v="0"/>
    <x v="0"/>
    <m/>
    <n v="109"/>
    <x v="4"/>
    <m/>
    <m/>
    <m/>
    <m/>
    <m/>
    <m/>
    <m/>
    <m/>
    <m/>
    <m/>
    <m/>
    <m/>
    <m/>
    <n v="0"/>
    <m/>
    <m/>
    <m/>
    <m/>
    <n v="1697.4573332352295"/>
    <n v="169.74573332352296"/>
    <n v="2.2805529147213552"/>
    <n v="1.3435111858598461E-2"/>
    <m/>
    <m/>
    <m/>
    <n v="0"/>
    <m/>
    <n v="5420.6979584107285"/>
    <m/>
    <n v="1534.3367085379073"/>
    <n v="546.00758970140214"/>
    <m/>
    <m/>
    <m/>
    <m/>
    <m/>
    <n v="133.13201326728813"/>
    <n v="0.69152346755578353"/>
    <n v="112.28810282912676"/>
    <n v="9.3637877990954337"/>
    <m/>
    <m/>
    <n v="10.788599171510164"/>
    <m/>
    <m/>
    <m/>
    <n v="0"/>
    <n v="1697.4573332352295"/>
    <n v="169.74573332352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08T00:00:00"/>
    <x v="0"/>
    <x v="0"/>
    <m/>
    <n v="111"/>
    <x v="4"/>
    <m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11T00:00:00"/>
    <x v="0"/>
    <x v="0"/>
    <m/>
    <n v="11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408491107286288"/>
    <n v="3.965734265734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14T00:00:00"/>
    <x v="0"/>
    <x v="0"/>
    <m/>
    <n v="11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2.375215146299482"/>
    <n v="4.6576923076923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17T00:00:00"/>
    <x v="0"/>
    <x v="0"/>
    <m/>
    <n v="120"/>
    <x v="4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20T00:00:00"/>
    <x v="0"/>
    <x v="0"/>
    <m/>
    <n v="12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9.127940332759607"/>
    <n v="4.690410958904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27T00:00:00"/>
    <x v="0"/>
    <x v="0"/>
    <m/>
    <n v="130"/>
    <x v="4"/>
    <m/>
    <m/>
    <m/>
    <m/>
    <m/>
    <m/>
    <m/>
    <m/>
    <m/>
    <m/>
    <m/>
    <m/>
    <m/>
    <n v="0"/>
    <m/>
    <m/>
    <m/>
    <m/>
    <n v="1566.9458635225351"/>
    <n v="156.69458635225351"/>
    <n v="2.1688803359076068"/>
    <n v="1.384145034233606E-2"/>
    <m/>
    <m/>
    <m/>
    <n v="0"/>
    <m/>
    <n v="2944.5059108776718"/>
    <m/>
    <n v="304.26516664494079"/>
    <n v="4119.4170411845416"/>
    <m/>
    <m/>
    <m/>
    <m/>
    <m/>
    <n v="140.36642330763206"/>
    <n v="0"/>
    <n v="52.141633364844346"/>
    <n v="75.586756330832657"/>
    <m/>
    <m/>
    <n v="12.638033611955059"/>
    <m/>
    <m/>
    <m/>
    <n v="0"/>
    <n v="1566.9458635225351"/>
    <n v="156.69458635225351"/>
    <m/>
    <m/>
    <n v="57.257601835915082"/>
    <n v="4.9044303797468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10T00:00:00"/>
    <x v="0"/>
    <x v="0"/>
    <m/>
    <n v="14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1.026965002868607"/>
    <n v="4.941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16T00:00:00"/>
    <x v="0"/>
    <x v="0"/>
    <m/>
    <n v="14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436029833620182"/>
    <n v="5.1585365853658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23T00:00:00"/>
    <x v="0"/>
    <x v="0"/>
    <m/>
    <n v="15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3.861158921399877"/>
    <n v="4.9786324786324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30T00:00:00"/>
    <x v="0"/>
    <x v="0"/>
    <m/>
    <n v="16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685981308411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03T00:00:00"/>
    <x v="3"/>
    <x v="3"/>
    <s v="openbolls"/>
    <n v="106"/>
    <x v="4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6-05T00:00:00"/>
    <x v="4"/>
    <x v="4"/>
    <s v="picking"/>
    <n v="16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.158220833333"/>
    <n v="39.9"/>
    <n v="1908.0811301124997"/>
    <n v="190.80811301124999"/>
    <m/>
    <m/>
    <m/>
    <n v="8.405643744988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0-12-18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13T00:00:00"/>
    <x v="6"/>
    <x v="6"/>
    <s v="squaring"/>
    <n v="26"/>
    <x v="4"/>
    <m/>
    <m/>
    <m/>
    <m/>
    <n v="26"/>
    <m/>
    <m/>
    <m/>
    <m/>
    <m/>
    <m/>
    <m/>
    <m/>
    <n v="0"/>
    <m/>
    <m/>
    <m/>
    <m/>
    <n v="0"/>
    <m/>
    <n v="0.1774276315789473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2-09T00:00:00"/>
    <x v="1"/>
    <x v="1"/>
    <s v="flowering"/>
    <n v="53"/>
    <x v="3"/>
    <m/>
    <m/>
    <n v="14.15"/>
    <m/>
    <m/>
    <n v="53"/>
    <m/>
    <m/>
    <m/>
    <m/>
    <m/>
    <m/>
    <m/>
    <n v="0"/>
    <m/>
    <m/>
    <m/>
    <m/>
    <n v="1246.5512532545188"/>
    <n v="124.65512532545188"/>
    <n v="1.5326291870783606"/>
    <n v="1.2294955246139654E-2"/>
    <m/>
    <m/>
    <m/>
    <n v="265.70509953929002"/>
    <m/>
    <n v="0"/>
    <m/>
    <n v="0"/>
    <n v="0"/>
    <m/>
    <m/>
    <m/>
    <m/>
    <m/>
    <n v="63.789318314850235"/>
    <n v="63.789318314850235"/>
    <n v="0"/>
    <n v="0"/>
    <m/>
    <m/>
    <n v="0"/>
    <m/>
    <m/>
    <m/>
    <n v="0"/>
    <n v="1246.5512532545188"/>
    <n v="124.6551253254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01T00:00:00"/>
    <x v="2"/>
    <x v="2"/>
    <s v="mature"/>
    <n v="134"/>
    <x v="3"/>
    <m/>
    <m/>
    <m/>
    <m/>
    <m/>
    <m/>
    <m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18T00:00:00"/>
    <x v="0"/>
    <x v="0"/>
    <m/>
    <n v="31"/>
    <x v="3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25T00:00:00"/>
    <x v="0"/>
    <x v="0"/>
    <m/>
    <n v="38"/>
    <x v="3"/>
    <m/>
    <m/>
    <n v="1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28T00:00:00"/>
    <x v="0"/>
    <x v="0"/>
    <m/>
    <n v="41"/>
    <x v="3"/>
    <m/>
    <m/>
    <m/>
    <m/>
    <m/>
    <m/>
    <m/>
    <m/>
    <m/>
    <m/>
    <m/>
    <m/>
    <m/>
    <n v="0"/>
    <m/>
    <m/>
    <m/>
    <m/>
    <n v="847.34991535760491"/>
    <n v="84.734991535760486"/>
    <n v="0.93613458250872972"/>
    <n v="1.1047792246650019E-2"/>
    <m/>
    <m/>
    <m/>
    <n v="37.588119863005446"/>
    <m/>
    <n v="0"/>
    <m/>
    <n v="0"/>
    <n v="0"/>
    <m/>
    <m/>
    <m/>
    <m/>
    <m/>
    <n v="20.709515791837347"/>
    <n v="20.709515791837347"/>
    <n v="0"/>
    <n v="0"/>
    <m/>
    <m/>
    <n v="0"/>
    <m/>
    <m/>
    <m/>
    <n v="0"/>
    <n v="847.34991535760491"/>
    <n v="84.734991535760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31T00:00:00"/>
    <x v="0"/>
    <x v="0"/>
    <m/>
    <n v="44"/>
    <x v="3"/>
    <m/>
    <m/>
    <n v="1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2-22T00:00:00"/>
    <x v="0"/>
    <x v="0"/>
    <m/>
    <n v="66"/>
    <x v="3"/>
    <m/>
    <m/>
    <n v="18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2-23T00:00:00"/>
    <x v="0"/>
    <x v="0"/>
    <m/>
    <n v="67"/>
    <x v="3"/>
    <m/>
    <m/>
    <m/>
    <m/>
    <m/>
    <m/>
    <m/>
    <m/>
    <m/>
    <m/>
    <m/>
    <m/>
    <m/>
    <n v="0"/>
    <m/>
    <m/>
    <m/>
    <m/>
    <n v="1886.9342078018906"/>
    <n v="188.69342078018906"/>
    <n v="2.7149474921776156"/>
    <n v="1.4388140725586222E-2"/>
    <m/>
    <m/>
    <m/>
    <n v="383.39530590702105"/>
    <m/>
    <n v="847.32712166024749"/>
    <m/>
    <n v="0"/>
    <n v="0"/>
    <m/>
    <m/>
    <m/>
    <m/>
    <m/>
    <n v="177.71154568612297"/>
    <n v="71.369284664894195"/>
    <n v="106.34226102122878"/>
    <n v="0"/>
    <m/>
    <m/>
    <n v="0"/>
    <m/>
    <m/>
    <m/>
    <n v="0"/>
    <n v="1886.9342078018906"/>
    <n v="188.69342078018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3-08T00:00:00"/>
    <x v="0"/>
    <x v="0"/>
    <m/>
    <n v="80"/>
    <x v="3"/>
    <m/>
    <m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3-14T00:00:00"/>
    <x v="0"/>
    <x v="0"/>
    <m/>
    <n v="86"/>
    <x v="3"/>
    <m/>
    <m/>
    <m/>
    <m/>
    <m/>
    <m/>
    <m/>
    <m/>
    <m/>
    <m/>
    <m/>
    <m/>
    <m/>
    <n v="0"/>
    <m/>
    <m/>
    <m/>
    <m/>
    <n v="2586.0581399347934"/>
    <n v="258.60581399347933"/>
    <n v="2.7438295329760223"/>
    <n v="1.0610084478012574E-2"/>
    <m/>
    <m/>
    <m/>
    <n v="287.36172627822225"/>
    <m/>
    <n v="3753.3970265043622"/>
    <m/>
    <n v="0"/>
    <n v="0"/>
    <m/>
    <m/>
    <m/>
    <m/>
    <m/>
    <n v="162.96512103523173"/>
    <n v="17.623895794359512"/>
    <n v="145.34122524087223"/>
    <n v="0"/>
    <m/>
    <m/>
    <n v="0"/>
    <m/>
    <m/>
    <m/>
    <n v="0"/>
    <n v="2586.0581399347934"/>
    <n v="258.60581399347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06T00:00:00"/>
    <x v="0"/>
    <x v="0"/>
    <m/>
    <n v="109"/>
    <x v="3"/>
    <m/>
    <m/>
    <m/>
    <m/>
    <m/>
    <m/>
    <m/>
    <m/>
    <m/>
    <m/>
    <m/>
    <m/>
    <m/>
    <n v="0"/>
    <m/>
    <m/>
    <m/>
    <m/>
    <n v="1472.1950232205463"/>
    <n v="147.21950232205464"/>
    <n v="1.9333414603829515"/>
    <n v="1.3132373292185228E-2"/>
    <m/>
    <m/>
    <m/>
    <n v="0"/>
    <m/>
    <n v="6252.3796823502671"/>
    <m/>
    <n v="94.066737224852062"/>
    <n v="337.95315218080805"/>
    <m/>
    <m/>
    <m/>
    <m/>
    <m/>
    <n v="144.39567831947335"/>
    <n v="0"/>
    <n v="135.72307182868533"/>
    <n v="5.9123953715941671"/>
    <m/>
    <m/>
    <n v="2.7602111191938681"/>
    <m/>
    <m/>
    <m/>
    <n v="0"/>
    <n v="1472.1950232205463"/>
    <n v="147.21950232205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08T00:00:00"/>
    <x v="0"/>
    <x v="0"/>
    <m/>
    <n v="111"/>
    <x v="3"/>
    <m/>
    <m/>
    <n v="24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11T00:00:00"/>
    <x v="0"/>
    <x v="0"/>
    <m/>
    <n v="11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.1525423728813564"/>
    <n v="5.0296296296296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14T00:00:00"/>
    <x v="0"/>
    <x v="0"/>
    <m/>
    <n v="11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158192090395481"/>
    <n v="4.830645161290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17T00:00:00"/>
    <x v="0"/>
    <x v="0"/>
    <m/>
    <n v="120"/>
    <x v="3"/>
    <m/>
    <m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20T00:00:00"/>
    <x v="0"/>
    <x v="0"/>
    <m/>
    <n v="12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2.994350282485875"/>
    <n v="4.811409395973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27T00:00:00"/>
    <x v="0"/>
    <x v="0"/>
    <m/>
    <n v="130"/>
    <x v="3"/>
    <m/>
    <m/>
    <m/>
    <m/>
    <m/>
    <m/>
    <m/>
    <m/>
    <m/>
    <m/>
    <m/>
    <m/>
    <m/>
    <n v="0"/>
    <m/>
    <m/>
    <m/>
    <m/>
    <n v="1300.593457133742"/>
    <n v="130.0593457133742"/>
    <n v="1.6795480964188507"/>
    <n v="1.2913705564229517E-2"/>
    <m/>
    <m/>
    <m/>
    <n v="0"/>
    <m/>
    <n v="2875.9459547285155"/>
    <m/>
    <n v="262.10025179128388"/>
    <n v="5301.6387467403501"/>
    <m/>
    <m/>
    <m/>
    <m/>
    <m/>
    <n v="160.01180982887183"/>
    <n v="0"/>
    <n v="58.105125983034753"/>
    <n v="93.41224298803165"/>
    <m/>
    <m/>
    <n v="8.4944408578054436"/>
    <m/>
    <m/>
    <m/>
    <n v="0"/>
    <n v="1300.593457133742"/>
    <n v="130.0593457133742"/>
    <m/>
    <m/>
    <n v="56.610169491525426"/>
    <n v="5.041148325358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10T00:00:00"/>
    <x v="0"/>
    <x v="0"/>
    <m/>
    <n v="14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7.909604519774007"/>
    <n v="4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16T00:00:00"/>
    <x v="0"/>
    <x v="0"/>
    <m/>
    <n v="14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903954802259875"/>
    <n v="4.6391304347826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23T00:00:00"/>
    <x v="0"/>
    <x v="0"/>
    <m/>
    <n v="15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429378531073439"/>
    <n v="4.9705882352941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30T00:00:00"/>
    <x v="0"/>
    <x v="0"/>
    <m/>
    <n v="16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7925373134328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03T00:00:00"/>
    <x v="3"/>
    <x v="3"/>
    <s v="openbolls"/>
    <n v="106"/>
    <x v="3"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28T00:00:00"/>
    <x v="4"/>
    <x v="4"/>
    <s v="picking"/>
    <n v="16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4.0373124999996"/>
    <n v="36.4"/>
    <n v="1883.3495817499997"/>
    <n v="188.33495817499997"/>
    <m/>
    <m/>
    <m/>
    <n v="8.2966941927312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0-12-18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13T00:00:00"/>
    <x v="6"/>
    <x v="6"/>
    <s v="squaring"/>
    <n v="26"/>
    <x v="3"/>
    <m/>
    <m/>
    <m/>
    <m/>
    <n v="26"/>
    <m/>
    <m/>
    <m/>
    <m/>
    <m/>
    <m/>
    <m/>
    <m/>
    <n v="0"/>
    <m/>
    <m/>
    <m/>
    <m/>
    <n v="0"/>
    <m/>
    <n v="0.16131907894736844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02T00:00:00"/>
    <x v="1"/>
    <x v="1"/>
    <s v="flowering"/>
    <n v="54"/>
    <x v="1"/>
    <m/>
    <m/>
    <m/>
    <m/>
    <m/>
    <n v="54"/>
    <m/>
    <m/>
    <m/>
    <m/>
    <m/>
    <m/>
    <m/>
    <n v="0"/>
    <m/>
    <m/>
    <m/>
    <m/>
    <n v="1276.9538963366745"/>
    <n v="127.69538963366745"/>
    <n v="2.3696106970064559"/>
    <n v="1.8556744325730127E-2"/>
    <m/>
    <m/>
    <m/>
    <n v="254.74538823583481"/>
    <m/>
    <n v="3.7409000452280381"/>
    <m/>
    <n v="0"/>
    <n v="0"/>
    <m/>
    <m/>
    <m/>
    <m/>
    <m/>
    <n v="263.35037818844467"/>
    <n v="262.28380573408668"/>
    <n v="1.0665724543579558"/>
    <n v="0"/>
    <m/>
    <m/>
    <n v="0"/>
    <m/>
    <m/>
    <m/>
    <n v="0"/>
    <n v="1276.9538963366745"/>
    <n v="127.6953896336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23T00:00:00"/>
    <x v="2"/>
    <x v="2"/>
    <s v="mature"/>
    <n v="136"/>
    <x v="1"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40621963070943"/>
    <n v="5.370370370370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1-31T00:00:00"/>
    <x v="0"/>
    <x v="0"/>
    <m/>
    <n v="24"/>
    <x v="1"/>
    <m/>
    <m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11T00:00:00"/>
    <x v="0"/>
    <x v="0"/>
    <m/>
    <n v="35"/>
    <x v="1"/>
    <m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14T00:00:00"/>
    <x v="0"/>
    <x v="0"/>
    <m/>
    <n v="38"/>
    <x v="1"/>
    <m/>
    <m/>
    <n v="1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16T00:00:00"/>
    <x v="0"/>
    <x v="0"/>
    <m/>
    <n v="40"/>
    <x v="1"/>
    <m/>
    <m/>
    <m/>
    <m/>
    <m/>
    <m/>
    <m/>
    <m/>
    <m/>
    <m/>
    <m/>
    <m/>
    <m/>
    <n v="0"/>
    <m/>
    <m/>
    <m/>
    <m/>
    <n v="803.33777098839562"/>
    <n v="80.333777098839562"/>
    <n v="1.0922557665543102"/>
    <n v="1.3596469704274469E-2"/>
    <m/>
    <m/>
    <m/>
    <n v="39.542726544076871"/>
    <m/>
    <n v="0"/>
    <m/>
    <n v="0"/>
    <n v="0"/>
    <m/>
    <m/>
    <m/>
    <m/>
    <m/>
    <n v="100.4705246330979"/>
    <n v="100.4705246330979"/>
    <n v="0"/>
    <n v="0"/>
    <m/>
    <m/>
    <n v="0"/>
    <m/>
    <m/>
    <m/>
    <n v="0"/>
    <n v="803.33777098839562"/>
    <n v="80.333777098839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08T00:00:00"/>
    <x v="0"/>
    <x v="0"/>
    <m/>
    <n v="60"/>
    <x v="1"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15T00:00:00"/>
    <x v="0"/>
    <x v="0"/>
    <m/>
    <n v="67"/>
    <x v="1"/>
    <m/>
    <m/>
    <m/>
    <m/>
    <m/>
    <m/>
    <m/>
    <m/>
    <m/>
    <m/>
    <m/>
    <m/>
    <m/>
    <n v="0"/>
    <m/>
    <m/>
    <m/>
    <m/>
    <n v="2759.2323807998814"/>
    <n v="275.92323807998815"/>
    <n v="3.2384596999530935"/>
    <n v="1.1736813914217284E-2"/>
    <m/>
    <m/>
    <m/>
    <n v="493.67384523520735"/>
    <m/>
    <n v="1148.4677012698855"/>
    <m/>
    <n v="0"/>
    <n v="0"/>
    <m/>
    <m/>
    <m/>
    <m/>
    <m/>
    <n v="324.30163363925089"/>
    <n v="207.4612460338335"/>
    <n v="116.84038760541738"/>
    <n v="0"/>
    <m/>
    <m/>
    <n v="0"/>
    <m/>
    <m/>
    <m/>
    <n v="0"/>
    <n v="2759.2323807998814"/>
    <n v="275.92323807998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21T00:00:00"/>
    <x v="0"/>
    <x v="0"/>
    <m/>
    <n v="73"/>
    <x v="1"/>
    <m/>
    <m/>
    <n v="18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05T00:00:00"/>
    <x v="0"/>
    <x v="0"/>
    <m/>
    <n v="88"/>
    <x v="1"/>
    <m/>
    <m/>
    <m/>
    <m/>
    <m/>
    <m/>
    <m/>
    <m/>
    <m/>
    <m/>
    <m/>
    <m/>
    <m/>
    <n v="0"/>
    <m/>
    <m/>
    <m/>
    <m/>
    <n v="2173.9531239221169"/>
    <n v="217.39531239221168"/>
    <n v="3.4867244096325472"/>
    <n v="1.6038636579900154E-2"/>
    <m/>
    <m/>
    <m/>
    <n v="26.5229429126735"/>
    <m/>
    <n v="3247.9178103006971"/>
    <m/>
    <n v="0"/>
    <n v="0"/>
    <m/>
    <m/>
    <m/>
    <m/>
    <m/>
    <n v="139.56235325587483"/>
    <n v="15.203626474191996"/>
    <n v="124.35872678168283"/>
    <n v="0"/>
    <m/>
    <m/>
    <n v="0"/>
    <m/>
    <m/>
    <m/>
    <n v="0"/>
    <n v="2173.9531239221169"/>
    <n v="217.39531239221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08T00:00:00"/>
    <x v="0"/>
    <x v="0"/>
    <m/>
    <n v="91"/>
    <x v="1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28T00:00:00"/>
    <x v="0"/>
    <x v="0"/>
    <m/>
    <n v="111"/>
    <x v="1"/>
    <m/>
    <m/>
    <m/>
    <m/>
    <m/>
    <m/>
    <m/>
    <m/>
    <m/>
    <m/>
    <m/>
    <m/>
    <m/>
    <n v="0"/>
    <m/>
    <m/>
    <m/>
    <m/>
    <n v="1937.2911962366845"/>
    <n v="193.72911962366845"/>
    <n v="2.8905625066081502"/>
    <n v="1.4920640284864031E-2"/>
    <m/>
    <m/>
    <m/>
    <n v="0"/>
    <m/>
    <n v="5003.9564723189224"/>
    <m/>
    <n v="53.134532032329417"/>
    <n v="446.40053056406117"/>
    <m/>
    <m/>
    <m/>
    <m/>
    <m/>
    <n v="147.66820525710105"/>
    <n v="0"/>
    <n v="136.69316690565529"/>
    <n v="9.905911612685232"/>
    <m/>
    <m/>
    <n v="1.0691267387605301"/>
    <m/>
    <m/>
    <m/>
    <n v="0"/>
    <n v="1937.2911962366845"/>
    <n v="193.72911962366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10T00:00:00"/>
    <x v="0"/>
    <x v="0"/>
    <m/>
    <n v="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257531584062194"/>
    <n v="4.67515923566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16T00:00:00"/>
    <x v="0"/>
    <x v="0"/>
    <m/>
    <n v="1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414965986394556"/>
    <n v="4.44298245614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20T00:00:00"/>
    <x v="0"/>
    <x v="0"/>
    <m/>
    <n v="133"/>
    <x v="1"/>
    <m/>
    <m/>
    <m/>
    <m/>
    <m/>
    <m/>
    <m/>
    <m/>
    <m/>
    <m/>
    <m/>
    <m/>
    <m/>
    <n v="0"/>
    <m/>
    <m/>
    <m/>
    <m/>
    <n v="1556.0744235443951"/>
    <n v="155.60744235443951"/>
    <n v="1.9982303752500863"/>
    <n v="1.2841483318635603E-2"/>
    <m/>
    <m/>
    <m/>
    <n v="0"/>
    <m/>
    <n v="2931.9050815845453"/>
    <m/>
    <n v="419.95910451136058"/>
    <n v="3474.3289399962614"/>
    <m/>
    <m/>
    <m/>
    <m/>
    <m/>
    <n v="122.92034113302475"/>
    <n v="0"/>
    <n v="52.260652103461602"/>
    <n v="59.574984075322298"/>
    <m/>
    <m/>
    <n v="11.084704954240848"/>
    <m/>
    <m/>
    <m/>
    <n v="0"/>
    <n v="1556.0744235443951"/>
    <n v="155.60744235443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30T00:00:00"/>
    <x v="0"/>
    <x v="0"/>
    <m/>
    <n v="1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5.218658892128289"/>
    <n v="5.2745664739884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6-06T00:00:00"/>
    <x v="0"/>
    <x v="0"/>
    <m/>
    <n v="1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8.532555879494666"/>
    <n v="4.6350364963503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6-14T00:00:00"/>
    <x v="0"/>
    <x v="0"/>
    <m/>
    <n v="1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4491525423728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27T00:00:00"/>
    <x v="3"/>
    <x v="3"/>
    <s v="openbolls"/>
    <n v="110"/>
    <x v="1"/>
    <m/>
    <m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6-10T00:00:00"/>
    <x v="4"/>
    <x v="4"/>
    <s v="picking"/>
    <n v="1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2.0894166666667"/>
    <n v="36.520000000000003"/>
    <n v="1939.9750549666669"/>
    <n v="193.99750549666669"/>
    <m/>
    <m/>
    <m/>
    <n v="8.5461456165932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1-07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03T00:00:00"/>
    <x v="6"/>
    <x v="6"/>
    <s v="squaring"/>
    <n v="27"/>
    <x v="1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02T00:00:00"/>
    <x v="1"/>
    <x v="1"/>
    <s v="flowering"/>
    <n v="54"/>
    <x v="4"/>
    <m/>
    <m/>
    <m/>
    <m/>
    <m/>
    <n v="54"/>
    <m/>
    <m/>
    <m/>
    <m/>
    <m/>
    <m/>
    <m/>
    <n v="0"/>
    <m/>
    <m/>
    <m/>
    <m/>
    <n v="1394.454692173206"/>
    <n v="139.44546921732061"/>
    <n v="2.6671957295602544"/>
    <n v="1.91271594877244E-2"/>
    <m/>
    <m/>
    <m/>
    <n v="273.44106467441173"/>
    <m/>
    <n v="9.0210189413790527"/>
    <m/>
    <n v="0"/>
    <n v="0"/>
    <m/>
    <m/>
    <m/>
    <m/>
    <m/>
    <n v="265.30961841666976"/>
    <n v="262.5339202808608"/>
    <n v="2.775698135808939"/>
    <n v="0"/>
    <m/>
    <m/>
    <n v="0"/>
    <m/>
    <m/>
    <m/>
    <n v="0"/>
    <n v="1394.454692173206"/>
    <n v="139.4454692173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23T00:00:00"/>
    <x v="2"/>
    <x v="2"/>
    <s v="mature"/>
    <n v="136"/>
    <x v="4"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1.17936117936118"/>
    <n v="5.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1-31T00:00:00"/>
    <x v="0"/>
    <x v="0"/>
    <m/>
    <n v="24"/>
    <x v="4"/>
    <m/>
    <m/>
    <n v="6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11T00:00:00"/>
    <x v="0"/>
    <x v="0"/>
    <m/>
    <n v="35"/>
    <x v="4"/>
    <m/>
    <m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14T00:00:00"/>
    <x v="0"/>
    <x v="0"/>
    <m/>
    <n v="38"/>
    <x v="4"/>
    <m/>
    <m/>
    <n v="1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16T00:00:00"/>
    <x v="0"/>
    <x v="0"/>
    <m/>
    <n v="40"/>
    <x v="4"/>
    <m/>
    <m/>
    <m/>
    <m/>
    <m/>
    <m/>
    <m/>
    <m/>
    <m/>
    <m/>
    <m/>
    <m/>
    <m/>
    <n v="0"/>
    <m/>
    <m/>
    <m/>
    <m/>
    <n v="842.82319091679824"/>
    <n v="84.282319091679824"/>
    <n v="1.1467163978830048"/>
    <n v="1.3605657868000056E-2"/>
    <m/>
    <m/>
    <m/>
    <n v="51.070076500302633"/>
    <m/>
    <n v="0"/>
    <m/>
    <n v="0"/>
    <n v="0"/>
    <m/>
    <m/>
    <m/>
    <m/>
    <m/>
    <n v="110.07526465268563"/>
    <n v="110.07526465268563"/>
    <n v="0"/>
    <n v="0"/>
    <m/>
    <m/>
    <n v="0"/>
    <m/>
    <m/>
    <m/>
    <n v="0"/>
    <n v="842.82319091679824"/>
    <n v="84.282319091679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08T00:00:00"/>
    <x v="0"/>
    <x v="0"/>
    <m/>
    <n v="60"/>
    <x v="4"/>
    <m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15T00:00:00"/>
    <x v="0"/>
    <x v="0"/>
    <m/>
    <n v="67"/>
    <x v="4"/>
    <m/>
    <m/>
    <m/>
    <m/>
    <m/>
    <m/>
    <m/>
    <m/>
    <m/>
    <m/>
    <m/>
    <m/>
    <m/>
    <n v="0"/>
    <m/>
    <m/>
    <m/>
    <m/>
    <n v="3132.9614695751457"/>
    <n v="313.29614695751457"/>
    <n v="3.7056597246295802"/>
    <n v="1.1827977332680369E-2"/>
    <m/>
    <m/>
    <m/>
    <n v="565.42353022692748"/>
    <m/>
    <n v="820.92765316727309"/>
    <m/>
    <n v="0"/>
    <n v="0"/>
    <m/>
    <m/>
    <m/>
    <m/>
    <m/>
    <n v="318.77935119816948"/>
    <n v="233.50714307571559"/>
    <n v="85.27220812245389"/>
    <n v="0"/>
    <m/>
    <m/>
    <n v="0"/>
    <m/>
    <m/>
    <m/>
    <n v="0"/>
    <n v="3132.9614695751457"/>
    <n v="313.29614695751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21T00:00:00"/>
    <x v="0"/>
    <x v="0"/>
    <m/>
    <n v="73"/>
    <x v="4"/>
    <m/>
    <m/>
    <n v="2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05T00:00:00"/>
    <x v="0"/>
    <x v="0"/>
    <m/>
    <n v="88"/>
    <x v="4"/>
    <m/>
    <m/>
    <m/>
    <m/>
    <m/>
    <m/>
    <m/>
    <m/>
    <m/>
    <m/>
    <m/>
    <m/>
    <m/>
    <n v="0"/>
    <m/>
    <m/>
    <m/>
    <m/>
    <n v="2063.5029846803636"/>
    <n v="206.35029846803636"/>
    <n v="3.4885290455563744"/>
    <n v="1.6905858976001178E-2"/>
    <m/>
    <m/>
    <m/>
    <n v="33.364823417172566"/>
    <m/>
    <n v="2527.223523719128"/>
    <m/>
    <n v="0"/>
    <n v="0"/>
    <m/>
    <m/>
    <m/>
    <m/>
    <m/>
    <n v="121.97121760805041"/>
    <n v="22.240611462039887"/>
    <n v="99.73060614601053"/>
    <n v="0"/>
    <m/>
    <m/>
    <n v="0"/>
    <m/>
    <m/>
    <m/>
    <n v="0"/>
    <n v="2063.5029846803636"/>
    <n v="206.35029846803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08T00:00:00"/>
    <x v="0"/>
    <x v="0"/>
    <m/>
    <n v="91"/>
    <x v="4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28T00:00:00"/>
    <x v="0"/>
    <x v="0"/>
    <m/>
    <n v="111"/>
    <x v="4"/>
    <m/>
    <m/>
    <m/>
    <m/>
    <m/>
    <m/>
    <m/>
    <m/>
    <m/>
    <m/>
    <m/>
    <m/>
    <m/>
    <n v="0"/>
    <m/>
    <m/>
    <m/>
    <m/>
    <n v="1905.424740631599"/>
    <n v="190.54247406315989"/>
    <n v="3.1279240731103979"/>
    <n v="1.6415888837853401E-2"/>
    <m/>
    <m/>
    <m/>
    <n v="0"/>
    <m/>
    <n v="5226.1448086361906"/>
    <m/>
    <n v="121.18061914859393"/>
    <n v="339.61508340432323"/>
    <m/>
    <m/>
    <m/>
    <m/>
    <m/>
    <n v="121.62307080743204"/>
    <n v="0"/>
    <n v="110.23649712391665"/>
    <n v="6.9627158951419448"/>
    <m/>
    <m/>
    <n v="4.4238577883734607"/>
    <m/>
    <m/>
    <m/>
    <n v="0"/>
    <n v="1905.424740631599"/>
    <n v="190.5424740631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10T00:00:00"/>
    <x v="0"/>
    <x v="0"/>
    <m/>
    <n v="12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2.481572481572481"/>
    <n v="4.63934426229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16T00:00:00"/>
    <x v="0"/>
    <x v="0"/>
    <m/>
    <n v="12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0.54054054054054"/>
    <n v="4.870748299319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20T00:00:00"/>
    <x v="0"/>
    <x v="0"/>
    <m/>
    <n v="133"/>
    <x v="4"/>
    <m/>
    <m/>
    <m/>
    <m/>
    <m/>
    <m/>
    <m/>
    <m/>
    <m/>
    <m/>
    <m/>
    <m/>
    <m/>
    <n v="0"/>
    <m/>
    <m/>
    <m/>
    <m/>
    <n v="1777.067138259798"/>
    <n v="177.70671382597979"/>
    <n v="2.7185859990995964"/>
    <n v="1.52981614513551E-2"/>
    <m/>
    <m/>
    <m/>
    <n v="0"/>
    <m/>
    <n v="3696.9610776962654"/>
    <m/>
    <n v="214.94754645106497"/>
    <n v="4234.6431154083257"/>
    <m/>
    <m/>
    <m/>
    <m/>
    <m/>
    <n v="143.06157068887947"/>
    <n v="0"/>
    <n v="62.205271358802456"/>
    <n v="71.620570840742118"/>
    <m/>
    <m/>
    <n v="9.235728489334889"/>
    <m/>
    <m/>
    <m/>
    <n v="0"/>
    <n v="1777.067138259798"/>
    <n v="177.70671382597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30T00:00:00"/>
    <x v="0"/>
    <x v="0"/>
    <m/>
    <n v="14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6.781326781326783"/>
    <n v="4.71259842519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6-06T00:00:00"/>
    <x v="0"/>
    <x v="0"/>
    <m/>
    <n v="15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4.275184275184273"/>
    <n v="4.8442622950819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6-14T00:00:00"/>
    <x v="0"/>
    <x v="0"/>
    <m/>
    <n v="15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9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27T00:00:00"/>
    <x v="3"/>
    <x v="3"/>
    <s v="openbolls"/>
    <n v="110"/>
    <x v="4"/>
    <m/>
    <m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6-16T00:00:00"/>
    <x v="4"/>
    <x v="4"/>
    <s v="picking"/>
    <n v="16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.9928333333328"/>
    <n v="41.3"/>
    <n v="1953.9000401666663"/>
    <n v="195.39000401666664"/>
    <m/>
    <m/>
    <m/>
    <n v="8.6074891637298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1-07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03T00:00:00"/>
    <x v="6"/>
    <x v="6"/>
    <s v="squaring"/>
    <n v="27"/>
    <x v="4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02T00:00:00"/>
    <x v="1"/>
    <x v="1"/>
    <s v="flowering"/>
    <n v="54"/>
    <x v="3"/>
    <m/>
    <m/>
    <m/>
    <m/>
    <m/>
    <n v="54"/>
    <m/>
    <m/>
    <m/>
    <m/>
    <m/>
    <m/>
    <m/>
    <n v="0"/>
    <m/>
    <m/>
    <m/>
    <m/>
    <n v="1392.8090719926736"/>
    <n v="139.28090719926735"/>
    <n v="2.495510624197915"/>
    <n v="1.7917104895271978E-2"/>
    <m/>
    <m/>
    <m/>
    <n v="295.94714549809333"/>
    <m/>
    <n v="7.8702990513375664"/>
    <m/>
    <n v="0"/>
    <n v="0"/>
    <m/>
    <m/>
    <m/>
    <m/>
    <m/>
    <n v="315.31926639574976"/>
    <n v="312.90158230472821"/>
    <n v="2.4176840910215511"/>
    <n v="0"/>
    <m/>
    <m/>
    <n v="0"/>
    <m/>
    <m/>
    <m/>
    <n v="0"/>
    <n v="1392.8090719926736"/>
    <n v="139.28090719926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22T00:00:00"/>
    <x v="2"/>
    <x v="2"/>
    <s v="mature"/>
    <n v="135"/>
    <x v="3"/>
    <m/>
    <m/>
    <m/>
    <m/>
    <m/>
    <m/>
    <m/>
    <n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1-31T00:00:00"/>
    <x v="0"/>
    <x v="0"/>
    <m/>
    <n v="24"/>
    <x v="3"/>
    <m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11T00:00:00"/>
    <x v="0"/>
    <x v="0"/>
    <m/>
    <n v="35"/>
    <x v="3"/>
    <m/>
    <m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14T00:00:00"/>
    <x v="0"/>
    <x v="0"/>
    <m/>
    <n v="38"/>
    <x v="3"/>
    <m/>
    <m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16T00:00:00"/>
    <x v="0"/>
    <x v="0"/>
    <m/>
    <n v="40"/>
    <x v="3"/>
    <m/>
    <m/>
    <m/>
    <m/>
    <m/>
    <m/>
    <m/>
    <m/>
    <m/>
    <m/>
    <m/>
    <m/>
    <m/>
    <n v="0"/>
    <m/>
    <m/>
    <m/>
    <m/>
    <n v="718.45204119324069"/>
    <n v="71.845204119324066"/>
    <n v="0.94238697388069304"/>
    <n v="1.3116908573542783E-2"/>
    <m/>
    <m/>
    <m/>
    <n v="58.980027502812717"/>
    <m/>
    <n v="0"/>
    <m/>
    <n v="0"/>
    <n v="0"/>
    <m/>
    <m/>
    <m/>
    <m/>
    <m/>
    <n v="118.39674589230393"/>
    <n v="118.39674589230393"/>
    <n v="0"/>
    <n v="0"/>
    <m/>
    <m/>
    <n v="0"/>
    <m/>
    <m/>
    <m/>
    <n v="0"/>
    <n v="718.45204119324069"/>
    <n v="71.845204119324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08T00:00:00"/>
    <x v="0"/>
    <x v="0"/>
    <m/>
    <n v="60"/>
    <x v="3"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15T00:00:00"/>
    <x v="0"/>
    <x v="0"/>
    <m/>
    <n v="67"/>
    <x v="3"/>
    <m/>
    <m/>
    <m/>
    <m/>
    <m/>
    <m/>
    <m/>
    <m/>
    <m/>
    <m/>
    <m/>
    <m/>
    <m/>
    <n v="0"/>
    <m/>
    <m/>
    <m/>
    <m/>
    <n v="2697.8443855564537"/>
    <n v="269.78443855564535"/>
    <n v="2.5999601934764049"/>
    <n v="9.6371762856149353E-3"/>
    <m/>
    <m/>
    <m/>
    <n v="575.09511434158651"/>
    <m/>
    <n v="1008.6903449138151"/>
    <m/>
    <n v="0"/>
    <n v="0"/>
    <m/>
    <m/>
    <m/>
    <m/>
    <m/>
    <n v="369.48085178771237"/>
    <n v="252.37688100268696"/>
    <n v="117.10397078502544"/>
    <n v="0"/>
    <m/>
    <m/>
    <n v="0"/>
    <m/>
    <m/>
    <m/>
    <n v="0"/>
    <n v="2697.8443855564537"/>
    <n v="269.78443855564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21T00:00:00"/>
    <x v="0"/>
    <x v="0"/>
    <m/>
    <n v="73"/>
    <x v="3"/>
    <m/>
    <m/>
    <n v="2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05T00:00:00"/>
    <x v="0"/>
    <x v="0"/>
    <m/>
    <n v="88"/>
    <x v="3"/>
    <m/>
    <m/>
    <m/>
    <m/>
    <m/>
    <m/>
    <m/>
    <m/>
    <m/>
    <m/>
    <m/>
    <m/>
    <m/>
    <n v="0"/>
    <m/>
    <m/>
    <m/>
    <m/>
    <n v="1780.4051770384358"/>
    <n v="178.04051770384359"/>
    <n v="2.6995178555659707"/>
    <n v="1.5162379274005518E-2"/>
    <m/>
    <m/>
    <m/>
    <n v="12.404072150860248"/>
    <m/>
    <n v="3047.3866888924454"/>
    <m/>
    <n v="0"/>
    <n v="0"/>
    <m/>
    <m/>
    <m/>
    <m/>
    <m/>
    <n v="136.88397312481413"/>
    <n v="6.9569427058603388"/>
    <n v="129.92703041895379"/>
    <n v="0"/>
    <m/>
    <m/>
    <n v="0"/>
    <m/>
    <m/>
    <m/>
    <n v="0"/>
    <n v="1780.4051770384358"/>
    <n v="178.04051770384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08T00:00:00"/>
    <x v="0"/>
    <x v="0"/>
    <m/>
    <n v="91"/>
    <x v="3"/>
    <m/>
    <m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28T00:00:00"/>
    <x v="0"/>
    <x v="0"/>
    <m/>
    <n v="111"/>
    <x v="3"/>
    <m/>
    <m/>
    <m/>
    <m/>
    <m/>
    <m/>
    <m/>
    <m/>
    <m/>
    <m/>
    <m/>
    <m/>
    <m/>
    <n v="0"/>
    <m/>
    <m/>
    <m/>
    <m/>
    <n v="1749.754631290841"/>
    <n v="174.97546312908409"/>
    <n v="2.5044218172669344"/>
    <n v="1.4312988646981635E-2"/>
    <m/>
    <m/>
    <m/>
    <n v="0"/>
    <m/>
    <n v="5435.0011067637897"/>
    <m/>
    <n v="99.121684592855843"/>
    <n v="551.96481113265236"/>
    <m/>
    <m/>
    <m/>
    <m/>
    <m/>
    <n v="125.69079359006315"/>
    <n v="0"/>
    <n v="114.51969462623644"/>
    <n v="9.2560285774487987"/>
    <m/>
    <m/>
    <n v="1.9150703863779031"/>
    <m/>
    <m/>
    <m/>
    <n v="0"/>
    <n v="1749.754631290841"/>
    <n v="174.97546312908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10T00:00:00"/>
    <x v="0"/>
    <x v="0"/>
    <m/>
    <n v="12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4.209968186638388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16T00:00:00"/>
    <x v="0"/>
    <x v="0"/>
    <m/>
    <n v="12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751855779427359"/>
    <n v="4.790540540540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20T00:00:00"/>
    <x v="0"/>
    <x v="0"/>
    <m/>
    <n v="133"/>
    <x v="3"/>
    <m/>
    <m/>
    <m/>
    <m/>
    <m/>
    <m/>
    <m/>
    <m/>
    <m/>
    <m/>
    <m/>
    <m/>
    <m/>
    <n v="0"/>
    <m/>
    <m/>
    <m/>
    <m/>
    <n v="1238.2204301139825"/>
    <n v="123.82204301139825"/>
    <n v="1.5258428747631716"/>
    <n v="1.2322869479893112E-2"/>
    <m/>
    <m/>
    <m/>
    <n v="0"/>
    <m/>
    <n v="2465.3006318985331"/>
    <m/>
    <n v="202.84211542393609"/>
    <n v="4148.4183331508939"/>
    <m/>
    <m/>
    <m/>
    <m/>
    <m/>
    <n v="119.50114017767898"/>
    <n v="0"/>
    <n v="45.564422768489656"/>
    <n v="66.691813127998586"/>
    <m/>
    <m/>
    <n v="7.2449042811907329"/>
    <m/>
    <m/>
    <m/>
    <n v="0"/>
    <n v="1238.2204301139825"/>
    <n v="123.8220430113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23T00:00:00"/>
    <x v="0"/>
    <x v="0"/>
    <m/>
    <n v="13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2.460233297985155"/>
    <n v="4.933476394849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30T00:00:00"/>
    <x v="0"/>
    <x v="0"/>
    <m/>
    <n v="14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685047720042419"/>
    <n v="4.7941176470588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6-06T00:00:00"/>
    <x v="0"/>
    <x v="0"/>
    <m/>
    <n v="15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1.622481442205725"/>
    <n v="4.7622950819672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6-14T00:00:00"/>
    <x v="0"/>
    <x v="0"/>
    <m/>
    <n v="15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73417721518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27T00:00:00"/>
    <x v="3"/>
    <x v="3"/>
    <s v="openbolls"/>
    <n v="110"/>
    <x v="3"/>
    <m/>
    <m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6-10T00:00:00"/>
    <x v="4"/>
    <x v="4"/>
    <s v="picking"/>
    <n v="15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9.8737500000007"/>
    <n v="37.9"/>
    <n v="1913.9021512500003"/>
    <n v="191.39021512500003"/>
    <m/>
    <m/>
    <m/>
    <n v="8.4312870099118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1-07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03T00:00:00"/>
    <x v="6"/>
    <x v="6"/>
    <s v="squaring"/>
    <n v="27"/>
    <x v="3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06T00:00:00"/>
    <x v="1"/>
    <x v="1"/>
    <s v="flowering"/>
    <n v="50"/>
    <x v="1"/>
    <m/>
    <m/>
    <m/>
    <m/>
    <m/>
    <n v="50"/>
    <m/>
    <m/>
    <m/>
    <m/>
    <m/>
    <m/>
    <m/>
    <n v="1558.688612245985"/>
    <n v="155.8688612245985"/>
    <m/>
    <m/>
    <m/>
    <n v="2259.6020388161405"/>
    <n v="225.96020388161406"/>
    <n v="2.2680092234723679"/>
    <n v="1.0037206483760441E-2"/>
    <m/>
    <m/>
    <m/>
    <n v="406.94474828359648"/>
    <m/>
    <n v="0"/>
    <m/>
    <n v="0"/>
    <n v="0"/>
    <n v="406.94474828359648"/>
    <n v="40.694474828359645"/>
    <m/>
    <m/>
    <m/>
    <n v="41.077305919726939"/>
    <n v="39.936904425512466"/>
    <n v="1.1404014942144745"/>
    <n v="0"/>
    <m/>
    <m/>
    <n v="0"/>
    <m/>
    <m/>
    <m/>
    <n v="0"/>
    <n v="4225.2353993457218"/>
    <n v="422.52353993457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05T00:00:00"/>
    <x v="2"/>
    <x v="2"/>
    <s v="mature"/>
    <n v="139"/>
    <x v="1"/>
    <m/>
    <m/>
    <m/>
    <m/>
    <m/>
    <m/>
    <m/>
    <n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29T00:00:00"/>
    <x v="3"/>
    <x v="3"/>
    <s v="openbolls"/>
    <n v="102"/>
    <x v="1"/>
    <m/>
    <m/>
    <m/>
    <m/>
    <m/>
    <m/>
    <n v="102"/>
    <m/>
    <m/>
    <m/>
    <m/>
    <m/>
    <m/>
    <n v="7520.464017824188"/>
    <n v="752.0464017824188"/>
    <m/>
    <m/>
    <m/>
    <n v="4275.6580413365355"/>
    <n v="427.56580413365356"/>
    <n v="4.4363250724396011"/>
    <n v="1.0375771470846725E-2"/>
    <m/>
    <m/>
    <m/>
    <n v="0"/>
    <m/>
    <n v="4920.9503691286864"/>
    <m/>
    <n v="377.26946920297405"/>
    <n v="818.2848776300209"/>
    <n v="6116.5047159616815"/>
    <n v="611.65047159616813"/>
    <m/>
    <m/>
    <m/>
    <n v="159.21089940163085"/>
    <n v="0"/>
    <n v="136.71976662029925"/>
    <n v="12.588773029423706"/>
    <m/>
    <m/>
    <n v="9.9023597519079107"/>
    <m/>
    <m/>
    <m/>
    <n v="0"/>
    <n v="17912.626775122404"/>
    <n v="1791.2626775122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23T00:00:00"/>
    <x v="0"/>
    <x v="0"/>
    <m/>
    <n v="36"/>
    <x v="1"/>
    <m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30T00:00:00"/>
    <x v="0"/>
    <x v="0"/>
    <m/>
    <n v="43"/>
    <x v="1"/>
    <m/>
    <m/>
    <m/>
    <m/>
    <m/>
    <m/>
    <m/>
    <m/>
    <m/>
    <m/>
    <m/>
    <m/>
    <m/>
    <n v="500.20063182156201"/>
    <n v="50.0200631821562"/>
    <m/>
    <m/>
    <m/>
    <n v="874.22533844230293"/>
    <n v="87.422533844230287"/>
    <n v="1.3270194331015837"/>
    <n v="1.5179375096426174E-2"/>
    <m/>
    <m/>
    <m/>
    <n v="58.66048815335752"/>
    <m/>
    <n v="0"/>
    <m/>
    <n v="0"/>
    <n v="0"/>
    <n v="58.66048815335752"/>
    <n v="5.866048815335752"/>
    <m/>
    <m/>
    <m/>
    <n v="24.240975680606727"/>
    <n v="24.240975680606727"/>
    <n v="0"/>
    <n v="0"/>
    <m/>
    <m/>
    <n v="0"/>
    <m/>
    <m/>
    <m/>
    <n v="0"/>
    <n v="1433.0864584172225"/>
    <n v="143.30864584172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31T00:00:00"/>
    <x v="0"/>
    <x v="0"/>
    <m/>
    <n v="44"/>
    <x v="1"/>
    <m/>
    <m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09T00:00:00"/>
    <x v="0"/>
    <x v="0"/>
    <m/>
    <n v="53"/>
    <x v="1"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15T00:00:00"/>
    <x v="0"/>
    <x v="0"/>
    <m/>
    <n v="59"/>
    <x v="1"/>
    <m/>
    <m/>
    <n v="1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20T00:00:00"/>
    <x v="0"/>
    <x v="0"/>
    <m/>
    <n v="64"/>
    <x v="1"/>
    <m/>
    <m/>
    <m/>
    <m/>
    <m/>
    <m/>
    <m/>
    <m/>
    <m/>
    <m/>
    <m/>
    <m/>
    <m/>
    <n v="3350.9858072634029"/>
    <n v="335.09858072634029"/>
    <m/>
    <m/>
    <m/>
    <n v="2913.7421976381029"/>
    <n v="291.37421976381029"/>
    <n v="4.625238618145957"/>
    <n v="1.5873877317956281E-2"/>
    <m/>
    <m/>
    <m/>
    <n v="440.42596887072648"/>
    <m/>
    <n v="552.30203811373985"/>
    <m/>
    <n v="0"/>
    <n v="0"/>
    <n v="992.72800698446633"/>
    <n v="99.27280069844663"/>
    <m/>
    <m/>
    <m/>
    <n v="170.80869465771076"/>
    <n v="82.843269076242208"/>
    <n v="87.965425581468537"/>
    <n v="0"/>
    <m/>
    <m/>
    <n v="0"/>
    <m/>
    <m/>
    <m/>
    <n v="0"/>
    <n v="7257.4560118859727"/>
    <n v="725.74560118859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21T00:00:00"/>
    <x v="0"/>
    <x v="0"/>
    <m/>
    <n v="65"/>
    <x v="1"/>
    <m/>
    <m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02T00:00:00"/>
    <x v="0"/>
    <x v="0"/>
    <m/>
    <n v="75"/>
    <x v="1"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08T00:00:00"/>
    <x v="0"/>
    <x v="0"/>
    <m/>
    <n v="81"/>
    <x v="1"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12T00:00:00"/>
    <x v="0"/>
    <x v="0"/>
    <m/>
    <n v="85"/>
    <x v="1"/>
    <m/>
    <m/>
    <m/>
    <m/>
    <m/>
    <m/>
    <m/>
    <m/>
    <m/>
    <m/>
    <m/>
    <m/>
    <m/>
    <n v="4536.959165567333"/>
    <n v="453.69591655673332"/>
    <m/>
    <m/>
    <m/>
    <n v="3312.5714608023804"/>
    <n v="331.25714608023804"/>
    <n v="5.6200304944328856"/>
    <n v="1.6965763790863505E-2"/>
    <m/>
    <m/>
    <m/>
    <n v="120.51365128376847"/>
    <m/>
    <n v="3116.9076546453948"/>
    <m/>
    <n v="0"/>
    <n v="0"/>
    <n v="3237.4213059291633"/>
    <n v="323.74213059291634"/>
    <m/>
    <m/>
    <m/>
    <n v="181.74893262664014"/>
    <n v="20.001244382736878"/>
    <n v="161.74768824390327"/>
    <n v="0"/>
    <m/>
    <m/>
    <n v="0"/>
    <m/>
    <m/>
    <m/>
    <n v="0"/>
    <n v="11086.951932298876"/>
    <n v="1108.6951932298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14T00:00:00"/>
    <x v="0"/>
    <x v="0"/>
    <m/>
    <n v="87"/>
    <x v="1"/>
    <m/>
    <m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02T00:00:00"/>
    <x v="0"/>
    <x v="0"/>
    <m/>
    <n v="106"/>
    <x v="1"/>
    <m/>
    <m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10T00:00:00"/>
    <x v="0"/>
    <x v="0"/>
    <m/>
    <n v="1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.8125"/>
    <n v="5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19T00:00:00"/>
    <x v="0"/>
    <x v="0"/>
    <m/>
    <n v="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9.84375"/>
    <n v="4.4751773049645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26T00:00:00"/>
    <x v="0"/>
    <x v="0"/>
    <m/>
    <n v="1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3.75"/>
    <n v="4.455056179775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03T00:00:00"/>
    <x v="0"/>
    <x v="0"/>
    <m/>
    <n v="1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6.5625"/>
    <n v="4.3841463414634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09T00:00:00"/>
    <x v="0"/>
    <x v="0"/>
    <m/>
    <n v="143"/>
    <x v="1"/>
    <m/>
    <m/>
    <m/>
    <m/>
    <m/>
    <m/>
    <m/>
    <m/>
    <m/>
    <m/>
    <m/>
    <m/>
    <m/>
    <n v="7228.0038287361349"/>
    <n v="722.80038287361344"/>
    <m/>
    <m/>
    <m/>
    <n v="2621.3515311115839"/>
    <n v="262.13515311115839"/>
    <n v="4.8011022680559385"/>
    <n v="1.8315369804751184E-2"/>
    <m/>
    <m/>
    <m/>
    <n v="0"/>
    <m/>
    <n v="1872.0859006230751"/>
    <m/>
    <n v="416.60431989435523"/>
    <n v="5363.0105770782084"/>
    <n v="7651.7007975956385"/>
    <n v="765.17007975956381"/>
    <m/>
    <m/>
    <m/>
    <n v="159.49228434029797"/>
    <n v="0"/>
    <n v="37.372449633079185"/>
    <n v="103.74209618178212"/>
    <m/>
    <m/>
    <n v="18.377738525436691"/>
    <m/>
    <m/>
    <m/>
    <n v="0"/>
    <n v="17501.05615744336"/>
    <n v="1750.1056157443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10T00:00:00"/>
    <x v="0"/>
    <x v="0"/>
    <m/>
    <n v="1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0.15625"/>
    <n v="4.649425287356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14T00:00:00"/>
    <x v="0"/>
    <x v="0"/>
    <m/>
    <n v="1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2.34375"/>
    <n v="4.7948717948717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21T00:00:00"/>
    <x v="0"/>
    <x v="0"/>
    <m/>
    <n v="1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8.125"/>
    <n v="6.3783783783783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28T00:00:00"/>
    <x v="4"/>
    <x v="4"/>
    <s v="picking"/>
    <n v="1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8.0399851538114"/>
    <n v="36.727343982287721"/>
    <n v="1178.2278804367722"/>
    <n v="117.82278804367722"/>
    <m/>
    <m/>
    <m/>
    <n v="5.1904311913514194"/>
    <n v="100"/>
    <n v="5.4144736842105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1-12-18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16T00:00:00"/>
    <x v="6"/>
    <x v="6"/>
    <s v="squaring"/>
    <n v="29"/>
    <x v="1"/>
    <m/>
    <m/>
    <m/>
    <m/>
    <n v="29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06T00:00:00"/>
    <x v="1"/>
    <x v="1"/>
    <s v="flowering"/>
    <n v="50"/>
    <x v="4"/>
    <m/>
    <m/>
    <m/>
    <m/>
    <m/>
    <n v="50"/>
    <m/>
    <m/>
    <m/>
    <m/>
    <m/>
    <m/>
    <m/>
    <n v="1779.363484221494"/>
    <n v="177.93634842214939"/>
    <m/>
    <m/>
    <m/>
    <n v="2396.1586742561421"/>
    <n v="239.61586742561423"/>
    <n v="2.50535791014656"/>
    <n v="1.0455726229918047E-2"/>
    <m/>
    <m/>
    <m/>
    <n v="441.36988678849912"/>
    <m/>
    <n v="0"/>
    <m/>
    <n v="0"/>
    <n v="0"/>
    <n v="441.36988678849912"/>
    <n v="44.13698867884991"/>
    <m/>
    <m/>
    <m/>
    <n v="41.844246345554168"/>
    <n v="40.76083788346569"/>
    <n v="1.0834084620884756"/>
    <n v="0"/>
    <m/>
    <m/>
    <n v="0"/>
    <m/>
    <m/>
    <m/>
    <n v="0"/>
    <n v="4616.892045266135"/>
    <n v="461.68920452661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26T00:00:00"/>
    <x v="2"/>
    <x v="2"/>
    <s v="mature"/>
    <n v="130"/>
    <x v="4"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7.009345794392516"/>
    <n v="4.7962962962962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29T00:00:00"/>
    <x v="3"/>
    <x v="3"/>
    <s v="openbolls"/>
    <n v="102"/>
    <x v="4"/>
    <m/>
    <m/>
    <m/>
    <m/>
    <m/>
    <m/>
    <n v="102"/>
    <m/>
    <m/>
    <m/>
    <m/>
    <m/>
    <m/>
    <n v="5750.0487548327874"/>
    <n v="575.00487548327874"/>
    <m/>
    <m/>
    <m/>
    <n v="2628.0675543886373"/>
    <n v="262.80675543886372"/>
    <n v="4.2321344408783448"/>
    <n v="1.6103598379010691E-2"/>
    <m/>
    <m/>
    <m/>
    <n v="0"/>
    <m/>
    <n v="4611.971815545161"/>
    <m/>
    <n v="600.81087810837346"/>
    <n v="433.36411598065132"/>
    <n v="5646.146809634186"/>
    <n v="564.61468096341855"/>
    <m/>
    <m/>
    <m/>
    <n v="143.75229327444123"/>
    <n v="0"/>
    <n v="123.52684162247002"/>
    <n v="7.5871916769718704"/>
    <m/>
    <m/>
    <n v="12.638259974999327"/>
    <m/>
    <m/>
    <m/>
    <n v="0"/>
    <n v="14024.263118855612"/>
    <n v="1402.4263118855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23T00:00:00"/>
    <x v="0"/>
    <x v="0"/>
    <m/>
    <n v="36"/>
    <x v="4"/>
    <m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30T00:00:00"/>
    <x v="0"/>
    <x v="0"/>
    <m/>
    <n v="43"/>
    <x v="4"/>
    <m/>
    <m/>
    <m/>
    <m/>
    <m/>
    <m/>
    <m/>
    <m/>
    <m/>
    <m/>
    <m/>
    <m/>
    <m/>
    <n v="864.40315645879446"/>
    <n v="86.440315645879451"/>
    <m/>
    <m/>
    <m/>
    <n v="1172.1994359408536"/>
    <n v="117.21994359408536"/>
    <n v="1.8521557567592213"/>
    <n v="1.5800688005557756E-2"/>
    <m/>
    <m/>
    <m/>
    <n v="112.06506117766223"/>
    <m/>
    <n v="0"/>
    <m/>
    <n v="0"/>
    <n v="0"/>
    <n v="112.06506117766223"/>
    <n v="11.206506117766223"/>
    <m/>
    <m/>
    <m/>
    <n v="31.530315839373856"/>
    <n v="31.530315839373856"/>
    <n v="0"/>
    <n v="0"/>
    <m/>
    <m/>
    <n v="0"/>
    <m/>
    <m/>
    <m/>
    <n v="0"/>
    <n v="2148.6676535773104"/>
    <n v="214.86676535773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31T00:00:00"/>
    <x v="0"/>
    <x v="0"/>
    <m/>
    <n v="44"/>
    <x v="4"/>
    <m/>
    <m/>
    <n v="1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09T00:00:00"/>
    <x v="0"/>
    <x v="0"/>
    <m/>
    <n v="53"/>
    <x v="4"/>
    <m/>
    <m/>
    <n v="14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15T00:00:00"/>
    <x v="0"/>
    <x v="0"/>
    <m/>
    <n v="59"/>
    <x v="4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20T00:00:00"/>
    <x v="0"/>
    <x v="0"/>
    <m/>
    <n v="64"/>
    <x v="4"/>
    <m/>
    <m/>
    <m/>
    <m/>
    <m/>
    <m/>
    <m/>
    <m/>
    <m/>
    <m/>
    <m/>
    <m/>
    <m/>
    <n v="3490.0020325982259"/>
    <n v="349.00020325982257"/>
    <m/>
    <m/>
    <m/>
    <n v="2807.3965775504348"/>
    <n v="280.73965775504348"/>
    <n v="4.9136339401795937"/>
    <n v="1.7502457541880082E-2"/>
    <m/>
    <m/>
    <m/>
    <n v="329.95768191496751"/>
    <m/>
    <n v="700.53767531498875"/>
    <m/>
    <n v="0"/>
    <n v="0"/>
    <n v="1030.4953572299562"/>
    <n v="103.04953572299561"/>
    <m/>
    <m/>
    <m/>
    <n v="161.72379697500321"/>
    <n v="60.189163974789786"/>
    <n v="101.53463300021342"/>
    <n v="0"/>
    <m/>
    <m/>
    <n v="0"/>
    <m/>
    <m/>
    <m/>
    <n v="0"/>
    <n v="7327.8939673786172"/>
    <n v="732.78939673786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21T00:00:00"/>
    <x v="0"/>
    <x v="0"/>
    <m/>
    <n v="65"/>
    <x v="4"/>
    <m/>
    <m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02T00:00:00"/>
    <x v="0"/>
    <x v="0"/>
    <m/>
    <n v="75"/>
    <x v="4"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08T00:00:00"/>
    <x v="0"/>
    <x v="0"/>
    <m/>
    <n v="81"/>
    <x v="4"/>
    <m/>
    <m/>
    <n v="2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12T00:00:00"/>
    <x v="0"/>
    <x v="0"/>
    <m/>
    <n v="85"/>
    <x v="4"/>
    <m/>
    <m/>
    <m/>
    <m/>
    <m/>
    <m/>
    <m/>
    <m/>
    <m/>
    <m/>
    <m/>
    <m/>
    <m/>
    <n v="4366.6420479482376"/>
    <n v="436.66420479482377"/>
    <m/>
    <m/>
    <m/>
    <n v="2962.2433370408085"/>
    <n v="296.22433370408083"/>
    <n v="5.2222544587138602"/>
    <n v="1.7629390514321268E-2"/>
    <m/>
    <m/>
    <m/>
    <n v="85.137394895148987"/>
    <m/>
    <n v="2951.5512695861544"/>
    <m/>
    <n v="0"/>
    <n v="0"/>
    <n v="3036.6886644813035"/>
    <n v="303.66886644813036"/>
    <m/>
    <m/>
    <m/>
    <n v="144.98621023879744"/>
    <n v="15.648036550112982"/>
    <n v="129.33817368868446"/>
    <n v="0"/>
    <m/>
    <m/>
    <n v="0"/>
    <m/>
    <m/>
    <m/>
    <n v="0"/>
    <n v="10365.57404947035"/>
    <n v="1036.5574049470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14T00:00:00"/>
    <x v="0"/>
    <x v="0"/>
    <m/>
    <n v="87"/>
    <x v="4"/>
    <m/>
    <m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02T00:00:00"/>
    <x v="0"/>
    <x v="0"/>
    <m/>
    <n v="106"/>
    <x v="4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10T00:00:00"/>
    <x v="0"/>
    <x v="0"/>
    <m/>
    <n v="11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8.19314641744548"/>
    <n v="4.165745856353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19T00:00:00"/>
    <x v="0"/>
    <x v="0"/>
    <m/>
    <n v="12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8.598130841121488"/>
    <n v="4.3549618320610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03T00:00:00"/>
    <x v="0"/>
    <x v="0"/>
    <m/>
    <n v="13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1.495327102803728"/>
    <n v="4.5161290322580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09T00:00:00"/>
    <x v="0"/>
    <x v="0"/>
    <m/>
    <n v="143"/>
    <x v="4"/>
    <m/>
    <m/>
    <m/>
    <m/>
    <m/>
    <m/>
    <m/>
    <m/>
    <m/>
    <m/>
    <m/>
    <m/>
    <m/>
    <n v="6881.8439202201516"/>
    <n v="688.18439202201512"/>
    <m/>
    <m/>
    <m/>
    <n v="2006.156923874486"/>
    <n v="200.6156923874486"/>
    <n v="2.7962122483387173"/>
    <n v="1.3938153167691385E-2"/>
    <m/>
    <m/>
    <m/>
    <n v="0"/>
    <m/>
    <n v="1401.9570270502891"/>
    <m/>
    <n v="409.26767750151657"/>
    <n v="4882.2843380806753"/>
    <n v="6693.5090426324805"/>
    <n v="669.35090426324803"/>
    <m/>
    <m/>
    <m/>
    <n v="127.30481773240655"/>
    <n v="0"/>
    <n v="22.634660031627448"/>
    <n v="88.981394915152549"/>
    <m/>
    <m/>
    <n v="15.688762785626551"/>
    <m/>
    <m/>
    <m/>
    <n v="0"/>
    <n v="15581.509886727117"/>
    <n v="1558.150988672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10T00:00:00"/>
    <x v="0"/>
    <x v="0"/>
    <m/>
    <n v="14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037383177570078"/>
    <n v="4.8809523809523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14T00:00:00"/>
    <x v="0"/>
    <x v="0"/>
    <m/>
    <n v="14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2.710280373831765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21T00:00:00"/>
    <x v="0"/>
    <x v="0"/>
    <m/>
    <n v="15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9.719626168224295"/>
    <n v="6.74444444444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28T00:00:00"/>
    <x v="0"/>
    <x v="0"/>
    <m/>
    <n v="16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6-05T00:00:00"/>
    <x v="4"/>
    <x v="4"/>
    <s v="picking"/>
    <n v="17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4.5124947235481"/>
    <n v="40.128320761009746"/>
    <n v="1217.6989074155842"/>
    <n v="121.76989074155843"/>
    <m/>
    <m/>
    <m/>
    <n v="5.3643123674695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1-12-18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16T00:00:00"/>
    <x v="6"/>
    <x v="6"/>
    <s v="squaring"/>
    <n v="29"/>
    <x v="4"/>
    <m/>
    <m/>
    <m/>
    <m/>
    <n v="29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06T00:00:00"/>
    <x v="1"/>
    <x v="1"/>
    <s v="flowering"/>
    <n v="50"/>
    <x v="3"/>
    <m/>
    <m/>
    <m/>
    <m/>
    <m/>
    <n v="50"/>
    <m/>
    <m/>
    <m/>
    <m/>
    <m/>
    <m/>
    <m/>
    <n v="2053.2700240120971"/>
    <n v="205.32700240120971"/>
    <m/>
    <m/>
    <m/>
    <n v="2233.2253340804523"/>
    <n v="223.32253340804522"/>
    <n v="1.9201441675822148"/>
    <n v="8.5980762365516026E-3"/>
    <m/>
    <m/>
    <m/>
    <n v="504.1480990909551"/>
    <m/>
    <n v="0"/>
    <m/>
    <n v="0"/>
    <n v="0"/>
    <n v="504.1480990909551"/>
    <n v="50.41480990909551"/>
    <m/>
    <m/>
    <m/>
    <n v="57.420078952595169"/>
    <n v="56.781770394941496"/>
    <n v="0.63830855765367611"/>
    <n v="0"/>
    <m/>
    <m/>
    <n v="0"/>
    <m/>
    <m/>
    <m/>
    <n v="0"/>
    <n v="4790.6434571835043"/>
    <n v="479.06434571835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01T00:00:00"/>
    <x v="2"/>
    <x v="2"/>
    <s v="mature"/>
    <n v="135"/>
    <x v="3"/>
    <m/>
    <m/>
    <m/>
    <m/>
    <m/>
    <m/>
    <m/>
    <n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29T00:00:00"/>
    <x v="3"/>
    <x v="3"/>
    <s v="openbolls"/>
    <n v="102"/>
    <x v="3"/>
    <m/>
    <m/>
    <m/>
    <m/>
    <m/>
    <m/>
    <n v="102"/>
    <m/>
    <m/>
    <m/>
    <m/>
    <m/>
    <m/>
    <n v="8213.2959676759056"/>
    <n v="821.3295967675906"/>
    <m/>
    <m/>
    <m/>
    <n v="2944.9042761472078"/>
    <n v="294.49042761472077"/>
    <n v="3.9011052205692156"/>
    <n v="1.3246967829029054E-2"/>
    <m/>
    <m/>
    <m/>
    <n v="0"/>
    <m/>
    <n v="4772.5536863195448"/>
    <m/>
    <n v="217.83406961486307"/>
    <n v="409.23893092683682"/>
    <n v="5399.6266868612447"/>
    <n v="539.96266868612452"/>
    <m/>
    <m/>
    <m/>
    <n v="135.36447773731305"/>
    <n v="0"/>
    <n v="121.96285938609603"/>
    <n v="7.8328555181746893"/>
    <m/>
    <m/>
    <n v="5.568762833042336"/>
    <m/>
    <m/>
    <m/>
    <n v="0"/>
    <n v="16557.826930684358"/>
    <n v="1655.7826930684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23T00:00:00"/>
    <x v="0"/>
    <x v="0"/>
    <m/>
    <n v="36"/>
    <x v="3"/>
    <m/>
    <m/>
    <n v="9.55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30T00:00:00"/>
    <x v="0"/>
    <x v="0"/>
    <m/>
    <n v="43"/>
    <x v="3"/>
    <m/>
    <m/>
    <m/>
    <m/>
    <m/>
    <m/>
    <m/>
    <m/>
    <m/>
    <m/>
    <m/>
    <m/>
    <m/>
    <n v="1240.9615580473578"/>
    <n v="124.09615580473579"/>
    <m/>
    <m/>
    <m/>
    <n v="1320.9005484686757"/>
    <n v="132.09005484686756"/>
    <n v="1.998037805841637"/>
    <n v="1.5126330352106893E-2"/>
    <m/>
    <m/>
    <m/>
    <n v="130.43007807454862"/>
    <m/>
    <n v="0"/>
    <m/>
    <n v="0"/>
    <n v="0"/>
    <n v="130.43007807454862"/>
    <n v="13.043007807454861"/>
    <m/>
    <m/>
    <m/>
    <n v="50.681388138244735"/>
    <n v="50.681388138244735"/>
    <n v="0"/>
    <n v="0"/>
    <m/>
    <m/>
    <n v="0"/>
    <m/>
    <m/>
    <m/>
    <n v="0"/>
    <n v="2692.2921845905817"/>
    <n v="269.2292184590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31T00:00:00"/>
    <x v="0"/>
    <x v="0"/>
    <m/>
    <n v="44"/>
    <x v="3"/>
    <m/>
    <m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09T00:00:00"/>
    <x v="0"/>
    <x v="0"/>
    <m/>
    <n v="53"/>
    <x v="3"/>
    <m/>
    <m/>
    <n v="1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15T00:00:00"/>
    <x v="0"/>
    <x v="0"/>
    <m/>
    <n v="59"/>
    <x v="3"/>
    <m/>
    <m/>
    <n v="17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20T00:00:00"/>
    <x v="0"/>
    <x v="0"/>
    <m/>
    <n v="64"/>
    <x v="3"/>
    <m/>
    <m/>
    <m/>
    <m/>
    <m/>
    <m/>
    <m/>
    <m/>
    <m/>
    <m/>
    <m/>
    <m/>
    <m/>
    <n v="3811.4463268682284"/>
    <n v="381.14463268682283"/>
    <m/>
    <m/>
    <m/>
    <n v="2306.5935513159757"/>
    <n v="230.65935513159758"/>
    <n v="3.6666654379278203"/>
    <n v="1.5896452306631507E-2"/>
    <m/>
    <m/>
    <m/>
    <n v="375.96848369996275"/>
    <m/>
    <n v="785.39929331681628"/>
    <m/>
    <n v="0"/>
    <n v="0"/>
    <n v="1161.367777016779"/>
    <n v="116.1367777016779"/>
    <m/>
    <m/>
    <m/>
    <n v="188.52466493493944"/>
    <n v="67.194221436040252"/>
    <n v="121.33044349889919"/>
    <n v="0"/>
    <m/>
    <m/>
    <n v="0"/>
    <m/>
    <m/>
    <m/>
    <n v="0"/>
    <n v="7279.4076552009828"/>
    <n v="727.94076552009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21T00:00:00"/>
    <x v="0"/>
    <x v="0"/>
    <m/>
    <n v="65"/>
    <x v="3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02T00:00:00"/>
    <x v="0"/>
    <x v="0"/>
    <m/>
    <n v="75"/>
    <x v="3"/>
    <m/>
    <m/>
    <n v="2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08T00:00:00"/>
    <x v="0"/>
    <x v="0"/>
    <m/>
    <n v="81"/>
    <x v="3"/>
    <m/>
    <m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12T00:00:00"/>
    <x v="0"/>
    <x v="0"/>
    <m/>
    <n v="85"/>
    <x v="3"/>
    <m/>
    <m/>
    <m/>
    <m/>
    <m/>
    <m/>
    <m/>
    <m/>
    <m/>
    <m/>
    <m/>
    <m/>
    <m/>
    <n v="4800.7521643120936"/>
    <n v="480.07521643120936"/>
    <m/>
    <m/>
    <m/>
    <n v="2473.2554379847043"/>
    <n v="247.32554379847042"/>
    <n v="4.159689123258417"/>
    <n v="1.6818679782820485E-2"/>
    <m/>
    <m/>
    <m/>
    <n v="75.058133572689513"/>
    <m/>
    <n v="3247.1747247976487"/>
    <m/>
    <n v="0"/>
    <n v="0"/>
    <n v="3322.2328583703384"/>
    <n v="332.22328583703381"/>
    <m/>
    <m/>
    <m/>
    <n v="162.05887659581816"/>
    <n v="12.243168311429885"/>
    <n v="149.81570828438828"/>
    <n v="0"/>
    <m/>
    <m/>
    <n v="0"/>
    <m/>
    <m/>
    <m/>
    <n v="0"/>
    <n v="10596.240460667137"/>
    <n v="1059.6240460667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14T00:00:00"/>
    <x v="0"/>
    <x v="0"/>
    <m/>
    <n v="87"/>
    <x v="3"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02T00:00:00"/>
    <x v="0"/>
    <x v="0"/>
    <m/>
    <n v="106"/>
    <x v="3"/>
    <m/>
    <m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10T00:00:00"/>
    <x v="0"/>
    <x v="0"/>
    <m/>
    <n v="11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230769230769234"/>
    <n v="4.26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19T00:00:00"/>
    <x v="0"/>
    <x v="0"/>
    <m/>
    <n v="12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9.230769230769234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26T00:00:00"/>
    <x v="0"/>
    <x v="0"/>
    <m/>
    <n v="13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15384615384616"/>
    <n v="3.7413793103448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03T00:00:00"/>
    <x v="0"/>
    <x v="0"/>
    <m/>
    <n v="13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6.615384615384627"/>
    <n v="4.4636363636363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09T00:00:00"/>
    <x v="0"/>
    <x v="0"/>
    <m/>
    <n v="143"/>
    <x v="3"/>
    <m/>
    <m/>
    <m/>
    <m/>
    <m/>
    <m/>
    <m/>
    <m/>
    <m/>
    <m/>
    <m/>
    <m/>
    <m/>
    <n v="8731.9815046743352"/>
    <n v="873.19815046743349"/>
    <m/>
    <m/>
    <m/>
    <n v="2017.6502240444838"/>
    <n v="201.76502240444839"/>
    <n v="2.8165281958826176"/>
    <n v="1.3959447293281298E-2"/>
    <m/>
    <m/>
    <m/>
    <n v="0"/>
    <m/>
    <n v="1903.2918007569529"/>
    <m/>
    <n v="361.70429085090166"/>
    <n v="5575.8261681964141"/>
    <n v="7840.8222598042685"/>
    <n v="784.08222598042687"/>
    <m/>
    <m/>
    <m/>
    <n v="159.87189497970812"/>
    <n v="0"/>
    <n v="35.432899724571648"/>
    <n v="110.58849722714274"/>
    <m/>
    <m/>
    <n v="13.850498027993723"/>
    <m/>
    <m/>
    <m/>
    <n v="0"/>
    <n v="18590.453988523088"/>
    <n v="1859.0453988523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10T00:00:00"/>
    <x v="0"/>
    <x v="0"/>
    <m/>
    <n v="14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6.923076923076934"/>
    <n v="4.7014925373134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14T00:00:00"/>
    <x v="0"/>
    <x v="0"/>
    <m/>
    <n v="14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5.230769230769241"/>
    <n v="4.4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21T00:00:00"/>
    <x v="0"/>
    <x v="0"/>
    <m/>
    <n v="15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4.615384615384627"/>
    <n v="5.7295081967213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28T00:00:00"/>
    <x v="4"/>
    <x v="4"/>
    <s v="picking"/>
    <n v="16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4.3356339065808"/>
    <n v="36.822298502296881"/>
    <n v="1143.0877336302513"/>
    <n v="114.30877336302513"/>
    <m/>
    <m/>
    <m/>
    <n v="5.03562878251212"/>
    <n v="100"/>
    <n v="6.4571428571428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1-12-18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16T00:00:00"/>
    <x v="6"/>
    <x v="6"/>
    <s v="squaring"/>
    <n v="29"/>
    <x v="3"/>
    <m/>
    <m/>
    <m/>
    <m/>
    <n v="29"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24T00:00:00"/>
    <x v="1"/>
    <x v="1"/>
    <s v="flowering"/>
    <n v="51"/>
    <x v="1"/>
    <m/>
    <m/>
    <m/>
    <m/>
    <m/>
    <n v="51"/>
    <m/>
    <m/>
    <m/>
    <m/>
    <m/>
    <m/>
    <m/>
    <n v="868.71664942815516"/>
    <n v="86.871664942815514"/>
    <m/>
    <m/>
    <m/>
    <n v="988.17236676169898"/>
    <n v="98.817236676169898"/>
    <n v="1.9358835315470539"/>
    <n v="1.9590545097826022E-2"/>
    <m/>
    <m/>
    <m/>
    <n v="123.48010327131929"/>
    <m/>
    <n v="0"/>
    <m/>
    <n v="0"/>
    <n v="0"/>
    <n v="123.48010327131929"/>
    <n v="12.348010327131929"/>
    <m/>
    <m/>
    <m/>
    <n v="144.17957337496759"/>
    <n v="144.17957337496759"/>
    <n v="0"/>
    <n v="0"/>
    <m/>
    <m/>
    <n v="0"/>
    <m/>
    <m/>
    <m/>
    <n v="0"/>
    <n v="1980.3691194611733"/>
    <n v="198.03691194611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07T00:00:00"/>
    <x v="2"/>
    <x v="2"/>
    <s v="mature"/>
    <n v="155"/>
    <x v="1"/>
    <m/>
    <m/>
    <m/>
    <m/>
    <m/>
    <m/>
    <m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30T00:00:00"/>
    <x v="3"/>
    <x v="3"/>
    <s v="openbolls"/>
    <n v="86"/>
    <x v="1"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06T00:00:00"/>
    <x v="0"/>
    <x v="0"/>
    <m/>
    <n v="33"/>
    <x v="1"/>
    <m/>
    <m/>
    <m/>
    <m/>
    <m/>
    <m/>
    <m/>
    <m/>
    <m/>
    <m/>
    <m/>
    <m/>
    <m/>
    <n v="279.93421052631578"/>
    <n v="27.993421052631579"/>
    <m/>
    <m/>
    <m/>
    <n v="332.89473684210526"/>
    <n v="33.289473684210527"/>
    <n v="0.269125"/>
    <n v="8.0843873517786567E-3"/>
    <m/>
    <m/>
    <m/>
    <n v="0"/>
    <m/>
    <n v="0"/>
    <m/>
    <n v="0"/>
    <n v="0"/>
    <n v="0"/>
    <n v="0"/>
    <m/>
    <m/>
    <m/>
    <n v="0"/>
    <n v="0"/>
    <n v="0"/>
    <n v="0"/>
    <m/>
    <m/>
    <n v="0"/>
    <m/>
    <m/>
    <m/>
    <n v="0"/>
    <n v="612.82894736842104"/>
    <n v="61.28289473684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17T00:00:00"/>
    <x v="0"/>
    <x v="0"/>
    <m/>
    <n v="44"/>
    <x v="1"/>
    <m/>
    <m/>
    <m/>
    <m/>
    <m/>
    <m/>
    <m/>
    <m/>
    <m/>
    <m/>
    <m/>
    <m/>
    <m/>
    <n v="337.71944030385492"/>
    <n v="33.771944030385491"/>
    <m/>
    <m/>
    <m/>
    <n v="510.39530075765549"/>
    <n v="51.039530075765548"/>
    <n v="0.72301832921477316"/>
    <n v="1.4165850040968046E-2"/>
    <m/>
    <m/>
    <m/>
    <n v="33.290371477634366"/>
    <m/>
    <n v="0"/>
    <m/>
    <n v="0"/>
    <n v="0"/>
    <n v="33.290371477634366"/>
    <n v="3.3290371477634366"/>
    <m/>
    <m/>
    <m/>
    <n v="45.535713958396968"/>
    <n v="45.535713958396968"/>
    <n v="0"/>
    <n v="0"/>
    <m/>
    <m/>
    <n v="0"/>
    <m/>
    <m/>
    <m/>
    <n v="0"/>
    <n v="881.40511253914474"/>
    <n v="88.14051125391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21T00:00:00"/>
    <x v="0"/>
    <x v="0"/>
    <m/>
    <n v="48"/>
    <x v="1"/>
    <m/>
    <m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02T00:00:00"/>
    <x v="0"/>
    <x v="0"/>
    <m/>
    <n v="58"/>
    <x v="1"/>
    <m/>
    <m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08T00:00:00"/>
    <x v="0"/>
    <x v="0"/>
    <m/>
    <n v="64"/>
    <x v="1"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12T00:00:00"/>
    <x v="0"/>
    <x v="0"/>
    <m/>
    <n v="68"/>
    <x v="1"/>
    <m/>
    <m/>
    <m/>
    <m/>
    <m/>
    <m/>
    <m/>
    <m/>
    <m/>
    <m/>
    <m/>
    <m/>
    <m/>
    <n v="2407.5019449984975"/>
    <n v="240.75019449984975"/>
    <m/>
    <m/>
    <m/>
    <n v="2113.4179470436402"/>
    <n v="211.34179470436402"/>
    <n v="3.9155990390775237"/>
    <n v="1.8527329364997912E-2"/>
    <m/>
    <m/>
    <m/>
    <n v="257.30864299344557"/>
    <m/>
    <n v="219.8268434423812"/>
    <m/>
    <n v="0"/>
    <n v="0"/>
    <n v="477.13548643582681"/>
    <n v="47.713548643582683"/>
    <m/>
    <m/>
    <m/>
    <n v="336.03952782047315"/>
    <n v="282.78917617607425"/>
    <n v="53.250351644398933"/>
    <n v="0"/>
    <m/>
    <m/>
    <n v="0"/>
    <m/>
    <m/>
    <m/>
    <n v="0"/>
    <n v="4998.055378477964"/>
    <n v="499.8055378477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14T00:00:00"/>
    <x v="0"/>
    <x v="0"/>
    <m/>
    <n v="70"/>
    <x v="1"/>
    <m/>
    <m/>
    <n v="17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26T00:00:00"/>
    <x v="0"/>
    <x v="0"/>
    <m/>
    <n v="82"/>
    <x v="1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02T00:00:00"/>
    <x v="0"/>
    <x v="0"/>
    <m/>
    <n v="89"/>
    <x v="1"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12T00:00:00"/>
    <x v="0"/>
    <x v="0"/>
    <m/>
    <n v="99"/>
    <x v="1"/>
    <m/>
    <m/>
    <m/>
    <m/>
    <m/>
    <m/>
    <m/>
    <m/>
    <m/>
    <m/>
    <m/>
    <m/>
    <m/>
    <n v="4988.2388380027587"/>
    <n v="498.82388380027589"/>
    <m/>
    <m/>
    <m/>
    <n v="2936.4545402332174"/>
    <n v="293.64545402332175"/>
    <n v="4.5814640577027275"/>
    <n v="1.5602026167716054E-2"/>
    <m/>
    <m/>
    <m/>
    <n v="53.725229131605722"/>
    <m/>
    <n v="3831.3128448995931"/>
    <m/>
    <n v="0"/>
    <n v="0"/>
    <n v="3885.0380740311989"/>
    <n v="388.50380740311988"/>
    <m/>
    <m/>
    <m/>
    <n v="216.03030558369869"/>
    <n v="55.250361774765778"/>
    <n v="160.7799438089329"/>
    <n v="0"/>
    <m/>
    <m/>
    <n v="0"/>
    <m/>
    <m/>
    <m/>
    <n v="0"/>
    <n v="11809.731452267175"/>
    <n v="1180.9731452267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17T00:00:00"/>
    <x v="0"/>
    <x v="0"/>
    <m/>
    <n v="104"/>
    <x v="1"/>
    <m/>
    <m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30T00:00:00"/>
    <x v="0"/>
    <x v="0"/>
    <m/>
    <n v="117"/>
    <x v="1"/>
    <m/>
    <m/>
    <m/>
    <m/>
    <m/>
    <m/>
    <m/>
    <m/>
    <m/>
    <m/>
    <m/>
    <m/>
    <m/>
    <n v="4635.1482706349934"/>
    <n v="463.51482706349935"/>
    <m/>
    <m/>
    <m/>
    <n v="2668.8819209876892"/>
    <n v="266.88819209876891"/>
    <n v="3.8501553909125779"/>
    <n v="1.4426098661898567E-2"/>
    <m/>
    <m/>
    <m/>
    <n v="18.547367692377101"/>
    <m/>
    <n v="6436.7408517623071"/>
    <m/>
    <n v="66.279908181892978"/>
    <n v="490.07919722795702"/>
    <n v="7011.6473248645343"/>
    <n v="701.16473248645343"/>
    <m/>
    <m/>
    <m/>
    <n v="189.98370836847735"/>
    <n v="9.7818624772505363"/>
    <n v="165.32514506777204"/>
    <n v="12.588773029423706"/>
    <m/>
    <m/>
    <n v="2.2879277940310376"/>
    <m/>
    <m/>
    <m/>
    <n v="0"/>
    <n v="14315.677516487216"/>
    <n v="1431.567751648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5-14T00:00:00"/>
    <x v="0"/>
    <x v="0"/>
    <m/>
    <n v="1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213885778275476"/>
    <n v="4.7288135593220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5-21T00:00:00"/>
    <x v="0"/>
    <x v="0"/>
    <m/>
    <n v="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932810750279955"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5-28T00:00:00"/>
    <x v="0"/>
    <x v="0"/>
    <m/>
    <n v="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1.131019036954086"/>
    <n v="6.42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04T00:00:00"/>
    <x v="0"/>
    <x v="0"/>
    <m/>
    <n v="1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5.688689809630461"/>
    <n v="6.22692307692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06T00:00:00"/>
    <x v="0"/>
    <x v="0"/>
    <m/>
    <n v="154"/>
    <x v="1"/>
    <m/>
    <m/>
    <m/>
    <m/>
    <m/>
    <m/>
    <m/>
    <m/>
    <m/>
    <m/>
    <m/>
    <m/>
    <m/>
    <n v="7018.0058714761581"/>
    <n v="701.80058714761583"/>
    <m/>
    <m/>
    <m/>
    <n v="2353.4749577541738"/>
    <n v="235.34749577541737"/>
    <n v="2.4684440682420541"/>
    <n v="1.0488507898115011E-2"/>
    <m/>
    <m/>
    <m/>
    <n v="0"/>
    <m/>
    <n v="3716.169135962431"/>
    <m/>
    <n v="332.78201221631861"/>
    <n v="8109.5931797697003"/>
    <n v="12158.54432794845"/>
    <n v="1215.854432794845"/>
    <m/>
    <m/>
    <m/>
    <n v="188.50720336215699"/>
    <n v="0"/>
    <n v="75.505992212485239"/>
    <n v="103.74209618178212"/>
    <m/>
    <m/>
    <n v="9.2591149678896265"/>
    <m/>
    <m/>
    <m/>
    <n v="0"/>
    <n v="21530.025157178781"/>
    <n v="2153.0025157178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12T00:00:00"/>
    <x v="0"/>
    <x v="0"/>
    <m/>
    <n v="1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2.194848824188128"/>
    <n v="5.4294478527607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7-02T00:00:00"/>
    <x v="0"/>
    <x v="0"/>
    <m/>
    <n v="1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729559748427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7-06T00:00:00"/>
    <x v="4"/>
    <x v="4"/>
    <s v="picking"/>
    <n v="1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1.8939499999997"/>
    <n v="36.35782246081429"/>
    <n v="1542.2602713170224"/>
    <n v="154.22602713170224"/>
    <m/>
    <m/>
    <m/>
    <n v="6.794098111528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1-04T00:00:00"/>
    <x v="5"/>
    <x v="5"/>
    <s v="sowing"/>
    <n v="0"/>
    <x v="1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08T00:00:00"/>
    <x v="6"/>
    <x v="6"/>
    <s v="squaring"/>
    <n v="35"/>
    <x v="1"/>
    <m/>
    <m/>
    <m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24T00:00:00"/>
    <x v="1"/>
    <x v="1"/>
    <s v="flowering"/>
    <n v="51"/>
    <x v="4"/>
    <m/>
    <m/>
    <m/>
    <m/>
    <m/>
    <n v="51"/>
    <m/>
    <m/>
    <m/>
    <m/>
    <m/>
    <m/>
    <m/>
    <n v="1318.1901511212864"/>
    <n v="131.81901511212862"/>
    <m/>
    <m/>
    <m/>
    <n v="1207.7897408961096"/>
    <n v="120.77897408961095"/>
    <n v="2.406013981036049"/>
    <n v="1.9920801606171344E-2"/>
    <m/>
    <m/>
    <m/>
    <n v="189.07298368901803"/>
    <m/>
    <n v="0"/>
    <m/>
    <n v="0"/>
    <n v="0"/>
    <n v="189.07298368901803"/>
    <n v="18.907298368901802"/>
    <m/>
    <m/>
    <m/>
    <n v="156.00109525179738"/>
    <n v="156.00109525179738"/>
    <n v="0"/>
    <n v="0"/>
    <m/>
    <m/>
    <n v="0"/>
    <m/>
    <m/>
    <m/>
    <n v="0"/>
    <n v="2715.0528757064144"/>
    <n v="271.50528757064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11T00:00:00"/>
    <x v="2"/>
    <x v="2"/>
    <s v="mature"/>
    <n v="159"/>
    <x v="4"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30T00:00:00"/>
    <x v="3"/>
    <x v="3"/>
    <s v="openbolls"/>
    <n v="86"/>
    <x v="4"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06T00:00:00"/>
    <x v="0"/>
    <x v="0"/>
    <m/>
    <n v="33"/>
    <x v="4"/>
    <m/>
    <m/>
    <m/>
    <m/>
    <m/>
    <m/>
    <m/>
    <m/>
    <m/>
    <m/>
    <m/>
    <m/>
    <m/>
    <n v="350.32894736842104"/>
    <n v="35.032894736842103"/>
    <m/>
    <m/>
    <m/>
    <n v="418.75"/>
    <n v="41.875"/>
    <n v="0.39594736842105266"/>
    <n v="9.4554595443833468E-3"/>
    <m/>
    <m/>
    <m/>
    <n v="0"/>
    <m/>
    <n v="0"/>
    <m/>
    <n v="0"/>
    <n v="0"/>
    <n v="0"/>
    <n v="0"/>
    <m/>
    <m/>
    <m/>
    <n v="0"/>
    <n v="0"/>
    <n v="0"/>
    <n v="0"/>
    <m/>
    <m/>
    <n v="0"/>
    <m/>
    <m/>
    <m/>
    <n v="0"/>
    <n v="769.07894736842104"/>
    <n v="76.90789473684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17T00:00:00"/>
    <x v="0"/>
    <x v="0"/>
    <m/>
    <n v="44"/>
    <x v="4"/>
    <m/>
    <m/>
    <m/>
    <m/>
    <m/>
    <m/>
    <m/>
    <m/>
    <m/>
    <m/>
    <m/>
    <m/>
    <m/>
    <n v="569.01480939612861"/>
    <n v="56.90148093961286"/>
    <m/>
    <m/>
    <m/>
    <n v="657.92306591881902"/>
    <n v="65.792306591881896"/>
    <n v="0.88794996270813054"/>
    <n v="1.3496258281628547E-2"/>
    <m/>
    <m/>
    <m/>
    <n v="61.787597814408535"/>
    <m/>
    <n v="0"/>
    <m/>
    <n v="0"/>
    <n v="0"/>
    <n v="61.787597814408535"/>
    <n v="6.1787597814408537"/>
    <m/>
    <m/>
    <m/>
    <n v="75.874479795269181"/>
    <n v="75.874479795269181"/>
    <n v="0"/>
    <n v="0"/>
    <m/>
    <m/>
    <n v="0"/>
    <m/>
    <m/>
    <m/>
    <n v="0"/>
    <n v="1288.7254731293563"/>
    <n v="128.87254731293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21T00:00:00"/>
    <x v="0"/>
    <x v="0"/>
    <m/>
    <n v="48"/>
    <x v="4"/>
    <m/>
    <m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02T00:00:00"/>
    <x v="0"/>
    <x v="0"/>
    <m/>
    <n v="58"/>
    <x v="4"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08T00:00:00"/>
    <x v="0"/>
    <x v="0"/>
    <m/>
    <n v="64"/>
    <x v="4"/>
    <m/>
    <m/>
    <n v="1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12T00:00:00"/>
    <x v="0"/>
    <x v="0"/>
    <m/>
    <n v="68"/>
    <x v="4"/>
    <m/>
    <m/>
    <m/>
    <m/>
    <m/>
    <m/>
    <m/>
    <m/>
    <m/>
    <m/>
    <m/>
    <m/>
    <m/>
    <n v="2080.6612301390846"/>
    <n v="208.06612301390845"/>
    <m/>
    <m/>
    <m/>
    <n v="1780.2534830149434"/>
    <n v="178.02534830149435"/>
    <n v="3.4468407047398415"/>
    <n v="1.936151642238303E-2"/>
    <m/>
    <m/>
    <m/>
    <n v="188.91813880943019"/>
    <m/>
    <n v="132.95238476330024"/>
    <m/>
    <n v="0"/>
    <n v="0"/>
    <n v="321.87052357273046"/>
    <n v="32.187052357273046"/>
    <m/>
    <m/>
    <m/>
    <n v="225.43046835897172"/>
    <n v="191.5848587636481"/>
    <n v="33.845609595323623"/>
    <n v="0"/>
    <m/>
    <m/>
    <n v="0"/>
    <m/>
    <m/>
    <m/>
    <n v="0"/>
    <n v="4182.7852367267587"/>
    <n v="418.2785236726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14T00:00:00"/>
    <x v="0"/>
    <x v="0"/>
    <m/>
    <n v="70"/>
    <x v="4"/>
    <m/>
    <m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26T00:00:00"/>
    <x v="0"/>
    <x v="0"/>
    <m/>
    <n v="82"/>
    <x v="4"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02T00:00:00"/>
    <x v="0"/>
    <x v="0"/>
    <m/>
    <n v="89"/>
    <x v="4"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12T00:00:00"/>
    <x v="0"/>
    <x v="0"/>
    <m/>
    <n v="99"/>
    <x v="4"/>
    <m/>
    <m/>
    <m/>
    <m/>
    <m/>
    <m/>
    <m/>
    <m/>
    <m/>
    <m/>
    <m/>
    <m/>
    <m/>
    <n v="4711.2346160880079"/>
    <n v="471.12346160880077"/>
    <m/>
    <m/>
    <m/>
    <n v="2648.0018422656358"/>
    <n v="264.8001842265636"/>
    <n v="4.2010943922274109"/>
    <n v="1.5865149053797281E-2"/>
    <m/>
    <m/>
    <m/>
    <n v="79.714987296575131"/>
    <m/>
    <n v="2286.7244267670967"/>
    <m/>
    <n v="0"/>
    <n v="0"/>
    <n v="2366.4394140636718"/>
    <n v="236.64394140636719"/>
    <m/>
    <m/>
    <m/>
    <n v="182.33835409007719"/>
    <n v="81.72789349446451"/>
    <n v="100.61046059561266"/>
    <n v="0"/>
    <m/>
    <m/>
    <n v="0"/>
    <m/>
    <m/>
    <m/>
    <n v="0"/>
    <n v="9725.675872417316"/>
    <n v="972.56758724173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17T00:00:00"/>
    <x v="0"/>
    <x v="0"/>
    <m/>
    <n v="104"/>
    <x v="4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30T00:00:00"/>
    <x v="0"/>
    <x v="0"/>
    <m/>
    <n v="117"/>
    <x v="4"/>
    <m/>
    <m/>
    <m/>
    <m/>
    <m/>
    <m/>
    <m/>
    <m/>
    <m/>
    <m/>
    <m/>
    <m/>
    <m/>
    <n v="4596.3589276947569"/>
    <n v="459.63589276947567"/>
    <m/>
    <m/>
    <m/>
    <n v="2178.5376228444584"/>
    <n v="217.85376228444585"/>
    <n v="3.4045630001996874"/>
    <n v="1.5627744797698011E-2"/>
    <m/>
    <m/>
    <m/>
    <n v="92.733490711869536"/>
    <m/>
    <n v="3784.5059859540825"/>
    <m/>
    <n v="80.143993095067827"/>
    <n v="176.61862996472198"/>
    <n v="4134.0020997257416"/>
    <n v="413.40020997257415"/>
    <m/>
    <m/>
    <m/>
    <n v="142.20811600102712"/>
    <n v="43.293152791199347"/>
    <n v="91.73850039409777"/>
    <n v="4.3620494486403505"/>
    <m/>
    <m/>
    <n v="2.8144133670896423"/>
    <m/>
    <m/>
    <m/>
    <n v="0"/>
    <n v="10908.898650264957"/>
    <n v="1090.8898650264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5-14T00:00:00"/>
    <x v="0"/>
    <x v="0"/>
    <m/>
    <n v="13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.320781032078104"/>
    <n v="4.2635135135135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5-21T00:00:00"/>
    <x v="0"/>
    <x v="0"/>
    <m/>
    <n v="13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4.504881450488146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5-28T00:00:00"/>
    <x v="0"/>
    <x v="0"/>
    <m/>
    <n v="14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686192468619247"/>
    <n v="5.7602739726027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04T00:00:00"/>
    <x v="0"/>
    <x v="0"/>
    <m/>
    <n v="15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935843793584382"/>
    <n v="5.8947368421052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06T00:00:00"/>
    <x v="0"/>
    <x v="0"/>
    <m/>
    <n v="154"/>
    <x v="4"/>
    <m/>
    <m/>
    <m/>
    <m/>
    <m/>
    <m/>
    <m/>
    <m/>
    <m/>
    <m/>
    <m/>
    <m/>
    <m/>
    <n v="6037.3602371176285"/>
    <n v="603.73602371176287"/>
    <m/>
    <m/>
    <m/>
    <n v="1761.5479659250639"/>
    <n v="176.15479659250639"/>
    <n v="2.7320599292876246"/>
    <n v="1.5509426834442759E-2"/>
    <m/>
    <m/>
    <m/>
    <n v="0"/>
    <m/>
    <n v="2607.2511537772034"/>
    <m/>
    <n v="199.05774155631175"/>
    <n v="4083.5737697773393"/>
    <n v="6889.8826651108538"/>
    <n v="688.98826651108538"/>
    <m/>
    <m/>
    <m/>
    <n v="136.4352203290054"/>
    <n v="0"/>
    <n v="60.949619281728914"/>
    <n v="68.082571570904079"/>
    <m/>
    <m/>
    <n v="7.403029476372418"/>
    <m/>
    <m/>
    <m/>
    <n v="0"/>
    <n v="14688.790868153546"/>
    <n v="1468.8790868153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12T00:00:00"/>
    <x v="0"/>
    <x v="0"/>
    <m/>
    <n v="16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3.779637377963738"/>
    <n v="5.2509727626459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7-02T00:00:00"/>
    <x v="0"/>
    <x v="0"/>
    <m/>
    <n v="18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35106382978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7-06T00:00:00"/>
    <x v="4"/>
    <x v="4"/>
    <s v="picking"/>
    <n v="18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5.3921124999997"/>
    <n v="40.53732423411364"/>
    <n v="1749.3444926174909"/>
    <n v="174.93444926174908"/>
    <m/>
    <m/>
    <m/>
    <n v="7.706363403601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1-04T00:00:00"/>
    <x v="5"/>
    <x v="5"/>
    <s v="sowing"/>
    <n v="0"/>
    <x v="4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08T00:00:00"/>
    <x v="6"/>
    <x v="6"/>
    <s v="squaring"/>
    <n v="35"/>
    <x v="4"/>
    <m/>
    <m/>
    <m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24T00:00:00"/>
    <x v="1"/>
    <x v="1"/>
    <s v="flowering"/>
    <n v="51"/>
    <x v="3"/>
    <m/>
    <m/>
    <m/>
    <m/>
    <m/>
    <n v="51"/>
    <m/>
    <m/>
    <m/>
    <m/>
    <m/>
    <m/>
    <m/>
    <n v="1344.5285114666024"/>
    <n v="134.45285114666024"/>
    <m/>
    <m/>
    <m/>
    <n v="1109.2167561991964"/>
    <n v="110.92167561991964"/>
    <n v="1.9379762032913779"/>
    <n v="1.7471573454515596E-2"/>
    <m/>
    <m/>
    <m/>
    <n v="184.70011656603347"/>
    <m/>
    <n v="0"/>
    <m/>
    <n v="0"/>
    <n v="0"/>
    <n v="184.70011656603347"/>
    <n v="18.470011656603347"/>
    <m/>
    <m/>
    <m/>
    <n v="180.76998708166809"/>
    <n v="180.76998708166809"/>
    <n v="0"/>
    <n v="0"/>
    <m/>
    <m/>
    <n v="0"/>
    <m/>
    <m/>
    <m/>
    <n v="0"/>
    <n v="2638.4453842318321"/>
    <n v="263.84453842318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07T00:00:00"/>
    <x v="2"/>
    <x v="2"/>
    <s v="mature"/>
    <n v="155"/>
    <x v="3"/>
    <m/>
    <m/>
    <m/>
    <m/>
    <m/>
    <m/>
    <m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30T00:00:00"/>
    <x v="3"/>
    <x v="3"/>
    <s v="openbolls"/>
    <n v="86"/>
    <x v="3"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06T00:00:00"/>
    <x v="0"/>
    <x v="0"/>
    <m/>
    <n v="33"/>
    <x v="3"/>
    <m/>
    <m/>
    <m/>
    <m/>
    <m/>
    <m/>
    <m/>
    <m/>
    <m/>
    <m/>
    <m/>
    <m/>
    <m/>
    <n v="437.82894736842104"/>
    <n v="43.782894736842103"/>
    <m/>
    <m/>
    <m/>
    <n v="457.8947368421052"/>
    <n v="45.78947368421052"/>
    <n v="0.44080592105263156"/>
    <n v="9.6267959770114948E-3"/>
    <m/>
    <m/>
    <m/>
    <n v="0"/>
    <m/>
    <n v="0"/>
    <m/>
    <n v="0"/>
    <n v="0"/>
    <n v="0"/>
    <n v="0"/>
    <m/>
    <m/>
    <m/>
    <n v="0"/>
    <n v="0"/>
    <n v="0"/>
    <n v="0"/>
    <m/>
    <m/>
    <n v="0"/>
    <m/>
    <m/>
    <m/>
    <n v="0"/>
    <n v="895.72368421052624"/>
    <n v="89.57236842105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17T00:00:00"/>
    <x v="0"/>
    <x v="0"/>
    <m/>
    <n v="44"/>
    <x v="3"/>
    <m/>
    <m/>
    <m/>
    <m/>
    <m/>
    <m/>
    <m/>
    <m/>
    <m/>
    <m/>
    <m/>
    <m/>
    <m/>
    <n v="788.76184641337068"/>
    <n v="78.876184641337062"/>
    <m/>
    <m/>
    <m/>
    <n v="748.05069600563354"/>
    <n v="74.805069600563357"/>
    <n v="1.0038255539510501"/>
    <n v="1.3419218233619428E-2"/>
    <m/>
    <m/>
    <m/>
    <n v="85.346847414029668"/>
    <m/>
    <n v="0"/>
    <m/>
    <n v="0"/>
    <n v="0"/>
    <n v="85.346847414029668"/>
    <n v="8.5346847414029661"/>
    <m/>
    <m/>
    <m/>
    <n v="100.21126569193106"/>
    <n v="100.21126569193106"/>
    <n v="0"/>
    <n v="0"/>
    <m/>
    <m/>
    <n v="0"/>
    <m/>
    <m/>
    <m/>
    <n v="0"/>
    <n v="1622.1593898330341"/>
    <n v="162.2159389833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21T00:00:00"/>
    <x v="0"/>
    <x v="0"/>
    <m/>
    <n v="48"/>
    <x v="3"/>
    <m/>
    <m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02T00:00:00"/>
    <x v="0"/>
    <x v="0"/>
    <m/>
    <n v="58"/>
    <x v="3"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08T00:00:00"/>
    <x v="0"/>
    <x v="0"/>
    <m/>
    <n v="64"/>
    <x v="3"/>
    <m/>
    <m/>
    <n v="18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12T00:00:00"/>
    <x v="0"/>
    <x v="0"/>
    <m/>
    <n v="68"/>
    <x v="3"/>
    <m/>
    <m/>
    <m/>
    <m/>
    <m/>
    <m/>
    <m/>
    <m/>
    <m/>
    <m/>
    <m/>
    <m/>
    <m/>
    <n v="3047.9611001989761"/>
    <n v="304.79611001989758"/>
    <m/>
    <m/>
    <m/>
    <n v="1913.226483352513"/>
    <n v="191.3226483352513"/>
    <n v="3.5843497425407627"/>
    <n v="1.8734581471295388E-2"/>
    <m/>
    <m/>
    <m/>
    <n v="241.45259920546454"/>
    <m/>
    <n v="214.26646622993815"/>
    <m/>
    <n v="0"/>
    <n v="0"/>
    <n v="455.71906543540268"/>
    <n v="45.571906543540265"/>
    <m/>
    <m/>
    <m/>
    <n v="275.48943963692079"/>
    <n v="223.2782283576887"/>
    <n v="52.211211279232089"/>
    <n v="0"/>
    <m/>
    <m/>
    <n v="0"/>
    <m/>
    <m/>
    <m/>
    <n v="0"/>
    <n v="5416.9066489868919"/>
    <n v="541.69066489868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14T00:00:00"/>
    <x v="0"/>
    <x v="0"/>
    <m/>
    <n v="70"/>
    <x v="3"/>
    <m/>
    <m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26T00:00:00"/>
    <x v="0"/>
    <x v="0"/>
    <m/>
    <n v="82"/>
    <x v="3"/>
    <m/>
    <m/>
    <n v="2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02T00:00:00"/>
    <x v="0"/>
    <x v="0"/>
    <m/>
    <n v="89"/>
    <x v="3"/>
    <m/>
    <m/>
    <n v="2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12T00:00:00"/>
    <x v="0"/>
    <x v="0"/>
    <m/>
    <n v="99"/>
    <x v="3"/>
    <m/>
    <m/>
    <m/>
    <m/>
    <m/>
    <m/>
    <m/>
    <m/>
    <m/>
    <m/>
    <m/>
    <m/>
    <m/>
    <n v="5067.1927705184216"/>
    <n v="506.71927705184214"/>
    <m/>
    <m/>
    <m/>
    <n v="2277.1909513537812"/>
    <n v="227.71909513537813"/>
    <n v="3.4878303076397863"/>
    <n v="1.5316371714749194E-2"/>
    <m/>
    <m/>
    <m/>
    <n v="51.311914330054151"/>
    <m/>
    <n v="2518.6589886271422"/>
    <m/>
    <n v="0"/>
    <n v="0"/>
    <n v="2569.9709029571964"/>
    <n v="256.99709029571966"/>
    <m/>
    <m/>
    <m/>
    <n v="158.14708541169614"/>
    <n v="77.770890192967812"/>
    <n v="80.376195218728327"/>
    <n v="0"/>
    <m/>
    <m/>
    <n v="0"/>
    <m/>
    <m/>
    <m/>
    <n v="0"/>
    <n v="9914.3546248293987"/>
    <n v="991.435462482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17T00:00:00"/>
    <x v="0"/>
    <x v="0"/>
    <m/>
    <n v="104"/>
    <x v="3"/>
    <m/>
    <m/>
    <n v="2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30T00:00:00"/>
    <x v="0"/>
    <x v="0"/>
    <m/>
    <n v="117"/>
    <x v="3"/>
    <m/>
    <m/>
    <m/>
    <m/>
    <m/>
    <m/>
    <m/>
    <m/>
    <m/>
    <m/>
    <m/>
    <m/>
    <m/>
    <n v="5656.1837068369641"/>
    <n v="565.61837068369641"/>
    <m/>
    <m/>
    <m/>
    <n v="2272.1776324087646"/>
    <n v="227.21776324087645"/>
    <n v="3.4145619159687834"/>
    <n v="1.5027706757015131E-2"/>
    <m/>
    <m/>
    <m/>
    <n v="154.78536067230539"/>
    <m/>
    <n v="4002.3760893460853"/>
    <m/>
    <n v="37.612556636779019"/>
    <n v="393.44560346401977"/>
    <n v="4588.2196101191894"/>
    <n v="458.82196101191892"/>
    <m/>
    <m/>
    <m/>
    <n v="203.64891534759658"/>
    <n v="78.904253073018907"/>
    <n v="115.23180890070165"/>
    <n v="8.3374609789766883"/>
    <m/>
    <m/>
    <n v="1.1753923948993443"/>
    <m/>
    <m/>
    <m/>
    <n v="0"/>
    <n v="12516.580949364918"/>
    <n v="1251.6580949364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5-14T00:00:00"/>
    <x v="0"/>
    <x v="0"/>
    <m/>
    <n v="13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669515669515668"/>
    <n v="3.9818181818181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5-21T00:00:00"/>
    <x v="0"/>
    <x v="0"/>
    <m/>
    <n v="138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5.641025641025642"/>
    <n v="5.178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5-28T00:00:00"/>
    <x v="0"/>
    <x v="0"/>
    <m/>
    <n v="14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8.46153846153846"/>
    <n v="6.0555555555555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04T00:00:00"/>
    <x v="0"/>
    <x v="0"/>
    <m/>
    <n v="15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9.145299145299141"/>
    <n v="6.133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06T00:00:00"/>
    <x v="0"/>
    <x v="0"/>
    <m/>
    <n v="154"/>
    <x v="3"/>
    <m/>
    <m/>
    <m/>
    <m/>
    <m/>
    <m/>
    <m/>
    <m/>
    <m/>
    <m/>
    <m/>
    <m/>
    <m/>
    <n v="6360.6863448252752"/>
    <n v="636.0686344825275"/>
    <m/>
    <m/>
    <m/>
    <n v="1551.1248010037998"/>
    <n v="155.11248010037997"/>
    <n v="2.2798652036695901"/>
    <n v="1.4698141646592144E-2"/>
    <m/>
    <m/>
    <m/>
    <n v="0"/>
    <m/>
    <n v="2246.427371020302"/>
    <m/>
    <n v="345.43428462703417"/>
    <n v="4399.3927183397354"/>
    <n v="6991.2543739870716"/>
    <n v="699.12543739870716"/>
    <m/>
    <m/>
    <m/>
    <n v="143.2532539079682"/>
    <n v="0"/>
    <n v="65.365562793130465"/>
    <n v="67.114221403611808"/>
    <m/>
    <m/>
    <n v="10.773469711225927"/>
    <m/>
    <m/>
    <m/>
    <n v="0"/>
    <n v="14903.065519816148"/>
    <n v="1490.3065519816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12T00:00:00"/>
    <x v="0"/>
    <x v="0"/>
    <m/>
    <n v="16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7.635327635327627"/>
    <n v="5.2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7-02T00:00:00"/>
    <x v="0"/>
    <x v="0"/>
    <m/>
    <n v="18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821656050955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7-06T00:00:00"/>
    <x v="4"/>
    <x v="4"/>
    <s v="picking"/>
    <n v="18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5.9893197916663"/>
    <n v="36.664503256003343"/>
    <n v="1582.436044683772"/>
    <n v="158.24360446837721"/>
    <m/>
    <m/>
    <m/>
    <n v="6.971083897285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1-04T00:00:00"/>
    <x v="5"/>
    <x v="5"/>
    <s v="sowing"/>
    <n v="0"/>
    <x v="3"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08T00:00:00"/>
    <x v="6"/>
    <x v="6"/>
    <s v="squaring"/>
    <n v="35"/>
    <x v="3"/>
    <m/>
    <m/>
    <m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1-05T00:00:00"/>
    <x v="0"/>
    <x v="0"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0397953047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1-19T00:00:00"/>
    <x v="0"/>
    <x v="0"/>
    <m/>
    <m/>
    <x v="5"/>
    <m/>
    <m/>
    <m/>
    <m/>
    <m/>
    <m/>
    <m/>
    <m/>
    <m/>
    <m/>
    <m/>
    <m/>
    <m/>
    <m/>
    <m/>
    <m/>
    <m/>
    <m/>
    <m/>
    <m/>
    <n v="1.7981584612741099"/>
    <m/>
    <m/>
    <m/>
    <m/>
    <m/>
    <m/>
    <m/>
    <m/>
    <m/>
    <m/>
    <m/>
    <m/>
    <m/>
    <m/>
    <m/>
    <m/>
    <m/>
    <m/>
    <m/>
    <m/>
    <m/>
    <m/>
    <m/>
    <m/>
    <m/>
    <m/>
    <n v="125.3718127045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2-02T00:00:00"/>
    <x v="0"/>
    <x v="0"/>
    <m/>
    <m/>
    <x v="5"/>
    <m/>
    <m/>
    <m/>
    <m/>
    <m/>
    <m/>
    <m/>
    <m/>
    <m/>
    <m/>
    <m/>
    <m/>
    <m/>
    <m/>
    <m/>
    <m/>
    <m/>
    <m/>
    <m/>
    <m/>
    <n v="4.3573110704575502"/>
    <m/>
    <m/>
    <m/>
    <m/>
    <m/>
    <m/>
    <m/>
    <m/>
    <m/>
    <m/>
    <m/>
    <m/>
    <m/>
    <m/>
    <m/>
    <m/>
    <m/>
    <m/>
    <m/>
    <m/>
    <m/>
    <m/>
    <m/>
    <m/>
    <m/>
    <m/>
    <n v="326.50597519895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2-16T00:00:00"/>
    <x v="0"/>
    <x v="0"/>
    <m/>
    <m/>
    <x v="5"/>
    <m/>
    <m/>
    <m/>
    <m/>
    <m/>
    <m/>
    <m/>
    <m/>
    <m/>
    <m/>
    <m/>
    <m/>
    <m/>
    <m/>
    <m/>
    <m/>
    <m/>
    <m/>
    <m/>
    <m/>
    <n v="4.6620240754404199"/>
    <m/>
    <m/>
    <m/>
    <m/>
    <m/>
    <m/>
    <m/>
    <m/>
    <m/>
    <m/>
    <n v="11.650485436893099"/>
    <m/>
    <m/>
    <m/>
    <m/>
    <m/>
    <m/>
    <m/>
    <m/>
    <m/>
    <m/>
    <m/>
    <m/>
    <m/>
    <m/>
    <m/>
    <n v="501.195039791614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2-20T00:00:00"/>
    <x v="0"/>
    <x v="0"/>
    <m/>
    <m/>
    <x v="5"/>
    <m/>
    <m/>
    <m/>
    <m/>
    <m/>
    <m/>
    <m/>
    <m/>
    <m/>
    <m/>
    <m/>
    <m/>
    <m/>
    <m/>
    <m/>
    <m/>
    <m/>
    <m/>
    <m/>
    <m/>
    <n v="6.1475050283507997"/>
    <m/>
    <m/>
    <m/>
    <m/>
    <m/>
    <m/>
    <m/>
    <m/>
    <m/>
    <m/>
    <n v="44.660194174757102"/>
    <m/>
    <m/>
    <m/>
    <m/>
    <m/>
    <m/>
    <m/>
    <m/>
    <m/>
    <m/>
    <m/>
    <m/>
    <m/>
    <m/>
    <m/>
    <n v="556.78154643093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04T00:00:00"/>
    <x v="0"/>
    <x v="0"/>
    <m/>
    <m/>
    <x v="5"/>
    <m/>
    <m/>
    <m/>
    <m/>
    <m/>
    <m/>
    <m/>
    <m/>
    <m/>
    <m/>
    <m/>
    <m/>
    <m/>
    <m/>
    <m/>
    <m/>
    <m/>
    <m/>
    <m/>
    <m/>
    <n v="3.9776832189530902"/>
    <m/>
    <m/>
    <m/>
    <m/>
    <m/>
    <m/>
    <m/>
    <m/>
    <m/>
    <m/>
    <n v="170.873786407766"/>
    <m/>
    <m/>
    <m/>
    <m/>
    <m/>
    <m/>
    <m/>
    <m/>
    <m/>
    <m/>
    <m/>
    <m/>
    <m/>
    <m/>
    <m/>
    <n v="612.518586023310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14T00:00:00"/>
    <x v="0"/>
    <x v="0"/>
    <m/>
    <m/>
    <x v="5"/>
    <m/>
    <m/>
    <m/>
    <m/>
    <m/>
    <m/>
    <m/>
    <m/>
    <m/>
    <m/>
    <m/>
    <m/>
    <m/>
    <m/>
    <m/>
    <m/>
    <m/>
    <m/>
    <m/>
    <m/>
    <n v="2.5412425838142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15T00:00:00"/>
    <x v="0"/>
    <x v="0"/>
    <m/>
    <m/>
    <x v="5"/>
    <m/>
    <m/>
    <m/>
    <m/>
    <m/>
    <m/>
    <m/>
    <m/>
    <m/>
    <m/>
    <m/>
    <m/>
    <m/>
    <m/>
    <m/>
    <m/>
    <m/>
    <m/>
    <m/>
    <m/>
    <n v="3.45724133051678"/>
    <m/>
    <m/>
    <m/>
    <m/>
    <m/>
    <m/>
    <m/>
    <m/>
    <m/>
    <m/>
    <n v="347.57281553398002"/>
    <m/>
    <m/>
    <m/>
    <m/>
    <m/>
    <m/>
    <m/>
    <m/>
    <m/>
    <m/>
    <m/>
    <m/>
    <m/>
    <m/>
    <m/>
    <n v="760.722705756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27T00:00:00"/>
    <x v="0"/>
    <x v="0"/>
    <m/>
    <m/>
    <x v="5"/>
    <m/>
    <m/>
    <m/>
    <m/>
    <m/>
    <m/>
    <m/>
    <m/>
    <m/>
    <m/>
    <m/>
    <m/>
    <m/>
    <m/>
    <m/>
    <m/>
    <m/>
    <m/>
    <m/>
    <m/>
    <n v="2.1673152144250398"/>
    <m/>
    <m/>
    <m/>
    <m/>
    <m/>
    <m/>
    <m/>
    <m/>
    <m/>
    <m/>
    <n v="458.252427184466"/>
    <m/>
    <m/>
    <m/>
    <m/>
    <m/>
    <m/>
    <m/>
    <m/>
    <m/>
    <m/>
    <m/>
    <m/>
    <m/>
    <m/>
    <m/>
    <n v="776.803167095266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4-11T00:00:00"/>
    <x v="0"/>
    <x v="4"/>
    <m/>
    <m/>
    <x v="5"/>
    <m/>
    <m/>
    <m/>
    <m/>
    <m/>
    <n v="53"/>
    <m/>
    <n v="104"/>
    <m/>
    <m/>
    <m/>
    <m/>
    <m/>
    <m/>
    <m/>
    <m/>
    <m/>
    <m/>
    <m/>
    <m/>
    <m/>
    <m/>
    <m/>
    <m/>
    <m/>
    <m/>
    <m/>
    <m/>
    <m/>
    <m/>
    <m/>
    <n v="500.97087378640703"/>
    <m/>
    <m/>
    <m/>
    <m/>
    <m/>
    <m/>
    <m/>
    <m/>
    <m/>
    <m/>
    <m/>
    <m/>
    <m/>
    <n v="354"/>
    <m/>
    <n v="676.61905939041503"/>
    <n v="0"/>
    <n v="0.52318951866199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1-05T00:00:00"/>
    <x v="0"/>
    <x v="0"/>
    <m/>
    <m/>
    <x v="6"/>
    <m/>
    <m/>
    <m/>
    <m/>
    <m/>
    <m/>
    <m/>
    <m/>
    <m/>
    <m/>
    <m/>
    <m/>
    <m/>
    <m/>
    <m/>
    <m/>
    <m/>
    <m/>
    <m/>
    <m/>
    <n v="0.44868050010612398"/>
    <m/>
    <m/>
    <m/>
    <m/>
    <m/>
    <m/>
    <m/>
    <m/>
    <m/>
    <m/>
    <m/>
    <m/>
    <m/>
    <m/>
    <m/>
    <m/>
    <m/>
    <m/>
    <m/>
    <m/>
    <m/>
    <m/>
    <m/>
    <m/>
    <m/>
    <m/>
    <n v="29.9737674192083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1-18T00:00:00"/>
    <x v="0"/>
    <x v="0"/>
    <m/>
    <m/>
    <x v="6"/>
    <m/>
    <m/>
    <m/>
    <m/>
    <m/>
    <m/>
    <m/>
    <m/>
    <m/>
    <m/>
    <m/>
    <m/>
    <m/>
    <m/>
    <m/>
    <m/>
    <m/>
    <m/>
    <m/>
    <m/>
    <n v="1.7156834008833699"/>
    <m/>
    <m/>
    <m/>
    <m/>
    <m/>
    <m/>
    <m/>
    <m/>
    <m/>
    <m/>
    <m/>
    <m/>
    <m/>
    <m/>
    <m/>
    <m/>
    <m/>
    <m/>
    <m/>
    <m/>
    <m/>
    <m/>
    <m/>
    <m/>
    <m/>
    <m/>
    <n v="135.940111497691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1-20T00:00:00"/>
    <x v="0"/>
    <x v="0"/>
    <m/>
    <m/>
    <x v="6"/>
    <m/>
    <m/>
    <m/>
    <m/>
    <m/>
    <m/>
    <m/>
    <m/>
    <m/>
    <m/>
    <m/>
    <m/>
    <m/>
    <m/>
    <m/>
    <m/>
    <m/>
    <m/>
    <m/>
    <m/>
    <n v="2.2107359079836999"/>
    <m/>
    <m/>
    <m/>
    <m/>
    <m/>
    <m/>
    <m/>
    <m/>
    <m/>
    <m/>
    <m/>
    <m/>
    <m/>
    <m/>
    <m/>
    <m/>
    <m/>
    <m/>
    <m/>
    <m/>
    <m/>
    <m/>
    <m/>
    <m/>
    <m/>
    <m/>
    <n v="154.473374483925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2-01T00:00:00"/>
    <x v="0"/>
    <x v="0"/>
    <m/>
    <m/>
    <x v="6"/>
    <m/>
    <m/>
    <m/>
    <m/>
    <m/>
    <m/>
    <m/>
    <m/>
    <m/>
    <m/>
    <m/>
    <m/>
    <m/>
    <m/>
    <m/>
    <m/>
    <m/>
    <m/>
    <m/>
    <m/>
    <n v="3.7524535319742398"/>
    <m/>
    <m/>
    <m/>
    <m/>
    <m/>
    <m/>
    <m/>
    <m/>
    <m/>
    <m/>
    <n v="-3.8834951456311702"/>
    <m/>
    <m/>
    <m/>
    <m/>
    <m/>
    <m/>
    <m/>
    <m/>
    <m/>
    <m/>
    <m/>
    <m/>
    <m/>
    <m/>
    <m/>
    <n v="307.9904219719069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2-09T00:00:00"/>
    <x v="0"/>
    <x v="0"/>
    <m/>
    <m/>
    <x v="6"/>
    <m/>
    <m/>
    <m/>
    <m/>
    <m/>
    <m/>
    <m/>
    <m/>
    <m/>
    <m/>
    <m/>
    <m/>
    <m/>
    <m/>
    <m/>
    <m/>
    <m/>
    <m/>
    <m/>
    <m/>
    <n v="4.3584835100415402"/>
    <m/>
    <m/>
    <m/>
    <m/>
    <m/>
    <m/>
    <m/>
    <m/>
    <m/>
    <m/>
    <n v="13.5922330097087"/>
    <m/>
    <m/>
    <m/>
    <m/>
    <m/>
    <m/>
    <m/>
    <m/>
    <m/>
    <m/>
    <m/>
    <m/>
    <m/>
    <m/>
    <m/>
    <n v="450.8506218708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2-16T00:00:00"/>
    <x v="0"/>
    <x v="0"/>
    <m/>
    <m/>
    <x v="6"/>
    <m/>
    <m/>
    <m/>
    <m/>
    <m/>
    <m/>
    <m/>
    <m/>
    <m/>
    <m/>
    <m/>
    <m/>
    <m/>
    <m/>
    <m/>
    <m/>
    <m/>
    <m/>
    <m/>
    <m/>
    <n v="4.4146797521705201"/>
    <m/>
    <m/>
    <m/>
    <m/>
    <m/>
    <m/>
    <m/>
    <m/>
    <m/>
    <m/>
    <n v="36.893203883494998"/>
    <m/>
    <m/>
    <m/>
    <m/>
    <m/>
    <m/>
    <m/>
    <m/>
    <m/>
    <m/>
    <m/>
    <m/>
    <m/>
    <m/>
    <m/>
    <n v="522.340492257514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3-03T00:00:00"/>
    <x v="0"/>
    <x v="0"/>
    <m/>
    <m/>
    <x v="6"/>
    <m/>
    <m/>
    <m/>
    <m/>
    <m/>
    <m/>
    <m/>
    <m/>
    <m/>
    <m/>
    <m/>
    <m/>
    <m/>
    <m/>
    <m/>
    <m/>
    <m/>
    <m/>
    <m/>
    <m/>
    <n v="3.64782340634128"/>
    <m/>
    <m/>
    <m/>
    <m/>
    <m/>
    <m/>
    <m/>
    <m/>
    <m/>
    <m/>
    <n v="209.70873786407699"/>
    <m/>
    <m/>
    <m/>
    <m/>
    <m/>
    <m/>
    <m/>
    <m/>
    <m/>
    <m/>
    <m/>
    <m/>
    <m/>
    <m/>
    <m/>
    <n v="623.0691750572799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3-15T00:00:00"/>
    <x v="0"/>
    <x v="0"/>
    <m/>
    <m/>
    <x v="6"/>
    <m/>
    <m/>
    <m/>
    <m/>
    <m/>
    <m/>
    <m/>
    <m/>
    <m/>
    <m/>
    <m/>
    <m/>
    <m/>
    <m/>
    <m/>
    <m/>
    <m/>
    <m/>
    <m/>
    <m/>
    <n v="3.0998494021568801"/>
    <m/>
    <m/>
    <m/>
    <m/>
    <m/>
    <m/>
    <m/>
    <m/>
    <m/>
    <m/>
    <n v="337.86407766990197"/>
    <m/>
    <m/>
    <m/>
    <m/>
    <m/>
    <m/>
    <m/>
    <m/>
    <m/>
    <m/>
    <m/>
    <m/>
    <m/>
    <m/>
    <m/>
    <n v="686.713622125392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3-28T00:00:00"/>
    <x v="0"/>
    <x v="0"/>
    <m/>
    <m/>
    <x v="6"/>
    <m/>
    <m/>
    <m/>
    <m/>
    <m/>
    <m/>
    <m/>
    <m/>
    <m/>
    <m/>
    <m/>
    <m/>
    <m/>
    <m/>
    <m/>
    <m/>
    <m/>
    <m/>
    <m/>
    <m/>
    <n v="0.38039600157672898"/>
    <m/>
    <m/>
    <m/>
    <m/>
    <m/>
    <m/>
    <m/>
    <m/>
    <m/>
    <m/>
    <n v="502.91262135922301"/>
    <m/>
    <m/>
    <m/>
    <m/>
    <m/>
    <m/>
    <m/>
    <m/>
    <m/>
    <m/>
    <m/>
    <m/>
    <m/>
    <m/>
    <m/>
    <n v="694.87339366949902"/>
    <n v="0"/>
    <n v="0.5137626555461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4-10T00:00:00"/>
    <x v="0"/>
    <x v="4"/>
    <m/>
    <m/>
    <x v="6"/>
    <m/>
    <m/>
    <m/>
    <m/>
    <m/>
    <n v="50"/>
    <m/>
    <n v="102"/>
    <m/>
    <m/>
    <m/>
    <m/>
    <m/>
    <m/>
    <m/>
    <m/>
    <m/>
    <m/>
    <m/>
    <m/>
    <m/>
    <m/>
    <m/>
    <m/>
    <m/>
    <m/>
    <m/>
    <m/>
    <m/>
    <m/>
    <m/>
    <n v="504.85436893203803"/>
    <m/>
    <m/>
    <m/>
    <m/>
    <m/>
    <m/>
    <m/>
    <m/>
    <m/>
    <m/>
    <m/>
    <m/>
    <m/>
    <n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2-02T00:00:00"/>
    <x v="0"/>
    <x v="0"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91031113833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2-10T00:00:00"/>
    <x v="0"/>
    <x v="0"/>
    <m/>
    <m/>
    <x v="5"/>
    <m/>
    <m/>
    <m/>
    <m/>
    <m/>
    <m/>
    <m/>
    <m/>
    <m/>
    <m/>
    <m/>
    <m/>
    <m/>
    <m/>
    <m/>
    <m/>
    <m/>
    <m/>
    <m/>
    <m/>
    <n v="1.96698976136811"/>
    <m/>
    <m/>
    <m/>
    <m/>
    <m/>
    <m/>
    <m/>
    <m/>
    <m/>
    <m/>
    <m/>
    <m/>
    <m/>
    <m/>
    <m/>
    <m/>
    <m/>
    <m/>
    <m/>
    <m/>
    <m/>
    <m/>
    <m/>
    <m/>
    <m/>
    <m/>
    <n v="125.765854846386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2-15T00:00:00"/>
    <x v="0"/>
    <x v="0"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.7929175721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3-02T00:00:00"/>
    <x v="0"/>
    <x v="0"/>
    <m/>
    <m/>
    <x v="5"/>
    <m/>
    <m/>
    <m/>
    <m/>
    <m/>
    <m/>
    <m/>
    <m/>
    <m/>
    <m/>
    <m/>
    <m/>
    <m/>
    <m/>
    <m/>
    <m/>
    <m/>
    <m/>
    <m/>
    <m/>
    <n v="3.9774810741972302"/>
    <m/>
    <m/>
    <m/>
    <m/>
    <m/>
    <m/>
    <m/>
    <m/>
    <m/>
    <m/>
    <n v="31.067961165048398"/>
    <m/>
    <m/>
    <m/>
    <m/>
    <m/>
    <m/>
    <m/>
    <m/>
    <m/>
    <m/>
    <m/>
    <m/>
    <m/>
    <m/>
    <m/>
    <n v="369.31489058689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3-13T00:00:00"/>
    <x v="0"/>
    <x v="0"/>
    <m/>
    <m/>
    <x v="5"/>
    <m/>
    <m/>
    <m/>
    <m/>
    <m/>
    <m/>
    <m/>
    <m/>
    <m/>
    <m/>
    <m/>
    <m/>
    <m/>
    <m/>
    <m/>
    <m/>
    <m/>
    <m/>
    <m/>
    <m/>
    <n v="4.1717421845783704"/>
    <m/>
    <m/>
    <m/>
    <m/>
    <m/>
    <m/>
    <m/>
    <m/>
    <m/>
    <m/>
    <n v="139.80582524271799"/>
    <m/>
    <m/>
    <m/>
    <m/>
    <m/>
    <m/>
    <m/>
    <m/>
    <m/>
    <m/>
    <m/>
    <m/>
    <m/>
    <m/>
    <m/>
    <n v="543.95968078159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3-27T00:00:00"/>
    <x v="0"/>
    <x v="0"/>
    <m/>
    <m/>
    <x v="5"/>
    <m/>
    <m/>
    <m/>
    <m/>
    <m/>
    <m/>
    <m/>
    <m/>
    <m/>
    <m/>
    <m/>
    <m/>
    <m/>
    <m/>
    <m/>
    <m/>
    <m/>
    <m/>
    <m/>
    <m/>
    <n v="3.4043602623838898"/>
    <m/>
    <m/>
    <m/>
    <m/>
    <m/>
    <m/>
    <m/>
    <m/>
    <m/>
    <m/>
    <n v="310.67961165048501"/>
    <m/>
    <m/>
    <m/>
    <m/>
    <m/>
    <m/>
    <m/>
    <m/>
    <m/>
    <m/>
    <m/>
    <m/>
    <m/>
    <m/>
    <m/>
    <n v="668.4238683279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4-10T00:00:00"/>
    <x v="0"/>
    <x v="0"/>
    <m/>
    <m/>
    <x v="5"/>
    <m/>
    <m/>
    <m/>
    <m/>
    <m/>
    <m/>
    <m/>
    <m/>
    <m/>
    <m/>
    <m/>
    <m/>
    <m/>
    <m/>
    <m/>
    <m/>
    <m/>
    <m/>
    <m/>
    <m/>
    <n v="1.2348618845955499"/>
    <m/>
    <m/>
    <m/>
    <m/>
    <m/>
    <m/>
    <m/>
    <m/>
    <m/>
    <m/>
    <n v="384.46601941747502"/>
    <m/>
    <m/>
    <m/>
    <m/>
    <m/>
    <m/>
    <m/>
    <m/>
    <m/>
    <m/>
    <m/>
    <m/>
    <m/>
    <m/>
    <m/>
    <n v="570.874087301732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4-25T00:00:00"/>
    <x v="0"/>
    <x v="4"/>
    <m/>
    <m/>
    <x v="5"/>
    <m/>
    <m/>
    <m/>
    <m/>
    <m/>
    <n v="42"/>
    <m/>
    <n v="91"/>
    <m/>
    <m/>
    <m/>
    <m/>
    <m/>
    <m/>
    <m/>
    <m/>
    <m/>
    <m/>
    <m/>
    <m/>
    <m/>
    <m/>
    <m/>
    <m/>
    <m/>
    <m/>
    <m/>
    <m/>
    <m/>
    <m/>
    <m/>
    <n v="438.83495145631002"/>
    <m/>
    <m/>
    <m/>
    <m/>
    <m/>
    <m/>
    <m/>
    <m/>
    <m/>
    <m/>
    <m/>
    <m/>
    <m/>
    <n v="264"/>
    <m/>
    <n v="565.84894313322502"/>
    <n v="0"/>
    <n v="0.4665556120652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1-28T00:00:00"/>
    <x v="0"/>
    <x v="0"/>
    <m/>
    <m/>
    <x v="6"/>
    <m/>
    <m/>
    <m/>
    <m/>
    <m/>
    <m/>
    <m/>
    <m/>
    <m/>
    <m/>
    <m/>
    <m/>
    <m/>
    <m/>
    <m/>
    <m/>
    <m/>
    <m/>
    <m/>
    <m/>
    <n v="0.59010097130555095"/>
    <m/>
    <m/>
    <m/>
    <m/>
    <m/>
    <m/>
    <m/>
    <m/>
    <m/>
    <m/>
    <m/>
    <m/>
    <m/>
    <m/>
    <m/>
    <m/>
    <m/>
    <m/>
    <m/>
    <m/>
    <m/>
    <m/>
    <m/>
    <m/>
    <m/>
    <m/>
    <n v="30.3766644406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02T00:00:00"/>
    <x v="0"/>
    <x v="0"/>
    <m/>
    <m/>
    <x v="6"/>
    <m/>
    <m/>
    <m/>
    <m/>
    <m/>
    <m/>
    <m/>
    <m/>
    <m/>
    <m/>
    <m/>
    <m/>
    <m/>
    <m/>
    <m/>
    <m/>
    <m/>
    <m/>
    <m/>
    <m/>
    <n v="0.865826418298143"/>
    <m/>
    <m/>
    <m/>
    <m/>
    <m/>
    <m/>
    <m/>
    <m/>
    <m/>
    <m/>
    <m/>
    <m/>
    <m/>
    <m/>
    <m/>
    <m/>
    <m/>
    <m/>
    <m/>
    <m/>
    <m/>
    <m/>
    <m/>
    <m/>
    <m/>
    <m/>
    <n v="64.8310009334518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11T00:00:00"/>
    <x v="0"/>
    <x v="0"/>
    <m/>
    <m/>
    <x v="6"/>
    <m/>
    <m/>
    <m/>
    <m/>
    <m/>
    <m/>
    <m/>
    <m/>
    <m/>
    <m/>
    <m/>
    <m/>
    <m/>
    <m/>
    <m/>
    <m/>
    <m/>
    <m/>
    <m/>
    <m/>
    <n v="2.1045694822062"/>
    <m/>
    <m/>
    <m/>
    <m/>
    <m/>
    <m/>
    <m/>
    <m/>
    <m/>
    <m/>
    <m/>
    <m/>
    <m/>
    <m/>
    <m/>
    <m/>
    <m/>
    <m/>
    <m/>
    <m/>
    <m/>
    <m/>
    <m/>
    <m/>
    <m/>
    <m/>
    <n v="149.567771189911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16T00:00:00"/>
    <x v="0"/>
    <x v="0"/>
    <m/>
    <m/>
    <x v="6"/>
    <m/>
    <m/>
    <m/>
    <m/>
    <m/>
    <m/>
    <m/>
    <m/>
    <m/>
    <m/>
    <m/>
    <m/>
    <m/>
    <m/>
    <m/>
    <m/>
    <m/>
    <m/>
    <m/>
    <m/>
    <n v="2.71019517076178"/>
    <m/>
    <m/>
    <m/>
    <m/>
    <m/>
    <m/>
    <m/>
    <m/>
    <m/>
    <m/>
    <m/>
    <m/>
    <m/>
    <m/>
    <m/>
    <m/>
    <m/>
    <m/>
    <m/>
    <m/>
    <m/>
    <m/>
    <m/>
    <m/>
    <m/>
    <m/>
    <n v="199.876769592343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23T00:00:00"/>
    <x v="0"/>
    <x v="0"/>
    <m/>
    <m/>
    <x v="6"/>
    <m/>
    <m/>
    <m/>
    <m/>
    <m/>
    <m/>
    <m/>
    <m/>
    <m/>
    <m/>
    <m/>
    <m/>
    <m/>
    <m/>
    <m/>
    <m/>
    <m/>
    <m/>
    <m/>
    <m/>
    <n v="4.0585815502481299"/>
    <m/>
    <m/>
    <m/>
    <m/>
    <m/>
    <m/>
    <m/>
    <m/>
    <m/>
    <m/>
    <n v="1.94174757281552"/>
    <m/>
    <m/>
    <m/>
    <m/>
    <m/>
    <m/>
    <m/>
    <m/>
    <m/>
    <m/>
    <m/>
    <m/>
    <m/>
    <m/>
    <m/>
    <n v="297.807310441009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3-04T00:00:00"/>
    <x v="0"/>
    <x v="0"/>
    <m/>
    <m/>
    <x v="6"/>
    <m/>
    <m/>
    <m/>
    <m/>
    <m/>
    <m/>
    <m/>
    <m/>
    <m/>
    <m/>
    <m/>
    <m/>
    <m/>
    <m/>
    <m/>
    <m/>
    <m/>
    <m/>
    <m/>
    <m/>
    <n v="3.5103245434055301"/>
    <m/>
    <m/>
    <m/>
    <m/>
    <m/>
    <m/>
    <m/>
    <m/>
    <m/>
    <m/>
    <n v="34.951456310679497"/>
    <m/>
    <m/>
    <m/>
    <m/>
    <m/>
    <m/>
    <m/>
    <m/>
    <m/>
    <m/>
    <m/>
    <m/>
    <m/>
    <m/>
    <m/>
    <n v="371.980209344111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3-15T00:00:00"/>
    <x v="0"/>
    <x v="0"/>
    <m/>
    <m/>
    <x v="6"/>
    <m/>
    <m/>
    <m/>
    <m/>
    <m/>
    <m/>
    <m/>
    <m/>
    <m/>
    <m/>
    <m/>
    <m/>
    <m/>
    <m/>
    <m/>
    <m/>
    <m/>
    <m/>
    <m/>
    <m/>
    <n v="3.7322794853394501"/>
    <m/>
    <m/>
    <m/>
    <m/>
    <m/>
    <m/>
    <m/>
    <m/>
    <m/>
    <m/>
    <n v="190.29126213592201"/>
    <m/>
    <m/>
    <m/>
    <m/>
    <m/>
    <m/>
    <m/>
    <m/>
    <m/>
    <m/>
    <m/>
    <m/>
    <m/>
    <m/>
    <m/>
    <n v="567.774879444502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3-28T00:00:00"/>
    <x v="0"/>
    <x v="0"/>
    <m/>
    <m/>
    <x v="6"/>
    <m/>
    <m/>
    <m/>
    <m/>
    <m/>
    <m/>
    <m/>
    <m/>
    <m/>
    <m/>
    <m/>
    <m/>
    <m/>
    <m/>
    <m/>
    <m/>
    <m/>
    <m/>
    <m/>
    <m/>
    <n v="2.5796905163787698"/>
    <m/>
    <m/>
    <m/>
    <m/>
    <m/>
    <m/>
    <m/>
    <m/>
    <m/>
    <m/>
    <n v="376.69902912621302"/>
    <m/>
    <m/>
    <m/>
    <m/>
    <m/>
    <m/>
    <m/>
    <m/>
    <m/>
    <m/>
    <m/>
    <m/>
    <m/>
    <m/>
    <m/>
    <n v="681.653058438515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4-10T00:00:00"/>
    <x v="0"/>
    <x v="0"/>
    <m/>
    <m/>
    <x v="6"/>
    <m/>
    <m/>
    <m/>
    <m/>
    <m/>
    <m/>
    <m/>
    <m/>
    <m/>
    <m/>
    <m/>
    <m/>
    <m/>
    <m/>
    <m/>
    <m/>
    <m/>
    <m/>
    <m/>
    <m/>
    <n v="0.24532287571129699"/>
    <m/>
    <m/>
    <m/>
    <m/>
    <m/>
    <m/>
    <m/>
    <m/>
    <m/>
    <m/>
    <n v="386.40776699029101"/>
    <m/>
    <m/>
    <m/>
    <m/>
    <m/>
    <m/>
    <m/>
    <m/>
    <m/>
    <m/>
    <m/>
    <m/>
    <m/>
    <m/>
    <m/>
    <n v="536.5215819242389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4-26T00:00:00"/>
    <x v="0"/>
    <x v="4"/>
    <m/>
    <m/>
    <x v="6"/>
    <m/>
    <m/>
    <m/>
    <m/>
    <m/>
    <n v="40"/>
    <m/>
    <n v="89"/>
    <m/>
    <m/>
    <m/>
    <m/>
    <m/>
    <m/>
    <m/>
    <m/>
    <m/>
    <m/>
    <m/>
    <m/>
    <m/>
    <m/>
    <m/>
    <m/>
    <m/>
    <m/>
    <m/>
    <m/>
    <m/>
    <m/>
    <m/>
    <n v="452.42718446601901"/>
    <m/>
    <m/>
    <m/>
    <m/>
    <m/>
    <m/>
    <m/>
    <m/>
    <m/>
    <m/>
    <m/>
    <m/>
    <m/>
    <n v="272"/>
    <m/>
    <n v="568.51426189044298"/>
    <n v="0"/>
    <n v="0.47844006427479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1999-12-29T00:00:00"/>
    <x v="0"/>
    <x v="0"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5064917336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1-07T00:00:00"/>
    <x v="0"/>
    <x v="0"/>
    <m/>
    <m/>
    <x v="5"/>
    <m/>
    <m/>
    <m/>
    <m/>
    <m/>
    <m/>
    <m/>
    <m/>
    <m/>
    <m/>
    <m/>
    <m/>
    <m/>
    <m/>
    <m/>
    <m/>
    <m/>
    <m/>
    <m/>
    <m/>
    <n v="1.8509991004558299"/>
    <m/>
    <m/>
    <m/>
    <m/>
    <m/>
    <m/>
    <m/>
    <m/>
    <m/>
    <m/>
    <m/>
    <m/>
    <m/>
    <m/>
    <m/>
    <m/>
    <m/>
    <m/>
    <m/>
    <m/>
    <m/>
    <m/>
    <m/>
    <m/>
    <m/>
    <m/>
    <n v="207.10677877928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1-12T00:00:00"/>
    <x v="0"/>
    <x v="0"/>
    <m/>
    <m/>
    <x v="5"/>
    <m/>
    <m/>
    <m/>
    <m/>
    <m/>
    <m/>
    <m/>
    <m/>
    <m/>
    <m/>
    <m/>
    <m/>
    <m/>
    <m/>
    <m/>
    <m/>
    <m/>
    <m/>
    <m/>
    <m/>
    <n v="3.7213232395718499"/>
    <m/>
    <m/>
    <m/>
    <m/>
    <m/>
    <m/>
    <m/>
    <m/>
    <m/>
    <m/>
    <m/>
    <m/>
    <m/>
    <m/>
    <m/>
    <m/>
    <m/>
    <m/>
    <m/>
    <m/>
    <m/>
    <m/>
    <m/>
    <m/>
    <m/>
    <m/>
    <n v="249.48623250700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1-25T00:00:00"/>
    <x v="0"/>
    <x v="0"/>
    <m/>
    <m/>
    <x v="5"/>
    <m/>
    <m/>
    <m/>
    <m/>
    <m/>
    <m/>
    <m/>
    <m/>
    <m/>
    <m/>
    <m/>
    <m/>
    <m/>
    <m/>
    <m/>
    <m/>
    <m/>
    <m/>
    <m/>
    <m/>
    <n v="5.5654898472796299"/>
    <m/>
    <m/>
    <m/>
    <m/>
    <m/>
    <m/>
    <m/>
    <m/>
    <m/>
    <m/>
    <n v="3"/>
    <m/>
    <m/>
    <m/>
    <m/>
    <m/>
    <m/>
    <m/>
    <m/>
    <m/>
    <m/>
    <m/>
    <m/>
    <m/>
    <m/>
    <m/>
    <n v="408.302925430844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2-09T00:00:00"/>
    <x v="0"/>
    <x v="0"/>
    <m/>
    <m/>
    <x v="5"/>
    <m/>
    <m/>
    <m/>
    <m/>
    <m/>
    <m/>
    <m/>
    <m/>
    <m/>
    <m/>
    <m/>
    <m/>
    <m/>
    <m/>
    <m/>
    <m/>
    <m/>
    <m/>
    <m/>
    <m/>
    <n v="5.5681177291058104"/>
    <m/>
    <m/>
    <m/>
    <m/>
    <m/>
    <m/>
    <m/>
    <m/>
    <m/>
    <m/>
    <n v="79.611650485436797"/>
    <m/>
    <m/>
    <m/>
    <m/>
    <m/>
    <m/>
    <m/>
    <m/>
    <m/>
    <m/>
    <m/>
    <m/>
    <m/>
    <m/>
    <m/>
    <n v="651.741275176451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2-22T00:00:00"/>
    <x v="0"/>
    <x v="0"/>
    <m/>
    <m/>
    <x v="5"/>
    <m/>
    <m/>
    <m/>
    <m/>
    <m/>
    <m/>
    <m/>
    <m/>
    <m/>
    <m/>
    <m/>
    <m/>
    <m/>
    <m/>
    <m/>
    <m/>
    <m/>
    <m/>
    <m/>
    <m/>
    <n v="5.1029017879703602"/>
    <m/>
    <m/>
    <m/>
    <m/>
    <m/>
    <m/>
    <m/>
    <m/>
    <m/>
    <m/>
    <m/>
    <m/>
    <m/>
    <m/>
    <m/>
    <m/>
    <m/>
    <m/>
    <m/>
    <m/>
    <m/>
    <m/>
    <m/>
    <m/>
    <m/>
    <m/>
    <n v="844.919328357382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3-08T00:00:00"/>
    <x v="0"/>
    <x v="0"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.135922330097"/>
    <m/>
    <m/>
    <m/>
    <m/>
    <m/>
    <m/>
    <m/>
    <m/>
    <m/>
    <m/>
    <m/>
    <m/>
    <m/>
    <m/>
    <m/>
    <n v="953.555418632879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3-22T00:00:00"/>
    <x v="0"/>
    <x v="0"/>
    <m/>
    <m/>
    <x v="5"/>
    <m/>
    <m/>
    <m/>
    <m/>
    <m/>
    <m/>
    <m/>
    <m/>
    <m/>
    <m/>
    <m/>
    <m/>
    <m/>
    <m/>
    <m/>
    <m/>
    <m/>
    <m/>
    <m/>
    <m/>
    <n v="0.43436865139126002"/>
    <m/>
    <m/>
    <m/>
    <m/>
    <m/>
    <m/>
    <m/>
    <m/>
    <m/>
    <m/>
    <n v="462.135922330097"/>
    <m/>
    <m/>
    <m/>
    <m/>
    <m/>
    <m/>
    <m/>
    <m/>
    <m/>
    <m/>
    <m/>
    <m/>
    <m/>
    <m/>
    <m/>
    <n v="718.5646240181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4-05T00:00:00"/>
    <x v="0"/>
    <x v="4"/>
    <m/>
    <m/>
    <x v="5"/>
    <m/>
    <m/>
    <m/>
    <m/>
    <m/>
    <n v="60"/>
    <m/>
    <n v="117"/>
    <m/>
    <m/>
    <m/>
    <m/>
    <m/>
    <m/>
    <m/>
    <m/>
    <m/>
    <m/>
    <m/>
    <m/>
    <m/>
    <m/>
    <m/>
    <m/>
    <m/>
    <m/>
    <m/>
    <m/>
    <m/>
    <m/>
    <m/>
    <n v="526.21359223300897"/>
    <m/>
    <m/>
    <m/>
    <m/>
    <m/>
    <m/>
    <m/>
    <m/>
    <m/>
    <m/>
    <m/>
    <m/>
    <m/>
    <n v="410"/>
    <m/>
    <n v="750.51745702616199"/>
    <n v="0"/>
    <n v="0.546289758035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1999-12-14T00:00:00"/>
    <x v="0"/>
    <x v="0"/>
    <m/>
    <m/>
    <x v="6"/>
    <m/>
    <m/>
    <m/>
    <m/>
    <m/>
    <m/>
    <m/>
    <m/>
    <m/>
    <m/>
    <m/>
    <m/>
    <m/>
    <m/>
    <m/>
    <m/>
    <m/>
    <m/>
    <m/>
    <m/>
    <n v="0.36252640515873402"/>
    <m/>
    <m/>
    <m/>
    <m/>
    <m/>
    <m/>
    <m/>
    <m/>
    <m/>
    <m/>
    <m/>
    <m/>
    <m/>
    <m/>
    <m/>
    <m/>
    <m/>
    <m/>
    <m/>
    <m/>
    <m/>
    <m/>
    <m/>
    <m/>
    <m/>
    <m/>
    <n v="32.2406165947819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1999-12-28T00:00:00"/>
    <x v="0"/>
    <x v="0"/>
    <m/>
    <m/>
    <x v="6"/>
    <m/>
    <m/>
    <m/>
    <m/>
    <m/>
    <m/>
    <m/>
    <m/>
    <m/>
    <m/>
    <m/>
    <m/>
    <m/>
    <m/>
    <m/>
    <m/>
    <m/>
    <m/>
    <m/>
    <m/>
    <n v="1.65706142168406"/>
    <m/>
    <m/>
    <m/>
    <m/>
    <m/>
    <m/>
    <m/>
    <m/>
    <m/>
    <m/>
    <m/>
    <m/>
    <m/>
    <m/>
    <m/>
    <m/>
    <m/>
    <m/>
    <m/>
    <m/>
    <m/>
    <m/>
    <m/>
    <m/>
    <m/>
    <m/>
    <n v="117.065935647161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05T00:00:00"/>
    <x v="0"/>
    <x v="0"/>
    <m/>
    <m/>
    <x v="6"/>
    <m/>
    <m/>
    <m/>
    <m/>
    <m/>
    <m/>
    <m/>
    <m/>
    <m/>
    <m/>
    <m/>
    <m/>
    <m/>
    <m/>
    <m/>
    <m/>
    <m/>
    <m/>
    <m/>
    <m/>
    <n v="2.4005498337359299"/>
    <m/>
    <m/>
    <m/>
    <m/>
    <m/>
    <m/>
    <m/>
    <m/>
    <m/>
    <m/>
    <m/>
    <m/>
    <m/>
    <m/>
    <m/>
    <m/>
    <m/>
    <m/>
    <m/>
    <m/>
    <m/>
    <m/>
    <m/>
    <m/>
    <m/>
    <m/>
    <n v="193.8465965901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11T00:00:00"/>
    <x v="0"/>
    <x v="0"/>
    <m/>
    <m/>
    <x v="6"/>
    <m/>
    <m/>
    <m/>
    <m/>
    <m/>
    <m/>
    <m/>
    <m/>
    <m/>
    <m/>
    <m/>
    <m/>
    <m/>
    <m/>
    <m/>
    <m/>
    <m/>
    <m/>
    <m/>
    <m/>
    <n v="3.4464468005538702"/>
    <m/>
    <m/>
    <m/>
    <m/>
    <m/>
    <m/>
    <m/>
    <m/>
    <m/>
    <m/>
    <m/>
    <m/>
    <m/>
    <m/>
    <m/>
    <m/>
    <m/>
    <m/>
    <m/>
    <m/>
    <m/>
    <m/>
    <m/>
    <m/>
    <m/>
    <m/>
    <n v="286.4774920029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18T00:00:00"/>
    <x v="0"/>
    <x v="0"/>
    <m/>
    <m/>
    <x v="6"/>
    <m/>
    <m/>
    <m/>
    <m/>
    <m/>
    <m/>
    <m/>
    <m/>
    <m/>
    <m/>
    <m/>
    <m/>
    <m/>
    <m/>
    <m/>
    <m/>
    <m/>
    <m/>
    <m/>
    <m/>
    <n v="4.6297213434540403"/>
    <m/>
    <m/>
    <m/>
    <m/>
    <m/>
    <m/>
    <m/>
    <m/>
    <m/>
    <m/>
    <m/>
    <m/>
    <m/>
    <m/>
    <m/>
    <m/>
    <m/>
    <m/>
    <m/>
    <m/>
    <m/>
    <m/>
    <m/>
    <m/>
    <m/>
    <m/>
    <n v="392.328722646723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24T00:00:00"/>
    <x v="0"/>
    <x v="0"/>
    <m/>
    <m/>
    <x v="6"/>
    <m/>
    <m/>
    <m/>
    <m/>
    <m/>
    <m/>
    <m/>
    <m/>
    <m/>
    <m/>
    <m/>
    <m/>
    <m/>
    <m/>
    <m/>
    <m/>
    <m/>
    <m/>
    <m/>
    <m/>
    <n v="5.1806062321228197"/>
    <m/>
    <m/>
    <m/>
    <m/>
    <m/>
    <m/>
    <m/>
    <m/>
    <m/>
    <m/>
    <n v="3.8834951456309401"/>
    <m/>
    <m/>
    <m/>
    <m/>
    <m/>
    <m/>
    <m/>
    <m/>
    <m/>
    <m/>
    <m/>
    <m/>
    <m/>
    <m/>
    <m/>
    <n v="495.51463453329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2-07T00:00:00"/>
    <x v="0"/>
    <x v="0"/>
    <m/>
    <m/>
    <x v="6"/>
    <m/>
    <m/>
    <m/>
    <m/>
    <m/>
    <m/>
    <m/>
    <m/>
    <m/>
    <m/>
    <m/>
    <m/>
    <m/>
    <m/>
    <m/>
    <m/>
    <m/>
    <m/>
    <m/>
    <m/>
    <n v="5.1828298244372704"/>
    <m/>
    <m/>
    <m/>
    <m/>
    <m/>
    <m/>
    <m/>
    <m/>
    <m/>
    <m/>
    <n v="116.504854368932"/>
    <m/>
    <m/>
    <m/>
    <m/>
    <m/>
    <m/>
    <m/>
    <m/>
    <m/>
    <m/>
    <m/>
    <m/>
    <m/>
    <m/>
    <m/>
    <n v="712.499031497544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2-21T00:00:00"/>
    <x v="0"/>
    <x v="0"/>
    <m/>
    <m/>
    <x v="6"/>
    <m/>
    <m/>
    <m/>
    <m/>
    <m/>
    <m/>
    <m/>
    <m/>
    <m/>
    <m/>
    <m/>
    <m/>
    <m/>
    <m/>
    <m/>
    <m/>
    <m/>
    <m/>
    <m/>
    <m/>
    <n v="3.7833008217184299"/>
    <m/>
    <m/>
    <m/>
    <m/>
    <m/>
    <m/>
    <m/>
    <m/>
    <m/>
    <m/>
    <n v="320.388349514563"/>
    <m/>
    <m/>
    <m/>
    <m/>
    <m/>
    <m/>
    <m/>
    <m/>
    <m/>
    <m/>
    <m/>
    <m/>
    <m/>
    <m/>
    <m/>
    <n v="802.61956854599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3-08T00:00:00"/>
    <x v="0"/>
    <x v="0"/>
    <m/>
    <m/>
    <x v="6"/>
    <m/>
    <m/>
    <m/>
    <m/>
    <m/>
    <m/>
    <m/>
    <m/>
    <m/>
    <m/>
    <m/>
    <m/>
    <m/>
    <m/>
    <m/>
    <m/>
    <m/>
    <m/>
    <m/>
    <m/>
    <n v="2.2463942429173498"/>
    <m/>
    <m/>
    <m/>
    <m/>
    <m/>
    <m/>
    <m/>
    <m/>
    <m/>
    <m/>
    <n v="526.21359223300897"/>
    <m/>
    <m/>
    <m/>
    <m/>
    <m/>
    <m/>
    <m/>
    <m/>
    <m/>
    <m/>
    <m/>
    <m/>
    <m/>
    <m/>
    <m/>
    <n v="903.3349690263689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3-22T00:00:00"/>
    <x v="0"/>
    <x v="0"/>
    <m/>
    <m/>
    <x v="6"/>
    <m/>
    <m/>
    <m/>
    <m/>
    <m/>
    <m/>
    <m/>
    <m/>
    <m/>
    <m/>
    <m/>
    <m/>
    <m/>
    <m/>
    <m/>
    <m/>
    <m/>
    <m/>
    <m/>
    <m/>
    <n v="4.95254651856189E-2"/>
    <m/>
    <m/>
    <m/>
    <m/>
    <m/>
    <m/>
    <m/>
    <m/>
    <m/>
    <m/>
    <n v="580.58252427184402"/>
    <m/>
    <m/>
    <m/>
    <m/>
    <m/>
    <m/>
    <m/>
    <m/>
    <m/>
    <m/>
    <m/>
    <m/>
    <m/>
    <m/>
    <m/>
    <n v="760.8422466305330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4-05T00:00:00"/>
    <x v="0"/>
    <x v="4"/>
    <m/>
    <m/>
    <x v="6"/>
    <m/>
    <m/>
    <m/>
    <m/>
    <m/>
    <n v="58"/>
    <m/>
    <n v="115"/>
    <m/>
    <m/>
    <m/>
    <m/>
    <m/>
    <m/>
    <m/>
    <m/>
    <m/>
    <m/>
    <m/>
    <m/>
    <m/>
    <m/>
    <m/>
    <m/>
    <m/>
    <m/>
    <m/>
    <m/>
    <m/>
    <m/>
    <m/>
    <n v="539.80582524271802"/>
    <m/>
    <m/>
    <m/>
    <m/>
    <m/>
    <m/>
    <m/>
    <m/>
    <m/>
    <m/>
    <m/>
    <m/>
    <m/>
    <n v="427"/>
    <m/>
    <n v="713.526197530226"/>
    <n v="0"/>
    <n v="0.59843633138909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10T00:00:00"/>
    <x v="6"/>
    <x v="6"/>
    <s v="squaring"/>
    <n v="34"/>
    <x v="7"/>
    <m/>
    <m/>
    <m/>
    <m/>
    <n v="34"/>
    <m/>
    <m/>
    <m/>
    <m/>
    <m/>
    <m/>
    <m/>
    <m/>
    <n v="155.0001699235344"/>
    <n v="15.500016992353441"/>
    <m/>
    <m/>
    <m/>
    <n v="196.82378929481735"/>
    <n v="19.682378929481736"/>
    <n v="0.52500000000000002"/>
    <n v="2.6673604947906771E-2"/>
    <m/>
    <m/>
    <m/>
    <m/>
    <m/>
    <n v="0"/>
    <n v="0"/>
    <m/>
    <m/>
    <m/>
    <m/>
    <m/>
    <m/>
    <m/>
    <n v="5"/>
    <n v="5"/>
    <n v="0"/>
    <m/>
    <n v="0"/>
    <n v="0"/>
    <m/>
    <m/>
    <m/>
    <m/>
    <n v="0"/>
    <n v="351.82395921835177"/>
    <n v="35.18239592183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03T00:00:00"/>
    <x v="1"/>
    <x v="1"/>
    <s v="flowering"/>
    <n v="55"/>
    <x v="7"/>
    <m/>
    <m/>
    <m/>
    <m/>
    <m/>
    <n v="55"/>
    <m/>
    <m/>
    <m/>
    <m/>
    <m/>
    <m/>
    <m/>
    <n v="559.15523809523813"/>
    <n v="55.915523809523812"/>
    <m/>
    <m/>
    <m/>
    <n v="458.30737297789926"/>
    <n v="45.830737297789923"/>
    <n v="1.89"/>
    <n v="4.1238699428279554E-2"/>
    <m/>
    <m/>
    <m/>
    <m/>
    <m/>
    <n v="0"/>
    <n v="45.248694463431306"/>
    <m/>
    <m/>
    <n v="45.248694463431306"/>
    <n v="4.5248694463431303"/>
    <m/>
    <m/>
    <m/>
    <n v="103.19999999999999"/>
    <n v="84.6"/>
    <n v="2.6"/>
    <m/>
    <n v="4"/>
    <n v="12"/>
    <m/>
    <m/>
    <m/>
    <m/>
    <n v="0"/>
    <n v="1062.7113055365687"/>
    <n v="106.27113055365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19T00:00:00"/>
    <x v="2"/>
    <x v="2"/>
    <s v="mature"/>
    <n v="132"/>
    <x v="7"/>
    <m/>
    <m/>
    <m/>
    <m/>
    <m/>
    <m/>
    <m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133333333333333"/>
    <m/>
    <m/>
    <m/>
    <n v="1626.0800000000002"/>
    <n v="41"/>
    <n v="666.69280000000003"/>
    <n v="66.669280000000001"/>
    <m/>
    <m/>
    <m/>
    <n v="2.936972687224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21T00:00:00"/>
    <x v="3"/>
    <x v="3"/>
    <s v="openbolls"/>
    <n v="104"/>
    <x v="7"/>
    <m/>
    <m/>
    <m/>
    <m/>
    <m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666666666666665"/>
    <m/>
    <m/>
    <m/>
    <n v="93.466666666666669"/>
    <n v="41"/>
    <n v="38.321333333333335"/>
    <n v="3.8321333333333336"/>
    <m/>
    <m/>
    <m/>
    <n v="0.1688164464023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1-21T00:00:00"/>
    <x v="0"/>
    <x v="0"/>
    <m/>
    <n v="1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1132524265979473"/>
    <n v="633.97572797938403"/>
    <n v="477.81313246442454"/>
    <n v="0.21127049168195644"/>
    <n v="300"/>
    <n v="63.381147504586934"/>
    <n v="0.26129712037469827"/>
    <n v="300"/>
    <n v="78.389136112409474"/>
    <n v="0.2821168767065998"/>
    <n v="300"/>
    <n v="84.635063011979938"/>
    <n v="0.28172860846095371"/>
    <n v="300"/>
    <n v="84.518582538286111"/>
    <n v="0.27940628162934267"/>
    <n v="300"/>
    <n v="83.821884488802795"/>
    <n v="0.2768910626945309"/>
    <n v="300"/>
    <n v="83.067318808359275"/>
    <n v="0.26827477857213239"/>
    <n v="300"/>
    <n v="80.482433571639717"/>
    <n v="0.25226720647773276"/>
    <n v="300"/>
    <n v="75.68016194331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04T00:00:00"/>
    <x v="0"/>
    <x v="0"/>
    <m/>
    <n v="28"/>
    <x v="7"/>
    <m/>
    <n v="290.33333333333337"/>
    <n v="7.06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09T00:00:00"/>
    <x v="0"/>
    <x v="0"/>
    <m/>
    <n v="33"/>
    <x v="7"/>
    <m/>
    <n v="456"/>
    <n v="10.91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11T00:00:00"/>
    <x v="0"/>
    <x v="0"/>
    <m/>
    <n v="3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1269833285117747"/>
    <n v="638.09499855353249"/>
    <n v="480.46237273045983"/>
    <n v="0.19905562937778065"/>
    <n v="300"/>
    <n v="59.716688813334194"/>
    <n v="0.25365239846513027"/>
    <n v="300"/>
    <n v="76.095719539539076"/>
    <n v="0.27825256982268159"/>
    <n v="300"/>
    <n v="83.475770946804474"/>
    <n v="0.31496365679191957"/>
    <n v="300"/>
    <n v="94.489097037575874"/>
    <n v="0.28163968853798377"/>
    <n v="300"/>
    <n v="84.491906561395126"/>
    <n v="0.27397729943937038"/>
    <n v="300"/>
    <n v="82.193189831811111"/>
    <n v="0.26430381666255409"/>
    <n v="300"/>
    <n v="79.291144998766228"/>
    <n v="0.26113826941435481"/>
    <n v="300"/>
    <n v="78.341480824306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25T00:00:00"/>
    <x v="0"/>
    <x v="0"/>
    <m/>
    <n v="49"/>
    <x v="7"/>
    <m/>
    <n v="673.66666666666663"/>
    <n v="14.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02T00:00:00"/>
    <x v="0"/>
    <x v="0"/>
    <m/>
    <n v="54"/>
    <x v="7"/>
    <m/>
    <n v="763.24324324324323"/>
    <n v="16.189189189189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09T00:00:00"/>
    <x v="0"/>
    <x v="0"/>
    <m/>
    <n v="61"/>
    <x v="7"/>
    <m/>
    <n v="853.47826086956525"/>
    <n v="17.04347826086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10T00:00:00"/>
    <x v="0"/>
    <x v="0"/>
    <m/>
    <n v="62"/>
    <x v="7"/>
    <n v="1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7753498796953253"/>
    <n v="811.1030438491631"/>
    <n v="392.24427730305757"/>
    <n v="0.1442098652545426"/>
    <n v="300"/>
    <n v="43.262959576362782"/>
    <n v="0.16894611009352559"/>
    <n v="300"/>
    <n v="50.683833028057677"/>
    <n v="0.23077842764073014"/>
    <n v="300"/>
    <n v="69.233528292219049"/>
    <n v="0.24971578081864645"/>
    <n v="300"/>
    <n v="74.914734245593934"/>
    <n v="0.25392525764654322"/>
    <n v="300"/>
    <n v="76.177577293962969"/>
    <n v="0.25990548288953719"/>
    <n v="300"/>
    <n v="77.971644866861155"/>
    <n v="0.25819891993659139"/>
    <n v="300"/>
    <n v="77.459675980977423"/>
    <n v="0.25838326224307762"/>
    <n v="300"/>
    <n v="77.514978672923291"/>
    <n v="0.2537983617894074"/>
    <n v="300"/>
    <n v="76.13950853682222"/>
    <n v="0.25119129825394676"/>
    <n v="300"/>
    <n v="75.357389476184025"/>
    <n v="0.23127791253443311"/>
    <n v="300"/>
    <n v="69.383373760329931"/>
    <n v="0.21501920059434312"/>
    <n v="200"/>
    <n v="43.003840118868624"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17T00:00:00"/>
    <x v="0"/>
    <x v="0"/>
    <m/>
    <n v="69"/>
    <x v="7"/>
    <m/>
    <m/>
    <m/>
    <m/>
    <m/>
    <m/>
    <m/>
    <m/>
    <m/>
    <m/>
    <m/>
    <m/>
    <m/>
    <n v="1308.1627705627707"/>
    <n v="130.81627705627707"/>
    <m/>
    <m/>
    <m/>
    <n v="899.26402369560253"/>
    <n v="89.92640236956025"/>
    <n v="3.3299999999999996"/>
    <n v="3.7030281566420055E-2"/>
    <m/>
    <m/>
    <m/>
    <m/>
    <m/>
    <n v="0"/>
    <n v="353.21275917065395"/>
    <m/>
    <m/>
    <n v="353.21275917065395"/>
    <n v="35.321275917065392"/>
    <m/>
    <m/>
    <m/>
    <n v="199.8"/>
    <n v="124.4"/>
    <n v="35.200000000000003"/>
    <m/>
    <n v="9.6"/>
    <n v="30.6"/>
    <m/>
    <m/>
    <m/>
    <m/>
    <n v="0"/>
    <n v="2560.6395534290273"/>
    <n v="256.06395534290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22T00:00:00"/>
    <x v="0"/>
    <x v="0"/>
    <m/>
    <n v="74"/>
    <x v="7"/>
    <m/>
    <n v="976.8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29T00:00:00"/>
    <x v="0"/>
    <x v="0"/>
    <m/>
    <n v="81"/>
    <x v="7"/>
    <m/>
    <n v="1019.6"/>
    <n v="20.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07T00:00:00"/>
    <x v="0"/>
    <x v="0"/>
    <m/>
    <n v="9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470000000000002"/>
    <n v="0.61999999999999988"/>
    <n v="0.82"/>
    <n v="3.8"/>
    <n v="5.2"/>
    <n v="4.5999999999999996"/>
    <n v="3.2"/>
    <n v="2.0100000000000002"/>
    <n v="1.22"/>
    <n v="12.85"/>
    <n v="3.2"/>
    <n v="2.4"/>
    <n v="1.4"/>
    <n v="1.01"/>
    <n v="0.82"/>
    <n v="1.6"/>
    <n v="1.8"/>
    <n v="0.61999999999999988"/>
    <n v="1.19"/>
    <n v="0.316"/>
    <n v="0.22000000000000003"/>
    <n v="0.13600000000000001"/>
    <n v="0.11400000000000002"/>
    <n v="7.4999999999999997E-2"/>
    <n v="0.11800000000000002"/>
    <n v="0.14600000000000002"/>
    <n v="6.5000000000000002E-2"/>
  </r>
  <r>
    <x v="54"/>
    <d v="2021-04-08T00:00:00"/>
    <x v="0"/>
    <x v="0"/>
    <m/>
    <n v="9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783910233352618"/>
    <n v="535.17307000578535"/>
    <n v="386.90099793661517"/>
    <n v="0.1146546083563338"/>
    <n v="300"/>
    <n v="34.396382506900139"/>
    <n v="0.19149691843678887"/>
    <n v="300"/>
    <n v="57.449075531036662"/>
    <n v="0.23205995968231213"/>
    <n v="300"/>
    <n v="69.617987904693635"/>
    <n v="0.24836473909780943"/>
    <n v="300"/>
    <n v="74.509421729342833"/>
    <n v="0.25523803590292082"/>
    <n v="300"/>
    <n v="76.571410770876241"/>
    <n v="0.24785573164588565"/>
    <n v="300"/>
    <n v="74.356719493765695"/>
    <n v="0.25149632553883566"/>
    <n v="300"/>
    <n v="75.448897661650705"/>
    <n v="0.24274391469173159"/>
    <n v="300"/>
    <n v="72.82317440751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30T00:00:00"/>
    <x v="7"/>
    <x v="7"/>
    <s v="cutout"/>
    <n v="82"/>
    <x v="7"/>
    <m/>
    <m/>
    <m/>
    <m/>
    <m/>
    <m/>
    <m/>
    <m/>
    <m/>
    <m/>
    <m/>
    <m/>
    <m/>
    <n v="1482.7049275362315"/>
    <n v="148.27049275362316"/>
    <m/>
    <m/>
    <m/>
    <n v="964.04120082815734"/>
    <n v="96.404120082815737"/>
    <n v="3.2640000000000002"/>
    <n v="3.3857474112061484E-2"/>
    <m/>
    <m/>
    <m/>
    <m/>
    <m/>
    <n v="627.8290269151139"/>
    <n v="49.102939958592131"/>
    <m/>
    <m/>
    <n v="676.93196687370607"/>
    <n v="67.693196687370602"/>
    <m/>
    <m/>
    <m/>
    <n v="207.8"/>
    <n v="50.2"/>
    <n v="51.8"/>
    <m/>
    <n v="13"/>
    <n v="92.8"/>
    <m/>
    <m/>
    <m/>
    <m/>
    <n v="0"/>
    <n v="3123.678095238095"/>
    <n v="312.3678095238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28T00:00:00"/>
    <x v="0"/>
    <x v="0"/>
    <m/>
    <n v="11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266666666666667"/>
    <m/>
    <m/>
    <m/>
    <n v="557.90666666666675"/>
    <n v="41"/>
    <n v="228.74173333333334"/>
    <n v="22.874173333333335"/>
    <m/>
    <m/>
    <m/>
    <n v="1.0076728340675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05T00:00:00"/>
    <x v="0"/>
    <x v="0"/>
    <m/>
    <n v="118"/>
    <x v="7"/>
    <n v="1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8"/>
    <m/>
    <m/>
    <m/>
    <n v="1006.3333333333335"/>
    <n v="41"/>
    <n v="412.59666666666669"/>
    <n v="41.259666666666668"/>
    <m/>
    <m/>
    <m/>
    <n v="1.8176064610866374"/>
    <m/>
    <m/>
    <m/>
    <n v="1.3235435557635353"/>
    <n v="397.06306672906061"/>
    <n v="272.86885259956119"/>
    <n v="4.9572714843606765E-2"/>
    <n v="300"/>
    <n v="14.871814453082029"/>
    <n v="0.139030163248693"/>
    <n v="300"/>
    <n v="41.709048974607896"/>
    <n v="0.1720922360881009"/>
    <n v="300"/>
    <n v="51.627670826430268"/>
    <n v="0.18311109981089785"/>
    <n v="300"/>
    <n v="54.933329943269356"/>
    <n v="0.17582409084362205"/>
    <n v="300"/>
    <n v="52.747227253086614"/>
    <n v="0.18993253716361677"/>
    <n v="300"/>
    <n v="56.979761149085029"/>
    <n v="0.20760880922687269"/>
    <n v="300"/>
    <n v="62.282642768061805"/>
    <n v="0.20637190453812537"/>
    <n v="300"/>
    <n v="61.91157136143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12T00:00:00"/>
    <x v="0"/>
    <x v="0"/>
    <m/>
    <n v="12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333333333333336"/>
    <m/>
    <m/>
    <m/>
    <n v="1359.0666666666668"/>
    <n v="41"/>
    <n v="557.21733333333339"/>
    <n v="55.72173333333334"/>
    <m/>
    <m/>
    <m/>
    <n v="2.4547019089574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26T00:00:00"/>
    <x v="0"/>
    <x v="0"/>
    <m/>
    <n v="13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133333333333333"/>
    <m/>
    <m/>
    <m/>
    <n v="2159.62"/>
    <n v="41"/>
    <n v="885.44419999999991"/>
    <n v="88.544419999999988"/>
    <m/>
    <m/>
    <m/>
    <n v="3.9006352422907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6-01T00:00:00"/>
    <x v="0"/>
    <x v="0"/>
    <m/>
    <n v="1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4"/>
    <m/>
    <m/>
    <m/>
    <n v="2347.3866666666668"/>
    <n v="41"/>
    <n v="962.42853333333335"/>
    <n v="96.242853333333329"/>
    <m/>
    <m/>
    <m/>
    <n v="4.2397732745961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6-02T00:00:00"/>
    <x v="4"/>
    <x v="4"/>
    <s v="picking"/>
    <n v="14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1-07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14T00:00:00"/>
    <x v="0"/>
    <x v="0"/>
    <m/>
    <n v="97"/>
    <x v="7"/>
    <m/>
    <m/>
    <m/>
    <m/>
    <m/>
    <m/>
    <m/>
    <m/>
    <m/>
    <m/>
    <m/>
    <m/>
    <m/>
    <n v="1867.6238095238095"/>
    <n v="186.76238095238097"/>
    <m/>
    <m/>
    <m/>
    <n v="935.41904761904766"/>
    <n v="93.54190476190476"/>
    <n v="2.73"/>
    <n v="2.9184780948696282E-2"/>
    <m/>
    <m/>
    <m/>
    <m/>
    <m/>
    <n v="1256.9914285714285"/>
    <n v="0"/>
    <m/>
    <m/>
    <n v="1256.9914285714285"/>
    <n v="125.69914285714285"/>
    <m/>
    <m/>
    <m/>
    <n v="202.60000000000002"/>
    <n v="9.1999999999999993"/>
    <n v="64.2"/>
    <m/>
    <n v="4.4000000000000004"/>
    <n v="124.8"/>
    <m/>
    <m/>
    <m/>
    <m/>
    <n v="0"/>
    <n v="4060.0342857142859"/>
    <n v="406.0034285714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10T00:00:00"/>
    <x v="6"/>
    <x v="6"/>
    <s v="squaring"/>
    <n v="34"/>
    <x v="7"/>
    <m/>
    <m/>
    <m/>
    <m/>
    <n v="34"/>
    <m/>
    <m/>
    <m/>
    <m/>
    <m/>
    <m/>
    <m/>
    <m/>
    <n v="97.733333333333334"/>
    <n v="9.7733333333333334"/>
    <m/>
    <m/>
    <m/>
    <n v="131.86666666666667"/>
    <n v="13.186666666666667"/>
    <n v="0.32666666666666672"/>
    <n v="2.4772497472194139E-2"/>
    <m/>
    <m/>
    <m/>
    <m/>
    <m/>
    <n v="0"/>
    <n v="0"/>
    <m/>
    <m/>
    <m/>
    <m/>
    <m/>
    <m/>
    <m/>
    <n v="4"/>
    <n v="4"/>
    <n v="0"/>
    <m/>
    <n v="0"/>
    <n v="0"/>
    <m/>
    <m/>
    <m/>
    <m/>
    <n v="0"/>
    <n v="229.60000000000002"/>
    <n v="22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03T00:00:00"/>
    <x v="1"/>
    <x v="1"/>
    <s v="flowering"/>
    <n v="55"/>
    <x v="7"/>
    <m/>
    <m/>
    <m/>
    <m/>
    <m/>
    <n v="55"/>
    <m/>
    <m/>
    <m/>
    <m/>
    <m/>
    <m/>
    <m/>
    <n v="377.03920744567631"/>
    <n v="37.703920744567633"/>
    <m/>
    <m/>
    <m/>
    <n v="300.55208064859426"/>
    <n v="30.055208064859425"/>
    <n v="1.46"/>
    <n v="4.8577271428276461E-2"/>
    <m/>
    <m/>
    <m/>
    <m/>
    <m/>
    <n v="0"/>
    <n v="16.194898963513349"/>
    <m/>
    <m/>
    <n v="16.194898963513349"/>
    <n v="1.6194898963513349"/>
    <m/>
    <m/>
    <m/>
    <n v="60.8"/>
    <n v="37.4"/>
    <n v="0"/>
    <m/>
    <n v="1"/>
    <n v="22.4"/>
    <m/>
    <m/>
    <m/>
    <m/>
    <n v="0"/>
    <n v="693.78618705778388"/>
    <n v="69.37861870577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19T00:00:00"/>
    <x v="2"/>
    <x v="2"/>
    <s v="mature"/>
    <n v="132"/>
    <x v="7"/>
    <m/>
    <m/>
    <m/>
    <m/>
    <m/>
    <m/>
    <m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488888888888887"/>
    <m/>
    <m/>
    <m/>
    <n v="1741.76"/>
    <n v="41"/>
    <n v="714.12159999999994"/>
    <n v="71.41216"/>
    <m/>
    <m/>
    <m/>
    <n v="3.145910132158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21T00:00:00"/>
    <x v="3"/>
    <x v="3"/>
    <s v="openbolls"/>
    <n v="104"/>
    <x v="7"/>
    <m/>
    <m/>
    <m/>
    <m/>
    <m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"/>
    <m/>
    <m/>
    <m/>
    <n v="88.36"/>
    <n v="41"/>
    <n v="36.227599999999995"/>
    <n v="3.6227599999999995"/>
    <m/>
    <m/>
    <m/>
    <n v="0.15959295154185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1-21T00:00:00"/>
    <x v="0"/>
    <x v="0"/>
    <m/>
    <n v="1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1304881748312554"/>
    <n v="639.14645244937674"/>
    <n v="482.29696950912341"/>
    <n v="0.22330508474576272"/>
    <n v="300"/>
    <n v="66.991525423728817"/>
    <n v="0.26203135650988413"/>
    <n v="300"/>
    <n v="78.609406952965244"/>
    <n v="0.28528315946348731"/>
    <n v="300"/>
    <n v="85.584947839046194"/>
    <n v="0.28831478537360894"/>
    <n v="300"/>
    <n v="86.494435612082682"/>
    <n v="0.28583208395802101"/>
    <n v="300"/>
    <n v="85.749625187406309"/>
    <n v="0.26289009497964722"/>
    <n v="300"/>
    <n v="78.867028493894168"/>
    <n v="0.26583679114799447"/>
    <n v="300"/>
    <n v="79.751037344398341"/>
    <n v="0.25699481865284973"/>
    <n v="300"/>
    <n v="77.098445595854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04T00:00:00"/>
    <x v="0"/>
    <x v="0"/>
    <m/>
    <n v="28"/>
    <x v="7"/>
    <m/>
    <n v="279"/>
    <n v="6.9666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09T00:00:00"/>
    <x v="0"/>
    <x v="0"/>
    <m/>
    <n v="33"/>
    <x v="7"/>
    <m/>
    <n v="439.16666666666663"/>
    <n v="10.91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25T00:00:00"/>
    <x v="0"/>
    <x v="0"/>
    <m/>
    <n v="49"/>
    <x v="7"/>
    <m/>
    <n v="70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02T00:00:00"/>
    <x v="0"/>
    <x v="0"/>
    <m/>
    <n v="54"/>
    <x v="7"/>
    <m/>
    <n v="891.5"/>
    <n v="16.9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09T00:00:00"/>
    <x v="0"/>
    <x v="0"/>
    <m/>
    <n v="61"/>
    <x v="7"/>
    <m/>
    <n v="983.5"/>
    <n v="18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10T00:00:00"/>
    <x v="0"/>
    <x v="0"/>
    <m/>
    <n v="62"/>
    <x v="7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8123019110652931"/>
    <n v="819.64438818442466"/>
    <n v="398.59647271957067"/>
    <n v="0.15102142162250687"/>
    <n v="300"/>
    <n v="45.306426486752059"/>
    <n v="0.18524295772335425"/>
    <n v="300"/>
    <n v="55.572887317006277"/>
    <n v="0.23902801731864459"/>
    <n v="300"/>
    <n v="71.708405195593372"/>
    <n v="0.25123363329830078"/>
    <n v="300"/>
    <n v="75.370089989490239"/>
    <n v="0.24618460045496879"/>
    <n v="300"/>
    <n v="73.855380136490638"/>
    <n v="0.25594427864746044"/>
    <n v="300"/>
    <n v="76.783283594238128"/>
    <n v="0.25302161100516046"/>
    <n v="300"/>
    <n v="75.906483301548136"/>
    <n v="0.24539572648119432"/>
    <n v="300"/>
    <n v="73.618717944358295"/>
    <n v="0.26040293384845187"/>
    <n v="300"/>
    <n v="78.120880154535556"/>
    <n v="0.24517070887945078"/>
    <n v="300"/>
    <n v="73.55121266383523"/>
    <n v="0.23919417043416796"/>
    <n v="300"/>
    <n v="71.758251130250386"/>
    <n v="0.24046185135163195"/>
    <n v="200"/>
    <n v="48.092370270326391"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17T00:00:00"/>
    <x v="0"/>
    <x v="0"/>
    <m/>
    <n v="69"/>
    <x v="7"/>
    <m/>
    <m/>
    <m/>
    <m/>
    <m/>
    <m/>
    <m/>
    <m/>
    <m/>
    <m/>
    <m/>
    <m/>
    <m/>
    <n v="923.53410495936805"/>
    <n v="92.353410495936799"/>
    <m/>
    <m/>
    <m/>
    <n v="646.2887014638045"/>
    <n v="64.62887014638045"/>
    <n v="2.8359999999999999"/>
    <n v="4.388131795553029E-2"/>
    <m/>
    <m/>
    <m/>
    <m/>
    <m/>
    <n v="0"/>
    <n v="183.35948382154334"/>
    <m/>
    <m/>
    <n v="183.35948382154334"/>
    <n v="18.335948382154335"/>
    <m/>
    <m/>
    <m/>
    <n v="145.6"/>
    <n v="113"/>
    <n v="18.2"/>
    <m/>
    <n v="2.8"/>
    <n v="11.6"/>
    <m/>
    <m/>
    <m/>
    <m/>
    <n v="0"/>
    <n v="1753.1822902447159"/>
    <n v="175.31822902447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22T00:00:00"/>
    <x v="0"/>
    <x v="0"/>
    <m/>
    <n v="74"/>
    <x v="7"/>
    <m/>
    <n v="1140"/>
    <n v="20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29T00:00:00"/>
    <x v="0"/>
    <x v="0"/>
    <m/>
    <n v="81"/>
    <x v="7"/>
    <m/>
    <n v="1182.8"/>
    <n v="22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07T00:00:00"/>
    <x v="0"/>
    <x v="0"/>
    <m/>
    <n v="9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87"/>
    <n v="0.82"/>
    <n v="1.41"/>
    <n v="5.2"/>
    <n v="4.8"/>
    <n v="4.5999999999999996"/>
    <n v="2.6"/>
    <n v="1.42"/>
    <n v="1.02"/>
    <n v="12.23"/>
    <n v="2.8"/>
    <n v="2"/>
    <n v="1.8"/>
    <n v="1.01"/>
    <n v="1"/>
    <n v="1.4"/>
    <n v="1.01"/>
    <n v="1.21"/>
    <n v="1.548"/>
    <n v="0.34799999999999998"/>
    <n v="0.25"/>
    <n v="0.21800000000000003"/>
    <n v="0.11000000000000001"/>
    <n v="0.16999999999999998"/>
    <n v="0.16699999999999998"/>
    <n v="0.19"/>
    <n v="9.5000000000000001E-2"/>
  </r>
  <r>
    <x v="55"/>
    <d v="2021-04-08T00:00:00"/>
    <x v="0"/>
    <x v="0"/>
    <m/>
    <n v="9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7079103854514761"/>
    <n v="512.37311563544267"/>
    <n v="368.51119431000916"/>
    <n v="0.11207637237492783"/>
    <n v="300"/>
    <n v="33.622911712478349"/>
    <n v="0.18071388448392145"/>
    <n v="300"/>
    <n v="54.214165345176433"/>
    <n v="0.21584245894198542"/>
    <n v="300"/>
    <n v="64.752737682595622"/>
    <n v="0.23692555835914111"/>
    <n v="300"/>
    <n v="71.077667507742333"/>
    <n v="0.24095313907913946"/>
    <n v="300"/>
    <n v="72.285941723741843"/>
    <n v="0.24185923446091551"/>
    <n v="300"/>
    <n v="72.557770338274651"/>
    <n v="0.23926931539602211"/>
    <n v="300"/>
    <n v="71.780794618806638"/>
    <n v="0.24027042235542317"/>
    <n v="300"/>
    <n v="72.081126706626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30T00:00:00"/>
    <x v="7"/>
    <x v="7"/>
    <s v="cutout"/>
    <n v="82"/>
    <x v="7"/>
    <m/>
    <m/>
    <m/>
    <m/>
    <m/>
    <m/>
    <m/>
    <m/>
    <m/>
    <m/>
    <m/>
    <m/>
    <m/>
    <n v="1648.6054803675856"/>
    <n v="164.86054803675856"/>
    <m/>
    <m/>
    <m/>
    <n v="1023.2173433583957"/>
    <n v="102.32173433583958"/>
    <n v="3.222"/>
    <n v="3.1488911138124159E-2"/>
    <m/>
    <m/>
    <m/>
    <m/>
    <m/>
    <n v="518.9092397660819"/>
    <n v="93.933333333333323"/>
    <m/>
    <m/>
    <n v="612.84257309941518"/>
    <n v="61.284257309941516"/>
    <m/>
    <m/>
    <m/>
    <n v="200.79999999999998"/>
    <n v="82.8"/>
    <n v="42.4"/>
    <m/>
    <n v="13"/>
    <n v="62.6"/>
    <m/>
    <m/>
    <m/>
    <m/>
    <n v="0"/>
    <n v="3284.6653968253968"/>
    <n v="328.46653968253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28T00:00:00"/>
    <x v="0"/>
    <x v="0"/>
    <m/>
    <n v="11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28888888888889"/>
    <m/>
    <m/>
    <m/>
    <n v="574.07111111111112"/>
    <n v="41"/>
    <n v="235.36915555555555"/>
    <n v="23.536915555555556"/>
    <m/>
    <m/>
    <m/>
    <n v="1.0368685266764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05T00:00:00"/>
    <x v="0"/>
    <x v="0"/>
    <m/>
    <n v="11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155555555555555"/>
    <m/>
    <m/>
    <m/>
    <n v="997.92888888888888"/>
    <n v="41"/>
    <n v="409.15084444444443"/>
    <n v="40.915084444444446"/>
    <m/>
    <m/>
    <m/>
    <n v="1.802426627508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06T00:00:00"/>
    <x v="0"/>
    <x v="0"/>
    <m/>
    <n v="119"/>
    <x v="7"/>
    <n v="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921611412555201"/>
    <n v="387.64834237665605"/>
    <n v="263.41906545614523"/>
    <n v="5.4953703432094686E-2"/>
    <n v="300"/>
    <n v="16.486111029628407"/>
    <n v="0.12966169673379796"/>
    <n v="300"/>
    <n v="38.898509020139386"/>
    <n v="0.16470675136129509"/>
    <n v="300"/>
    <n v="49.41202540838853"/>
    <n v="0.16678384560907208"/>
    <n v="300"/>
    <n v="50.035153682721628"/>
    <n v="0.17579736833250828"/>
    <n v="300"/>
    <n v="52.739210499752481"/>
    <n v="0.18616018605171603"/>
    <n v="300"/>
    <n v="55.848055815514805"/>
    <n v="0.20368928172380457"/>
    <n v="300"/>
    <n v="61.106784517141371"/>
    <n v="0.21040830801123139"/>
    <n v="300"/>
    <n v="63.12249240336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12T00:00:00"/>
    <x v="0"/>
    <x v="0"/>
    <m/>
    <n v="12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377777777777776"/>
    <m/>
    <m/>
    <m/>
    <n v="1292.7911111111111"/>
    <n v="41"/>
    <n v="530.04435555555551"/>
    <n v="53.004435555555553"/>
    <m/>
    <m/>
    <m/>
    <n v="2.3349971610376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26T00:00:00"/>
    <x v="0"/>
    <x v="0"/>
    <m/>
    <n v="13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11111111111107"/>
    <m/>
    <m/>
    <m/>
    <n v="2440.8266666666668"/>
    <n v="41"/>
    <n v="1000.7389333333333"/>
    <n v="100.07389333333333"/>
    <m/>
    <m/>
    <m/>
    <n v="4.4085415565345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6-01T00:00:00"/>
    <x v="0"/>
    <x v="0"/>
    <m/>
    <n v="1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133333333333326"/>
    <m/>
    <m/>
    <m/>
    <n v="2662.7066666666669"/>
    <n v="41"/>
    <n v="1091.7097333333334"/>
    <n v="109.17097333333334"/>
    <m/>
    <m/>
    <m/>
    <n v="4.809293979441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6-02T00:00:00"/>
    <x v="4"/>
    <x v="4"/>
    <s v="picking"/>
    <n v="14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1-07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14T00:00:00"/>
    <x v="0"/>
    <x v="0"/>
    <m/>
    <n v="97"/>
    <x v="7"/>
    <m/>
    <m/>
    <m/>
    <m/>
    <m/>
    <m/>
    <m/>
    <m/>
    <m/>
    <m/>
    <m/>
    <m/>
    <m/>
    <n v="1667.2446176046176"/>
    <n v="166.72446176046176"/>
    <m/>
    <m/>
    <m/>
    <n v="852.79509379509386"/>
    <n v="85.279509379509392"/>
    <n v="2.6760000000000002"/>
    <n v="3.1379167392852972E-2"/>
    <m/>
    <m/>
    <m/>
    <m/>
    <m/>
    <n v="988.05988455988449"/>
    <n v="0"/>
    <m/>
    <m/>
    <n v="988.05988455988449"/>
    <n v="98.805988455988455"/>
    <m/>
    <m/>
    <m/>
    <n v="168.2"/>
    <n v="12.4"/>
    <n v="70.599999999999994"/>
    <m/>
    <n v="9.1999999999999993"/>
    <n v="76"/>
    <m/>
    <m/>
    <m/>
    <m/>
    <n v="0"/>
    <n v="3508.0995959595957"/>
    <n v="350.8099595959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10T00:00:00"/>
    <x v="6"/>
    <x v="6"/>
    <s v="squaring"/>
    <n v="34"/>
    <x v="7"/>
    <m/>
    <m/>
    <m/>
    <m/>
    <n v="34"/>
    <m/>
    <m/>
    <m/>
    <m/>
    <m/>
    <m/>
    <m/>
    <m/>
    <n v="323.60000000000002"/>
    <n v="32.36"/>
    <m/>
    <m/>
    <m/>
    <n v="453.20000000000005"/>
    <n v="45.320000000000007"/>
    <n v="1.1583333333333332"/>
    <n v="2.5558987937628709E-2"/>
    <m/>
    <m/>
    <m/>
    <m/>
    <m/>
    <n v="0"/>
    <n v="0"/>
    <m/>
    <m/>
    <m/>
    <m/>
    <m/>
    <m/>
    <m/>
    <n v="12.666666666666666"/>
    <n v="12.666666666666666"/>
    <n v="0"/>
    <m/>
    <n v="0"/>
    <n v="0"/>
    <m/>
    <m/>
    <m/>
    <m/>
    <n v="0"/>
    <n v="776.80000000000007"/>
    <n v="77.68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03T00:00:00"/>
    <x v="1"/>
    <x v="1"/>
    <s v="flowering"/>
    <n v="55"/>
    <x v="7"/>
    <m/>
    <m/>
    <m/>
    <m/>
    <m/>
    <n v="55"/>
    <m/>
    <m/>
    <m/>
    <m/>
    <m/>
    <m/>
    <m/>
    <n v="897.79002050580993"/>
    <n v="89.779002050580999"/>
    <m/>
    <m/>
    <m/>
    <n v="732.27670995670996"/>
    <n v="73.227670995670991"/>
    <n v="2.9980000000000002"/>
    <n v="4.0940807747077375E-2"/>
    <m/>
    <m/>
    <m/>
    <m/>
    <m/>
    <n v="0"/>
    <n v="45.31385737069948"/>
    <m/>
    <m/>
    <n v="45.31385737069948"/>
    <n v="4.5313857370699484"/>
    <m/>
    <m/>
    <m/>
    <n v="147.19999999999999"/>
    <n v="104.6"/>
    <n v="1.6"/>
    <m/>
    <n v="3.6"/>
    <n v="37.4"/>
    <m/>
    <m/>
    <m/>
    <m/>
    <n v="0"/>
    <n v="1675.3805878332194"/>
    <n v="167.53805878332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05T00:00:00"/>
    <x v="2"/>
    <x v="2"/>
    <s v="mature"/>
    <n v="118"/>
    <x v="7"/>
    <m/>
    <m/>
    <m/>
    <m/>
    <m/>
    <m/>
    <m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3333333333334"/>
    <m/>
    <m/>
    <m/>
    <n v="1558.4666666666667"/>
    <n v="41"/>
    <n v="638.97133333333329"/>
    <n v="63.897133333333329"/>
    <m/>
    <m/>
    <m/>
    <n v="2.8148516886930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21T00:00:00"/>
    <x v="3"/>
    <x v="3"/>
    <s v="openbolls"/>
    <n v="104"/>
    <x v="7"/>
    <m/>
    <m/>
    <m/>
    <m/>
    <m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"/>
    <m/>
    <m/>
    <m/>
    <n v="151.54666666666665"/>
    <n v="41"/>
    <n v="62.134133333333324"/>
    <n v="6.2134133333333326"/>
    <m/>
    <m/>
    <m/>
    <n v="0.27371864904552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1-21T00:00:00"/>
    <x v="0"/>
    <x v="0"/>
    <m/>
    <n v="1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0543987766373566"/>
    <n v="616.31963299120707"/>
    <n v="473.36138299937051"/>
    <n v="0.20603651853429175"/>
    <n v="300"/>
    <n v="61.810955560287525"/>
    <n v="0.25716937933465567"/>
    <n v="300"/>
    <n v="77.150813800396705"/>
    <n v="0.29669145591215995"/>
    <n v="300"/>
    <n v="89.007436773647981"/>
    <n v="0.28856775024308123"/>
    <n v="300"/>
    <n v="86.570325072924376"/>
    <n v="0.27118059724937921"/>
    <n v="300"/>
    <n v="81.354179174813765"/>
    <n v="0.25822557539100044"/>
    <n v="300"/>
    <n v="77.467672617300138"/>
    <n v="0.25278468238456875"/>
    <n v="300"/>
    <n v="75.835404715370629"/>
    <n v="0.22374281758821965"/>
    <n v="300"/>
    <n v="67.122845276465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04T00:00:00"/>
    <x v="0"/>
    <x v="0"/>
    <m/>
    <n v="28"/>
    <x v="7"/>
    <m/>
    <n v="283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09T00:00:00"/>
    <x v="0"/>
    <x v="0"/>
    <m/>
    <n v="33"/>
    <x v="7"/>
    <m/>
    <n v="417.5"/>
    <n v="10.6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25T00:00:00"/>
    <x v="0"/>
    <x v="0"/>
    <m/>
    <n v="49"/>
    <x v="7"/>
    <m/>
    <n v="601"/>
    <n v="13.5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02T00:00:00"/>
    <x v="0"/>
    <x v="0"/>
    <m/>
    <n v="54"/>
    <x v="7"/>
    <m/>
    <n v="703.14285714285711"/>
    <n v="15.2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09T00:00:00"/>
    <x v="0"/>
    <x v="0"/>
    <m/>
    <n v="61"/>
    <x v="7"/>
    <m/>
    <n v="769.2"/>
    <n v="16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10T00:00:00"/>
    <x v="0"/>
    <x v="0"/>
    <m/>
    <n v="62"/>
    <x v="7"/>
    <n v="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914051517227598"/>
    <n v="387.4215455168279"/>
    <n v="387.4215455168279"/>
    <n v="0.14087629617860697"/>
    <n v="300"/>
    <n v="42.262888853582091"/>
    <n v="0.16776018318235977"/>
    <n v="300"/>
    <n v="50.32805495470793"/>
    <n v="0.23124941196521007"/>
    <n v="300"/>
    <n v="69.374823589563022"/>
    <n v="0.25073777337682518"/>
    <n v="300"/>
    <n v="75.221332013047558"/>
    <n v="0.2504543359892068"/>
    <n v="300"/>
    <n v="75.136300796762043"/>
    <n v="0.25032715103055081"/>
    <n v="300"/>
    <n v="75.098145309165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17T00:00:00"/>
    <x v="0"/>
    <x v="0"/>
    <m/>
    <n v="69"/>
    <x v="7"/>
    <m/>
    <m/>
    <m/>
    <m/>
    <m/>
    <m/>
    <m/>
    <m/>
    <m/>
    <m/>
    <m/>
    <m/>
    <m/>
    <n v="1723.9812014885697"/>
    <n v="172.39812014885698"/>
    <m/>
    <m/>
    <m/>
    <n v="1195.6928017012226"/>
    <n v="119.56928017012225"/>
    <n v="3.5320000000000009"/>
    <n v="2.9539359900592345E-2"/>
    <m/>
    <m/>
    <m/>
    <m/>
    <m/>
    <n v="0"/>
    <n v="404.32725146198834"/>
    <m/>
    <m/>
    <n v="404.32725146198834"/>
    <n v="40.432725146198834"/>
    <m/>
    <m/>
    <m/>
    <n v="202.2"/>
    <n v="87.6"/>
    <n v="49"/>
    <m/>
    <n v="13.2"/>
    <n v="52.4"/>
    <m/>
    <m/>
    <m/>
    <m/>
    <n v="0"/>
    <n v="3324.001254651781"/>
    <n v="332.4001254651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22T00:00:00"/>
    <x v="0"/>
    <x v="0"/>
    <m/>
    <n v="74"/>
    <x v="7"/>
    <m/>
    <n v="854"/>
    <n v="17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29T00:00:00"/>
    <x v="0"/>
    <x v="0"/>
    <m/>
    <n v="81"/>
    <x v="7"/>
    <m/>
    <n v="871.2"/>
    <n v="19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07T00:00:00"/>
    <x v="0"/>
    <x v="0"/>
    <m/>
    <n v="9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38"/>
    <n v="0.24000000000000005"/>
    <n v="0.82"/>
    <n v="4.2200000000000006"/>
    <n v="7.4"/>
    <n v="5.2"/>
    <n v="3.2"/>
    <n v="0.77499999999999991"/>
    <n v="0.52499999999999991"/>
    <n v="14.06"/>
    <n v="3.6"/>
    <n v="2.2000000000000002"/>
    <n v="1.8"/>
    <n v="1.6"/>
    <n v="1.6"/>
    <n v="1.01"/>
    <n v="1.25"/>
    <n v="1"/>
    <n v="1.234"/>
    <n v="0.33200000000000002"/>
    <n v="0.22200000000000003"/>
    <n v="0.14000000000000001"/>
    <n v="0.10600000000000001"/>
    <n v="0.13"/>
    <n v="0.11899999999999999"/>
    <n v="9.6250000000000016E-2"/>
    <n v="8.8749999999999996E-2"/>
  </r>
  <r>
    <x v="56"/>
    <d v="2021-04-08T00:00:00"/>
    <x v="0"/>
    <x v="0"/>
    <m/>
    <n v="9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7629814799743226"/>
    <n v="528.89444399229683"/>
    <n v="380.19376813899623"/>
    <n v="0.10932824130020818"/>
    <n v="300"/>
    <n v="32.798472390062457"/>
    <n v="0.18376380237514023"/>
    <n v="300"/>
    <n v="55.129140712542068"/>
    <n v="0.23491203894487059"/>
    <n v="300"/>
    <n v="70.473611683461172"/>
    <n v="0.24895006993039981"/>
    <n v="300"/>
    <n v="74.68502097911994"/>
    <n v="0.24954735534808833"/>
    <n v="300"/>
    <n v="74.864206604426499"/>
    <n v="0.24081105256461363"/>
    <n v="300"/>
    <n v="72.243315769384083"/>
    <n v="0.24863444350893346"/>
    <n v="300"/>
    <n v="74.590333052680037"/>
    <n v="0.2470344760020684"/>
    <n v="300"/>
    <n v="74.11034280062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30T00:00:00"/>
    <x v="7"/>
    <x v="7"/>
    <s v="cutout"/>
    <n v="82"/>
    <x v="7"/>
    <m/>
    <m/>
    <m/>
    <m/>
    <m/>
    <m/>
    <m/>
    <m/>
    <m/>
    <m/>
    <m/>
    <m/>
    <m/>
    <n v="1741.9827568922306"/>
    <n v="174.19827568922307"/>
    <m/>
    <m/>
    <m/>
    <n v="1078.8061152882206"/>
    <n v="107.88061152882206"/>
    <n v="3.7699999999999996"/>
    <n v="3.4946038463943847E-2"/>
    <m/>
    <m/>
    <m/>
    <m/>
    <m/>
    <n v="509.63348370927321"/>
    <n v="45.338245614035088"/>
    <m/>
    <m/>
    <n v="554.9717293233083"/>
    <n v="55.497172932330827"/>
    <m/>
    <m/>
    <m/>
    <n v="240.6"/>
    <n v="53.6"/>
    <n v="46"/>
    <m/>
    <n v="10.6"/>
    <n v="130.4"/>
    <m/>
    <m/>
    <m/>
    <m/>
    <n v="0"/>
    <n v="3375.7606015037595"/>
    <n v="337.57606015037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28T00:00:00"/>
    <x v="0"/>
    <x v="0"/>
    <m/>
    <n v="11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33333333333334"/>
    <m/>
    <m/>
    <m/>
    <n v="795.4799999999999"/>
    <n v="41"/>
    <n v="326.14679999999993"/>
    <n v="32.614679999999993"/>
    <m/>
    <m/>
    <m/>
    <n v="1.43677004405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06T00:00:00"/>
    <x v="0"/>
    <x v="0"/>
    <m/>
    <n v="119"/>
    <x v="7"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3109763827444445"/>
    <n v="393.29291482333338"/>
    <n v="265.2934381355966"/>
    <n v="4.8888602120183949E-2"/>
    <n v="300"/>
    <n v="14.666580636055185"/>
    <n v="0.12720540521824084"/>
    <n v="300"/>
    <n v="38.161621565472252"/>
    <n v="0.17068286732821997"/>
    <n v="300"/>
    <n v="51.204860198465987"/>
    <n v="0.17909646119276099"/>
    <n v="300"/>
    <n v="53.728938357828298"/>
    <n v="0.17620387073773083"/>
    <n v="300"/>
    <n v="52.86116122131925"/>
    <n v="0.18223425385485204"/>
    <n v="300"/>
    <n v="54.670276156455614"/>
    <n v="0.20710159017700114"/>
    <n v="300"/>
    <n v="62.130477053100343"/>
    <n v="0.21956333211545484"/>
    <n v="300"/>
    <n v="65.86899963463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12T00:00:00"/>
    <x v="0"/>
    <x v="0"/>
    <m/>
    <n v="12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533333333333339"/>
    <m/>
    <m/>
    <m/>
    <n v="2119.0533333333333"/>
    <n v="41"/>
    <n v="868.81186666666656"/>
    <n v="86.88118666666665"/>
    <m/>
    <m/>
    <m/>
    <n v="3.8273650513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19T00:00:00"/>
    <x v="0"/>
    <x v="0"/>
    <m/>
    <n v="13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933333333333337"/>
    <m/>
    <m/>
    <m/>
    <n v="2436.12"/>
    <n v="41"/>
    <n v="998.80919999999992"/>
    <n v="99.880919999999989"/>
    <m/>
    <m/>
    <m/>
    <n v="4.4000405286343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26T00:00:00"/>
    <x v="0"/>
    <x v="0"/>
    <m/>
    <n v="13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33333333333331"/>
    <m/>
    <m/>
    <m/>
    <n v="2711.5066666666667"/>
    <n v="41"/>
    <n v="1111.7177333333332"/>
    <n v="111.17177333333332"/>
    <m/>
    <m/>
    <m/>
    <n v="4.8974349486049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6-01T00:00:00"/>
    <x v="0"/>
    <x v="0"/>
    <m/>
    <n v="1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666666666666657"/>
    <m/>
    <m/>
    <m/>
    <n v="2879.68"/>
    <n v="41"/>
    <n v="1180.6687999999999"/>
    <n v="118.06688"/>
    <m/>
    <m/>
    <m/>
    <n v="5.201184140969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6-02T00:00:00"/>
    <x v="4"/>
    <x v="4"/>
    <s v="picking"/>
    <n v="14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1-07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14T00:00:00"/>
    <x v="0"/>
    <x v="0"/>
    <m/>
    <n v="97"/>
    <x v="7"/>
    <m/>
    <m/>
    <m/>
    <m/>
    <m/>
    <m/>
    <m/>
    <m/>
    <m/>
    <m/>
    <m/>
    <m/>
    <m/>
    <n v="2233.7066666666665"/>
    <n v="223.37066666666664"/>
    <m/>
    <m/>
    <m/>
    <n v="1120.0076190476191"/>
    <n v="112.0007619047619"/>
    <n v="3.2679999999999998"/>
    <n v="2.9178372936238529E-2"/>
    <m/>
    <m/>
    <m/>
    <m/>
    <m/>
    <n v="1459.327619047619"/>
    <n v="0"/>
    <m/>
    <m/>
    <n v="1459.327619047619"/>
    <n v="145.93276190476189"/>
    <m/>
    <m/>
    <m/>
    <n v="259.79999999999995"/>
    <n v="21"/>
    <n v="78"/>
    <m/>
    <n v="2.6"/>
    <n v="158.19999999999999"/>
    <m/>
    <m/>
    <m/>
    <m/>
    <n v="0"/>
    <n v="4813.0419047619043"/>
    <n v="481.3041904761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8T00:00:00"/>
    <x v="7"/>
    <x v="7"/>
    <s v="cutout"/>
    <n v="69"/>
    <x v="8"/>
    <m/>
    <n v="761.5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2-28T00:00:00"/>
    <x v="1"/>
    <x v="1"/>
    <s v="flowering"/>
    <n v="50"/>
    <x v="8"/>
    <m/>
    <n v="605.5"/>
    <n v="13.5"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4-29T00:00:00"/>
    <x v="2"/>
    <x v="2"/>
    <s v="mature"/>
    <n v="111"/>
    <x v="8"/>
    <m/>
    <m/>
    <m/>
    <m/>
    <m/>
    <m/>
    <m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4-20T00:00:00"/>
    <x v="3"/>
    <x v="3"/>
    <s v="openbolls"/>
    <n v="102"/>
    <x v="8"/>
    <m/>
    <m/>
    <m/>
    <m/>
    <m/>
    <m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1-15T00:00:00"/>
    <x v="0"/>
    <x v="0"/>
    <m/>
    <n v="6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998343297193862"/>
    <n v="330.79782934092236"/>
    <m/>
    <n v="0.13844340211369141"/>
    <n v="150"/>
    <n v="20.766510317053712"/>
    <n v="0.16020269134856102"/>
    <n v="150"/>
    <n v="24.030403702284154"/>
    <n v="0.20611264528357057"/>
    <n v="300"/>
    <n v="61.83379358507117"/>
    <n v="0.23334738528864915"/>
    <n v="300"/>
    <n v="70.004215586594739"/>
    <n v="0.20958005753676606"/>
    <n v="300"/>
    <n v="62.87401726102982"/>
    <n v="0.15214814814814795"/>
    <n v="600"/>
    <n v="91.288888888888764"/>
    <m/>
    <m/>
    <m/>
    <m/>
    <m/>
    <m/>
    <m/>
    <m/>
    <m/>
    <m/>
    <m/>
    <m/>
    <m/>
    <m/>
    <m/>
    <m/>
    <m/>
    <m/>
    <n v="14.75"/>
    <n v="4.25"/>
    <n v="2.5"/>
    <n v="5.625"/>
    <n v="1.125"/>
    <n v="1.25"/>
    <m/>
    <m/>
    <m/>
    <n v="98.375"/>
    <n v="14.125"/>
    <n v="20"/>
    <n v="20.875"/>
    <n v="21.25"/>
    <n v="22.125"/>
    <m/>
    <m/>
    <m/>
    <n v="0.67625000000000002"/>
    <n v="0.40875000000000006"/>
    <n v="0.26749999999999996"/>
    <m/>
    <m/>
    <m/>
    <m/>
    <m/>
    <m/>
  </r>
  <r>
    <x v="57"/>
    <d v="2020-02-06T00:00:00"/>
    <x v="0"/>
    <x v="0"/>
    <m/>
    <n v="28"/>
    <x v="8"/>
    <m/>
    <n v="219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2-19T00:00:00"/>
    <x v="0"/>
    <x v="0"/>
    <m/>
    <n v="41"/>
    <x v="8"/>
    <m/>
    <n v="462.25"/>
    <n v="1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931193391278621"/>
    <n v="410.48958996606814"/>
    <m/>
    <n v="0.16659525212031778"/>
    <n v="150"/>
    <n v="24.989287818047668"/>
    <n v="0.17044892608420908"/>
    <n v="150"/>
    <n v="25.567338912631364"/>
    <n v="0.22575522421576044"/>
    <n v="300"/>
    <n v="67.726567264728132"/>
    <n v="0.24288272762725124"/>
    <n v="300"/>
    <n v="72.864818288175371"/>
    <n v="0.24373582588569515"/>
    <n v="300"/>
    <n v="73.120747765708543"/>
    <n v="0.24370138319462845"/>
    <n v="600"/>
    <n v="146.2208299167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03T00:00:00"/>
    <x v="0"/>
    <x v="0"/>
    <m/>
    <n v="54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5016690515561948"/>
    <n v="461.90540639369652"/>
    <m/>
    <n v="0.23242709400058845"/>
    <n v="150"/>
    <n v="34.864064100088264"/>
    <n v="0.21838494786608248"/>
    <n v="150"/>
    <n v="32.75774217991237"/>
    <n v="0.2486834573415313"/>
    <n v="300"/>
    <n v="74.605037202459386"/>
    <n v="0.27535392156032623"/>
    <n v="300"/>
    <n v="82.606176468097871"/>
    <n v="0.26339797343153748"/>
    <n v="300"/>
    <n v="79.019392029461244"/>
    <n v="0.26342165735612894"/>
    <n v="600"/>
    <n v="158.05299441367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05T00:00:00"/>
    <x v="0"/>
    <x v="0"/>
    <m/>
    <n v="56"/>
    <x v="8"/>
    <m/>
    <n v="672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2-11T00:00:00"/>
    <x v="6"/>
    <x v="6"/>
    <s v="squaring"/>
    <n v="33"/>
    <x v="8"/>
    <m/>
    <n v="294.5"/>
    <n v="8.35"/>
    <m/>
    <n v="33"/>
    <m/>
    <m/>
    <m/>
    <m/>
    <m/>
    <m/>
    <m/>
    <m/>
    <n v="12.625"/>
    <n v="12.625"/>
    <m/>
    <m/>
    <m/>
    <n v="17"/>
    <n v="17"/>
    <n v="0.32439224999999999"/>
    <n v="1.908189705882353E-2"/>
    <m/>
    <m/>
    <m/>
    <n v="7.7499999999999999E-2"/>
    <m/>
    <m/>
    <m/>
    <m/>
    <m/>
    <n v="7.7499999999999999E-2"/>
    <n v="7.7499999999999999E-2"/>
    <m/>
    <m/>
    <m/>
    <n v="5.75"/>
    <n v="5.75"/>
    <m/>
    <m/>
    <m/>
    <n v="0"/>
    <m/>
    <m/>
    <m/>
    <m/>
    <n v="0"/>
    <n v="29.702500000000001"/>
    <n v="29.70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1T00:00:00"/>
    <x v="0"/>
    <x v="0"/>
    <m/>
    <n v="62"/>
    <x v="8"/>
    <m/>
    <n v="719.5"/>
    <n v="16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9T00:00:00"/>
    <x v="0"/>
    <x v="0"/>
    <m/>
    <n v="7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.99367281283069109"/>
    <n v="340.86493332542949"/>
    <m/>
    <n v="6.0091949164986981E-2"/>
    <n v="150"/>
    <n v="9.0137923747480464"/>
    <n v="0.11400953265702052"/>
    <n v="150"/>
    <n v="17.101429898553079"/>
    <n v="0.17201889450000651"/>
    <n v="300"/>
    <n v="51.605668350001956"/>
    <n v="0.19706854126746964"/>
    <n v="300"/>
    <n v="59.120562380240891"/>
    <n v="0.22088952274279633"/>
    <n v="300"/>
    <n v="66.266856822838903"/>
    <n v="0.22959437249841103"/>
    <n v="600"/>
    <n v="137.75662349904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25T00:00:00"/>
    <x v="0"/>
    <x v="0"/>
    <m/>
    <n v="76"/>
    <x v="8"/>
    <m/>
    <n v="783.75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0T00:00:00"/>
    <x v="0"/>
    <x v="0"/>
    <m/>
    <n v="61"/>
    <x v="8"/>
    <m/>
    <m/>
    <m/>
    <m/>
    <m/>
    <m/>
    <m/>
    <m/>
    <m/>
    <m/>
    <m/>
    <m/>
    <m/>
    <n v="123.54798998044964"/>
    <n v="123.54798998044964"/>
    <m/>
    <m/>
    <m/>
    <n v="91.568222548061243"/>
    <n v="91.568222548061243"/>
    <n v="1.9668821267151733"/>
    <n v="2.1479964031002344E-2"/>
    <m/>
    <m/>
    <m/>
    <n v="12.902984685565331"/>
    <n v="15.796320666340826"/>
    <m/>
    <m/>
    <m/>
    <m/>
    <n v="28.699305351906155"/>
    <n v="28.699305351906155"/>
    <m/>
    <m/>
    <m/>
    <n v="178.47820951449987"/>
    <n v="125.66055718475073"/>
    <n v="22.163224991854023"/>
    <m/>
    <n v="14.341662593678723"/>
    <n v="16.312764744216356"/>
    <m/>
    <m/>
    <m/>
    <m/>
    <n v="0"/>
    <n v="243.81551788041705"/>
    <n v="243.81551788041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7-16T00:00:00"/>
    <x v="0"/>
    <x v="0"/>
    <m/>
    <n v="18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.89676090936018449"/>
    <n v="307.05628464605115"/>
    <m/>
    <n v="4.6392758944915125E-2"/>
    <n v="150"/>
    <n v="6.9589138417372691"/>
    <n v="7.1343437764975925E-2"/>
    <n v="150"/>
    <n v="10.701515664746388"/>
    <n v="0.10352273779794946"/>
    <n v="300"/>
    <n v="31.05682133938484"/>
    <n v="0.1194060748806632"/>
    <n v="300"/>
    <n v="35.821822464198959"/>
    <n v="0.12187738150300462"/>
    <n v="300"/>
    <n v="36.563214450901384"/>
    <n v="0.13662481308182081"/>
    <n v="600"/>
    <n v="81.974887849092482"/>
    <n v="0.14700997419933209"/>
    <n v="400"/>
    <n v="58.803989679732837"/>
    <n v="0.15058373118752338"/>
    <n v="300"/>
    <n v="45.175119356257014"/>
    <m/>
    <m/>
    <m/>
    <m/>
    <m/>
    <m/>
    <m/>
    <m/>
    <m/>
    <m/>
    <m/>
    <m/>
    <n v="9.5416666666666661"/>
    <n v="1.3333333333333333"/>
    <n v="1.1666666666666667"/>
    <n v="0.91666666666666663"/>
    <n v="1"/>
    <n v="1.9166666666666667"/>
    <n v="1.7083333333333335"/>
    <n v="0.83333333333333337"/>
    <n v="0.66666666666666663"/>
    <n v="51.666666666666657"/>
    <n v="6.666666666666667"/>
    <n v="6"/>
    <n v="6.833333333333333"/>
    <n v="6.833333333333333"/>
    <n v="6"/>
    <n v="6.5"/>
    <n v="6.166666666666667"/>
    <n v="6.666666666666667"/>
    <n v="0.46666666666666667"/>
    <n v="0.25"/>
    <n v="0.21666666666666667"/>
    <m/>
    <m/>
    <m/>
    <m/>
    <m/>
    <m/>
  </r>
  <r>
    <x v="57"/>
    <d v="2020-07-28T00:00:00"/>
    <x v="0"/>
    <x v="0"/>
    <m/>
    <n v="201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.85771199217808491"/>
    <n v="290.67898872803892"/>
    <m/>
    <n v="4.3303553702600792E-2"/>
    <n v="150"/>
    <n v="6.4955330553901192"/>
    <n v="7.5436619718309755E-2"/>
    <n v="150"/>
    <n v="11.315492957746462"/>
    <n v="0.10616920194829534"/>
    <n v="300"/>
    <n v="31.850760584488601"/>
    <n v="0.11480318347058049"/>
    <n v="300"/>
    <n v="34.440955041174149"/>
    <n v="0.10682222624652914"/>
    <n v="300"/>
    <n v="32.046667873958739"/>
    <n v="0.12295498082367881"/>
    <n v="600"/>
    <n v="73.772988494207283"/>
    <n v="0.1428992284064641"/>
    <n v="400"/>
    <n v="57.15969136258564"/>
    <n v="0.14532299786162645"/>
    <n v="300"/>
    <n v="43.596899358487931"/>
    <m/>
    <m/>
    <m/>
    <m/>
    <m/>
    <m/>
    <m/>
    <m/>
    <m/>
    <m/>
    <m/>
    <m/>
    <n v="25.5"/>
    <n v="1"/>
    <n v="1"/>
    <n v="2"/>
    <n v="6"/>
    <n v="7"/>
    <n v="5.5"/>
    <n v="2"/>
    <n v="1"/>
    <n v="51.5"/>
    <n v="6"/>
    <n v="7"/>
    <n v="11"/>
    <n v="5"/>
    <n v="6"/>
    <n v="7.5"/>
    <n v="4"/>
    <n v="5"/>
    <n v="0.58000000000000007"/>
    <n v="0.28000000000000003"/>
    <n v="0.3"/>
    <m/>
    <m/>
    <m/>
    <m/>
    <m/>
    <m/>
  </r>
  <r>
    <x v="57"/>
    <d v="2020-05-28T00:00:00"/>
    <x v="4"/>
    <x v="4"/>
    <s v="picking"/>
    <n v="14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5"/>
    <n v="42"/>
    <n v="976.5"/>
    <n v="97.65"/>
    <m/>
    <m/>
    <m/>
    <n v="4.301762114537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1-09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4-01T00:00:00"/>
    <x v="0"/>
    <x v="0"/>
    <m/>
    <n v="83"/>
    <x v="8"/>
    <m/>
    <m/>
    <m/>
    <m/>
    <m/>
    <m/>
    <m/>
    <m/>
    <m/>
    <m/>
    <m/>
    <m/>
    <m/>
    <n v="164.3228774127503"/>
    <n v="164.3228774127503"/>
    <m/>
    <m/>
    <m/>
    <n v="128.89418973923677"/>
    <n v="128.89418973923677"/>
    <n v="2.670820924667221"/>
    <n v="2.0721034284559334E-2"/>
    <m/>
    <m/>
    <m/>
    <n v="1.7972704266511761"/>
    <m/>
    <n v="239.2840568934545"/>
    <m/>
    <m/>
    <m/>
    <n v="241.08132732010569"/>
    <n v="241.08132732010569"/>
    <m/>
    <m/>
    <m/>
    <n v="190.97814440361128"/>
    <n v="13.960649690690861"/>
    <n v="80.817930680576666"/>
    <m/>
    <n v="7.1332554539239172"/>
    <n v="89.066308578419836"/>
    <m/>
    <m/>
    <m/>
    <m/>
    <n v="0"/>
    <n v="534.2983944720927"/>
    <n v="534.2983944720927"/>
    <m/>
    <m/>
    <m/>
    <m/>
    <m/>
    <n v="1.1986579263286199"/>
    <n v="411.01248408270737"/>
    <m/>
    <n v="0.10716651140951078"/>
    <n v="150"/>
    <n v="16.074976711426618"/>
    <n v="0.14297764729066217"/>
    <n v="150"/>
    <n v="21.446647093599328"/>
    <n v="0.15889618007586465"/>
    <n v="300"/>
    <n v="47.66885402275939"/>
    <n v="0.16524451893410042"/>
    <n v="300"/>
    <n v="49.573355680230122"/>
    <n v="0.17174552532786774"/>
    <n v="300"/>
    <n v="51.523657598360323"/>
    <n v="0.21836987830042937"/>
    <n v="600"/>
    <n v="131.02192698025763"/>
    <n v="0.23425766499018491"/>
    <n v="400"/>
    <n v="93.70306599607396"/>
    <m/>
    <m/>
    <m/>
    <m/>
    <m/>
    <m/>
    <m/>
    <m/>
    <m/>
    <m/>
    <m/>
    <m/>
    <m/>
    <m/>
    <m/>
    <n v="13.625"/>
    <n v="0.8125"/>
    <n v="1.5625"/>
    <n v="0.75"/>
    <n v="3.4375"/>
    <n v="4.5"/>
    <n v="2.0625"/>
    <n v="0.5"/>
    <m/>
    <n v="85.8125"/>
    <n v="11"/>
    <n v="15.375"/>
    <n v="9.75"/>
    <n v="9.625"/>
    <n v="10.125"/>
    <m/>
    <n v="15"/>
    <n v="14.9375"/>
    <n v="0.70250000000000001"/>
    <n v="0.42749999999999999"/>
    <n v="0.27500000000000002"/>
    <m/>
    <m/>
    <m/>
    <m/>
    <m/>
    <m/>
  </r>
  <r>
    <x v="58"/>
    <d v="2019-03-31T00:00:00"/>
    <x v="1"/>
    <x v="1"/>
    <s v="flowering"/>
    <n v="44"/>
    <x v="9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6-25T00:00:00"/>
    <x v="2"/>
    <x v="2"/>
    <s v="mature"/>
    <n v="130"/>
    <x v="9"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21T00:00:00"/>
    <x v="0"/>
    <x v="0"/>
    <m/>
    <n v="34"/>
    <x v="9"/>
    <m/>
    <n v="538.75"/>
    <n v="10.6875"/>
    <m/>
    <m/>
    <m/>
    <m/>
    <m/>
    <n v="6.9375"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27T00:00:00"/>
    <x v="0"/>
    <x v="0"/>
    <m/>
    <n v="40"/>
    <x v="9"/>
    <m/>
    <n v="687.5"/>
    <n v="12.8125"/>
    <m/>
    <m/>
    <m/>
    <m/>
    <m/>
    <n v="7.3125"/>
    <n v="6.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29T00:00:00"/>
    <x v="0"/>
    <x v="0"/>
    <m/>
    <n v="42"/>
    <x v="9"/>
    <m/>
    <m/>
    <m/>
    <m/>
    <m/>
    <m/>
    <m/>
    <m/>
    <m/>
    <m/>
    <m/>
    <m/>
    <m/>
    <n v="126.8239393939394"/>
    <n v="126.8239393939394"/>
    <m/>
    <m/>
    <m/>
    <n v="103.89386363636362"/>
    <n v="103.89386363636362"/>
    <n v="1.9561084393939392"/>
    <n v="1.8827949706832221E-2"/>
    <m/>
    <m/>
    <m/>
    <n v="5.6160606060606062"/>
    <n v="0"/>
    <n v="0"/>
    <m/>
    <m/>
    <n v="0"/>
    <n v="5.6160606060606062"/>
    <n v="5.6160606060606062"/>
    <m/>
    <m/>
    <m/>
    <n v="80.136363636363626"/>
    <n v="76.553030303030297"/>
    <m/>
    <n v="0"/>
    <n v="0"/>
    <n v="3.583333333333333"/>
    <m/>
    <m/>
    <m/>
    <m/>
    <n v="0"/>
    <n v="236.33386363636362"/>
    <n v="236.33386363636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03T00:00:00"/>
    <x v="0"/>
    <x v="0"/>
    <m/>
    <n v="47"/>
    <x v="9"/>
    <m/>
    <n v="866.875"/>
    <n v="14.1875"/>
    <m/>
    <m/>
    <m/>
    <m/>
    <m/>
    <m/>
    <m/>
    <n v="7.125"/>
    <m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12T00:00:00"/>
    <x v="0"/>
    <x v="0"/>
    <m/>
    <n v="56"/>
    <x v="9"/>
    <m/>
    <n v="1010.625"/>
    <n v="16.375"/>
    <m/>
    <m/>
    <m/>
    <m/>
    <m/>
    <m/>
    <m/>
    <m/>
    <n v="8.375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15T00:00:00"/>
    <x v="0"/>
    <x v="0"/>
    <m/>
    <n v="59"/>
    <x v="9"/>
    <m/>
    <m/>
    <m/>
    <m/>
    <m/>
    <m/>
    <m/>
    <m/>
    <m/>
    <m/>
    <m/>
    <m/>
    <m/>
    <n v="266.38372881355929"/>
    <n v="266.38372881355929"/>
    <m/>
    <m/>
    <m/>
    <n v="197.29627118644063"/>
    <n v="197.29627118644063"/>
    <n v="3.5341716610169489"/>
    <n v="1.7913018019875472E-2"/>
    <m/>
    <m/>
    <m/>
    <n v="12.724067796610168"/>
    <n v="3.9050847457627111"/>
    <n v="0"/>
    <m/>
    <m/>
    <n v="29.597288135593217"/>
    <n v="46.226440677966096"/>
    <n v="46.226440677966096"/>
    <m/>
    <m/>
    <m/>
    <n v="194.44067796610167"/>
    <n v="117.15254237288134"/>
    <n v="22.666666666666668"/>
    <n v="0"/>
    <n v="13.01694915254237"/>
    <n v="8.9491525423728806"/>
    <m/>
    <m/>
    <m/>
    <m/>
    <n v="0"/>
    <n v="509.90644067796603"/>
    <n v="509.90644067796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16T00:00:00"/>
    <x v="0"/>
    <x v="0"/>
    <m/>
    <n v="60"/>
    <x v="9"/>
    <m/>
    <n v="1066.25"/>
    <n v="17.8125"/>
    <m/>
    <m/>
    <m/>
    <m/>
    <m/>
    <m/>
    <m/>
    <m/>
    <n v="8.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30T00:00:00"/>
    <x v="0"/>
    <x v="0"/>
    <m/>
    <n v="74"/>
    <x v="9"/>
    <m/>
    <n v="1206.875"/>
    <n v="20"/>
    <m/>
    <m/>
    <m/>
    <m/>
    <m/>
    <m/>
    <m/>
    <m/>
    <n v="9.0625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5-07T00:00:00"/>
    <x v="0"/>
    <x v="0"/>
    <m/>
    <n v="81"/>
    <x v="9"/>
    <m/>
    <n v="1270.625"/>
    <n v="21.5625"/>
    <m/>
    <m/>
    <m/>
    <m/>
    <m/>
    <m/>
    <m/>
    <m/>
    <n v="8.8125"/>
    <n v="1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6-24T00:00:00"/>
    <x v="0"/>
    <x v="0"/>
    <m/>
    <n v="129"/>
    <x v="9"/>
    <m/>
    <m/>
    <m/>
    <m/>
    <m/>
    <m/>
    <m/>
    <m/>
    <m/>
    <m/>
    <m/>
    <m/>
    <m/>
    <n v="656.70066115702491"/>
    <n v="656.70066115702491"/>
    <m/>
    <m/>
    <m/>
    <n v="294.75884297520673"/>
    <n v="294.75884297520673"/>
    <n v="4.0284108595041337"/>
    <n v="1.3666802389514666E-2"/>
    <m/>
    <m/>
    <m/>
    <n v="0"/>
    <n v="0"/>
    <n v="522.21206611570267"/>
    <m/>
    <m/>
    <n v="285.89338842975218"/>
    <n v="808.1054545454549"/>
    <n v="808.1054545454549"/>
    <m/>
    <m/>
    <m/>
    <n v="161.19008264462812"/>
    <n v="0"/>
    <n v="45"/>
    <n v="42.925619834710751"/>
    <n v="0"/>
    <n v="0"/>
    <m/>
    <m/>
    <m/>
    <m/>
    <n v="0"/>
    <n v="1759.5649586776865"/>
    <n v="1759.564958677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8-14T00:00:00"/>
    <x v="4"/>
    <x v="4"/>
    <s v="picking"/>
    <n v="18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7.3737373737376"/>
    <n v="37.96"/>
    <n v="1988.1070707070708"/>
    <n v="198.81070707070708"/>
    <m/>
    <m/>
    <m/>
    <n v="8.7581809282249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2-15T00:00:00"/>
    <x v="5"/>
    <x v="5"/>
    <s v="sowing"/>
    <n v="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14T00:00:00"/>
    <x v="6"/>
    <x v="6"/>
    <s v="squaring"/>
    <n v="27"/>
    <x v="9"/>
    <m/>
    <n v="361.25"/>
    <n v="8.3125"/>
    <m/>
    <n v="27"/>
    <m/>
    <m/>
    <m/>
    <n v="7.1875"/>
    <n v="2.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31T00:00:00"/>
    <x v="1"/>
    <x v="1"/>
    <s v="flowering"/>
    <n v="44"/>
    <x v="10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6-25T00:00:00"/>
    <x v="2"/>
    <x v="2"/>
    <s v="mature"/>
    <n v="130"/>
    <x v="10"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21T00:00:00"/>
    <x v="0"/>
    <x v="0"/>
    <m/>
    <n v="34"/>
    <x v="10"/>
    <m/>
    <n v="508.57142857142856"/>
    <n v="10.714285714285714"/>
    <m/>
    <m/>
    <m/>
    <m/>
    <m/>
    <n v="7.2142857142857144"/>
    <n v="4.428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27T00:00:00"/>
    <x v="0"/>
    <x v="0"/>
    <m/>
    <n v="40"/>
    <x v="10"/>
    <m/>
    <n v="660.71428571428567"/>
    <n v="12.5"/>
    <m/>
    <m/>
    <m/>
    <m/>
    <m/>
    <n v="7.4285714285714288"/>
    <n v="6.0714285714285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29T00:00:00"/>
    <x v="0"/>
    <x v="0"/>
    <m/>
    <n v="42"/>
    <x v="10"/>
    <m/>
    <m/>
    <m/>
    <m/>
    <m/>
    <m/>
    <m/>
    <m/>
    <m/>
    <m/>
    <m/>
    <m/>
    <m/>
    <n v="117.21830555555555"/>
    <n v="117.21830555555555"/>
    <m/>
    <m/>
    <m/>
    <n v="96.65113888888888"/>
    <n v="96.65113888888888"/>
    <n v="1.7534924361111113"/>
    <n v="1.8142491193269265E-2"/>
    <m/>
    <m/>
    <m/>
    <n v="3.1303611111111111"/>
    <n v="0"/>
    <n v="0"/>
    <m/>
    <m/>
    <n v="0"/>
    <n v="3.1303611111111111"/>
    <n v="3.1303611111111111"/>
    <m/>
    <m/>
    <m/>
    <n v="59.830555555555563"/>
    <n v="52.888888888888893"/>
    <m/>
    <n v="0"/>
    <n v="0"/>
    <n v="6.9416666666666664"/>
    <m/>
    <m/>
    <m/>
    <m/>
    <n v="0"/>
    <n v="216.99980555555553"/>
    <n v="216.9998055555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03T00:00:00"/>
    <x v="0"/>
    <x v="0"/>
    <m/>
    <n v="47"/>
    <x v="10"/>
    <m/>
    <n v="845"/>
    <n v="14.5"/>
    <m/>
    <m/>
    <m/>
    <m/>
    <m/>
    <m/>
    <m/>
    <n v="7.416666666666667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12T00:00:00"/>
    <x v="0"/>
    <x v="0"/>
    <m/>
    <n v="56"/>
    <x v="10"/>
    <m/>
    <n v="1022.1428571428571"/>
    <n v="16.642857142857142"/>
    <m/>
    <m/>
    <m/>
    <m/>
    <m/>
    <m/>
    <m/>
    <m/>
    <n v="9"/>
    <n v="9.7142857142857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15T00:00:00"/>
    <x v="0"/>
    <x v="0"/>
    <m/>
    <n v="59"/>
    <x v="10"/>
    <m/>
    <m/>
    <m/>
    <m/>
    <m/>
    <m/>
    <m/>
    <m/>
    <m/>
    <m/>
    <m/>
    <m/>
    <m/>
    <n v="244.82909090909089"/>
    <n v="244.82909090909089"/>
    <m/>
    <m/>
    <m/>
    <n v="177.97430303030302"/>
    <n v="177.97430303030302"/>
    <n v="3.3182153696969698"/>
    <n v="1.8644350972016391E-2"/>
    <m/>
    <m/>
    <m/>
    <n v="15.422060606060604"/>
    <n v="2.0247272727272723"/>
    <n v="0"/>
    <m/>
    <m/>
    <n v="7.0671515151515152"/>
    <n v="24.513939393939392"/>
    <n v="24.513939393939392"/>
    <m/>
    <m/>
    <m/>
    <n v="205.57575757575756"/>
    <n v="163.68484848484849"/>
    <n v="5.666666666666667"/>
    <n v="0"/>
    <n v="4.6545454545454543"/>
    <n v="24.048484848484851"/>
    <m/>
    <m/>
    <m/>
    <m/>
    <n v="0"/>
    <n v="447.31733333333329"/>
    <n v="447.317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16T00:00:00"/>
    <x v="0"/>
    <x v="0"/>
    <m/>
    <n v="60"/>
    <x v="10"/>
    <m/>
    <n v="1085"/>
    <n v="18.357142857142858"/>
    <m/>
    <m/>
    <m/>
    <m/>
    <m/>
    <m/>
    <m/>
    <m/>
    <n v="9.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30T00:00:00"/>
    <x v="0"/>
    <x v="0"/>
    <m/>
    <n v="74"/>
    <x v="10"/>
    <m/>
    <n v="1241.4285714285713"/>
    <n v="20.285714285714285"/>
    <m/>
    <m/>
    <m/>
    <m/>
    <m/>
    <m/>
    <m/>
    <m/>
    <n v="11.357142857142858"/>
    <n v="16.428571428571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5-07T00:00:00"/>
    <x v="0"/>
    <x v="0"/>
    <m/>
    <n v="81"/>
    <x v="10"/>
    <m/>
    <n v="1320"/>
    <n v="21.928571428571427"/>
    <m/>
    <m/>
    <m/>
    <m/>
    <m/>
    <m/>
    <m/>
    <m/>
    <n v="11.85714285714285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6-24T00:00:00"/>
    <x v="0"/>
    <x v="0"/>
    <m/>
    <n v="129"/>
    <x v="10"/>
    <m/>
    <m/>
    <m/>
    <m/>
    <m/>
    <m/>
    <m/>
    <m/>
    <m/>
    <m/>
    <m/>
    <m/>
    <m/>
    <n v="645.56190476190466"/>
    <n v="645.56190476190466"/>
    <m/>
    <m/>
    <m/>
    <n v="311.80190476190472"/>
    <n v="311.80190476190472"/>
    <n v="4.3287146666666656"/>
    <n v="1.3882900009774215E-2"/>
    <m/>
    <m/>
    <m/>
    <n v="0"/>
    <n v="0"/>
    <n v="459.45904761904751"/>
    <m/>
    <m/>
    <n v="181.59238095238092"/>
    <n v="641.05142857142846"/>
    <n v="641.05142857142846"/>
    <m/>
    <m/>
    <m/>
    <n v="139.42857142857142"/>
    <n v="0"/>
    <n v="49.333333333333336"/>
    <n v="26.666666666666661"/>
    <n v="0"/>
    <n v="0"/>
    <m/>
    <m/>
    <m/>
    <m/>
    <n v="0"/>
    <n v="1598.4152380952378"/>
    <n v="1598.4152380952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8-14T00:00:00"/>
    <x v="4"/>
    <x v="4"/>
    <s v="picking"/>
    <n v="18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0.6060606060601"/>
    <n v="38.743333333333332"/>
    <n v="2154.3641414141412"/>
    <n v="215.4364141414141"/>
    <m/>
    <m/>
    <m/>
    <n v="9.49059093133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2-15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14T00:00:00"/>
    <x v="6"/>
    <x v="6"/>
    <s v="squaring"/>
    <n v="27"/>
    <x v="10"/>
    <m/>
    <n v="357.14285714285717"/>
    <n v="8.6428571428571423"/>
    <m/>
    <n v="27"/>
    <m/>
    <m/>
    <m/>
    <n v="6.214285714285714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31T00:00:00"/>
    <x v="1"/>
    <x v="1"/>
    <s v="flowering"/>
    <n v="44"/>
    <x v="8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6-25T00:00:00"/>
    <x v="2"/>
    <x v="2"/>
    <s v="mature"/>
    <n v="130"/>
    <x v="8"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21T00:00:00"/>
    <x v="0"/>
    <x v="0"/>
    <m/>
    <n v="34"/>
    <x v="8"/>
    <m/>
    <n v="498"/>
    <n v="10.533333333333333"/>
    <m/>
    <m/>
    <m/>
    <m/>
    <m/>
    <n v="6.6"/>
    <n v="4.9333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27T00:00:00"/>
    <x v="0"/>
    <x v="0"/>
    <m/>
    <n v="40"/>
    <x v="8"/>
    <m/>
    <n v="648.66666666666663"/>
    <n v="12.266666666666667"/>
    <m/>
    <m/>
    <m/>
    <m/>
    <m/>
    <n v="6.6"/>
    <n v="6.66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29T00:00:00"/>
    <x v="0"/>
    <x v="0"/>
    <m/>
    <n v="42"/>
    <x v="8"/>
    <m/>
    <m/>
    <m/>
    <m/>
    <m/>
    <m/>
    <m/>
    <m/>
    <m/>
    <m/>
    <m/>
    <m/>
    <m/>
    <n v="168.0885185185185"/>
    <n v="168.0885185185185"/>
    <m/>
    <m/>
    <m/>
    <n v="96.770802469135816"/>
    <n v="96.770802469135816"/>
    <n v="1.9804192654320989"/>
    <n v="2.0465049528381622E-2"/>
    <m/>
    <m/>
    <m/>
    <n v="2.970617283950618"/>
    <n v="0"/>
    <n v="0"/>
    <m/>
    <m/>
    <n v="0"/>
    <n v="2.970617283950618"/>
    <n v="2.970617283950618"/>
    <m/>
    <m/>
    <m/>
    <n v="59.216049382716044"/>
    <n v="55.617283950617285"/>
    <m/>
    <n v="0"/>
    <n v="0"/>
    <n v="3.5987654320987654"/>
    <m/>
    <m/>
    <m/>
    <m/>
    <n v="0"/>
    <n v="267.82993827160493"/>
    <n v="267.82993827160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03T00:00:00"/>
    <x v="0"/>
    <x v="0"/>
    <m/>
    <n v="47"/>
    <x v="8"/>
    <m/>
    <n v="822.66666666666663"/>
    <n v="14"/>
    <m/>
    <m/>
    <m/>
    <m/>
    <m/>
    <m/>
    <m/>
    <n v="6.8461538461538458"/>
    <m/>
    <n v="6.33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12T00:00:00"/>
    <x v="0"/>
    <x v="0"/>
    <m/>
    <n v="56"/>
    <x v="8"/>
    <m/>
    <n v="983.33333333333326"/>
    <n v="17"/>
    <m/>
    <m/>
    <m/>
    <m/>
    <m/>
    <m/>
    <m/>
    <m/>
    <n v="8.7272727272727266"/>
    <n v="1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15T00:00:00"/>
    <x v="0"/>
    <x v="0"/>
    <m/>
    <n v="59"/>
    <x v="8"/>
    <m/>
    <m/>
    <m/>
    <m/>
    <m/>
    <m/>
    <m/>
    <m/>
    <m/>
    <m/>
    <m/>
    <m/>
    <m/>
    <n v="278.89950248756224"/>
    <n v="278.89950248756224"/>
    <m/>
    <m/>
    <m/>
    <n v="207.36019900497519"/>
    <n v="207.36019900497519"/>
    <n v="3.7143873631840814"/>
    <n v="1.7912730509556284E-2"/>
    <m/>
    <m/>
    <m/>
    <n v="20.909452736318414"/>
    <n v="3.7194029850746277"/>
    <n v="0"/>
    <m/>
    <m/>
    <n v="13.700497512437815"/>
    <n v="38.329353233830858"/>
    <n v="38.329353233830858"/>
    <m/>
    <m/>
    <m/>
    <n v="229.85074626865676"/>
    <n v="174.12935323383087"/>
    <n v="14.666666666666666"/>
    <n v="0"/>
    <n v="11.144278606965175"/>
    <n v="13.930348258706472"/>
    <m/>
    <m/>
    <m/>
    <m/>
    <n v="0"/>
    <n v="524.58905472636832"/>
    <n v="524.58905472636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16T00:00:00"/>
    <x v="0"/>
    <x v="0"/>
    <m/>
    <n v="60"/>
    <x v="8"/>
    <m/>
    <n v="1030"/>
    <n v="18.133333333333333"/>
    <m/>
    <m/>
    <m/>
    <m/>
    <m/>
    <m/>
    <m/>
    <m/>
    <n v="9.0666666666666664"/>
    <n v="12.1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30T00:00:00"/>
    <x v="0"/>
    <x v="0"/>
    <m/>
    <n v="74"/>
    <x v="8"/>
    <m/>
    <n v="1147.3333333333333"/>
    <n v="19.466666666666665"/>
    <m/>
    <m/>
    <m/>
    <m/>
    <m/>
    <m/>
    <m/>
    <m/>
    <n v="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5-07T00:00:00"/>
    <x v="0"/>
    <x v="0"/>
    <m/>
    <n v="81"/>
    <x v="8"/>
    <m/>
    <n v="1196"/>
    <n v="21"/>
    <m/>
    <m/>
    <m/>
    <m/>
    <m/>
    <m/>
    <m/>
    <m/>
    <n v="9.4666666666666668"/>
    <n v="17.666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6-24T00:00:00"/>
    <x v="0"/>
    <x v="0"/>
    <m/>
    <n v="129"/>
    <x v="8"/>
    <m/>
    <m/>
    <m/>
    <m/>
    <m/>
    <m/>
    <m/>
    <m/>
    <m/>
    <m/>
    <m/>
    <m/>
    <m/>
    <n v="560.47664122137405"/>
    <n v="560.47664122137405"/>
    <m/>
    <m/>
    <m/>
    <n v="285.31821882951652"/>
    <n v="285.31821882951652"/>
    <n v="4.0685371857506363"/>
    <n v="1.4259647359503778E-2"/>
    <m/>
    <m/>
    <m/>
    <n v="0"/>
    <n v="0"/>
    <n v="596.62585241730278"/>
    <m/>
    <m/>
    <n v="197.56707379134863"/>
    <n v="794.19292620865144"/>
    <n v="794.19292620865144"/>
    <m/>
    <m/>
    <m/>
    <n v="154.85496183206106"/>
    <n v="0"/>
    <n v="49"/>
    <n v="34.412213740458014"/>
    <n v="0"/>
    <n v="0"/>
    <m/>
    <m/>
    <m/>
    <m/>
    <n v="0"/>
    <n v="1639.987786259542"/>
    <n v="1639.987786259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8-14T00:00:00"/>
    <x v="4"/>
    <x v="4"/>
    <s v="picking"/>
    <n v="18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4.6464646464638"/>
    <n v="40.526666666666671"/>
    <n v="2214.6390572390574"/>
    <n v="221.46390572390573"/>
    <m/>
    <m/>
    <m/>
    <n v="9.7561191948857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2-15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14T00:00:00"/>
    <x v="6"/>
    <x v="6"/>
    <s v="squaring"/>
    <n v="27"/>
    <x v="8"/>
    <m/>
    <n v="342.66666666666663"/>
    <n v="8.0666666666666664"/>
    <m/>
    <n v="27"/>
    <m/>
    <m/>
    <m/>
    <n v="6.666666666666667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31T00:00:00"/>
    <x v="1"/>
    <x v="1"/>
    <s v="flowering"/>
    <n v="44"/>
    <x v="7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6-25T00:00:00"/>
    <x v="2"/>
    <x v="2"/>
    <s v="mature"/>
    <n v="130"/>
    <x v="7"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21T00:00:00"/>
    <x v="0"/>
    <x v="0"/>
    <m/>
    <n v="34"/>
    <x v="7"/>
    <m/>
    <n v="546.66666666666663"/>
    <n v="10.866666666666667"/>
    <m/>
    <m/>
    <m/>
    <m/>
    <m/>
    <n v="7.0666666666666664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27T00:00:00"/>
    <x v="0"/>
    <x v="0"/>
    <m/>
    <n v="40"/>
    <x v="7"/>
    <m/>
    <n v="710.66666666666663"/>
    <n v="12.733333333333333"/>
    <m/>
    <m/>
    <m/>
    <m/>
    <m/>
    <n v="7.933333333333333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29T00:00:00"/>
    <x v="0"/>
    <x v="0"/>
    <m/>
    <n v="42"/>
    <x v="7"/>
    <m/>
    <m/>
    <m/>
    <m/>
    <m/>
    <m/>
    <m/>
    <m/>
    <m/>
    <m/>
    <m/>
    <m/>
    <m/>
    <n v="144.66743961352657"/>
    <n v="144.66743961352657"/>
    <m/>
    <m/>
    <m/>
    <n v="110.01144927536232"/>
    <n v="110.01144927536232"/>
    <n v="2.2742891256038651"/>
    <n v="2.0673203930903987E-2"/>
    <m/>
    <m/>
    <m/>
    <n v="6.013260869565217"/>
    <n v="1.1684057971014494"/>
    <n v="0"/>
    <m/>
    <m/>
    <n v="0"/>
    <n v="7.1816666666666666"/>
    <n v="7.1816666666666666"/>
    <m/>
    <m/>
    <m/>
    <n v="113.48309178743961"/>
    <n v="104.08212560386472"/>
    <m/>
    <n v="0"/>
    <n v="4.0289855072463769"/>
    <n v="5.3719806763285023"/>
    <m/>
    <m/>
    <m/>
    <m/>
    <n v="0"/>
    <n v="261.86055555555555"/>
    <n v="261.86055555555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8-14T00:00:00"/>
    <x v="4"/>
    <x v="4"/>
    <s v="picking"/>
    <n v="18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.1414141414134"/>
    <n v="39.03"/>
    <n v="2308.2893939393939"/>
    <n v="230.82893939393938"/>
    <m/>
    <m/>
    <m/>
    <n v="10.168675744226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03T00:00:00"/>
    <x v="0"/>
    <x v="0"/>
    <m/>
    <n v="47"/>
    <x v="7"/>
    <m/>
    <n v="903.33333333333326"/>
    <n v="14.666666666666666"/>
    <m/>
    <m/>
    <m/>
    <m/>
    <m/>
    <m/>
    <m/>
    <n v="7.1818181818181817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12T00:00:00"/>
    <x v="0"/>
    <x v="0"/>
    <m/>
    <n v="56"/>
    <x v="7"/>
    <m/>
    <n v="1065.3333333333333"/>
    <n v="17.066666666666666"/>
    <m/>
    <m/>
    <m/>
    <m/>
    <m/>
    <m/>
    <m/>
    <m/>
    <n v="8.166666666666666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15T00:00:00"/>
    <x v="0"/>
    <x v="0"/>
    <m/>
    <n v="59"/>
    <x v="7"/>
    <m/>
    <m/>
    <m/>
    <m/>
    <m/>
    <m/>
    <m/>
    <m/>
    <m/>
    <m/>
    <m/>
    <m/>
    <m/>
    <n v="275.4417486338798"/>
    <n v="275.4417486338798"/>
    <m/>
    <m/>
    <m/>
    <n v="216.64612021857926"/>
    <n v="216.64612021857926"/>
    <n v="3.9137645683060116"/>
    <n v="1.8065241899357924E-2"/>
    <m/>
    <m/>
    <m/>
    <n v="19.676721311475411"/>
    <n v="3.5827322404371591"/>
    <n v="0"/>
    <m/>
    <m/>
    <n v="14.751475409836065"/>
    <n v="38.010928961748633"/>
    <n v="38.010928961748633"/>
    <m/>
    <m/>
    <m/>
    <n v="209.46448087431691"/>
    <n v="165.79234972677597"/>
    <n v="11.333333333333334"/>
    <n v="0"/>
    <n v="10.513661202185792"/>
    <n v="5.6612021857923507"/>
    <m/>
    <m/>
    <m/>
    <m/>
    <n v="0"/>
    <n v="530.09879781420773"/>
    <n v="530.09879781420773"/>
    <m/>
    <m/>
    <m/>
    <m/>
    <m/>
    <n v="1.5508673076868298"/>
    <n v="286.68787460605859"/>
    <m/>
    <n v="0.29700148949576172"/>
    <n v="50"/>
    <n v="14.850074474788086"/>
    <n v="0.29514551874026596"/>
    <n v="100"/>
    <n v="29.514551874026594"/>
    <n v="0.30195227718664464"/>
    <n v="150"/>
    <n v="45.292841577996697"/>
    <n v="0.32150689975913815"/>
    <n v="300"/>
    <n v="96.452069927741448"/>
    <n v="0.33526112250501922"/>
    <n v="300"/>
    <n v="100.57833675150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16T00:00:00"/>
    <x v="0"/>
    <x v="0"/>
    <m/>
    <n v="60"/>
    <x v="7"/>
    <m/>
    <n v="1128"/>
    <n v="19"/>
    <m/>
    <m/>
    <m/>
    <m/>
    <m/>
    <m/>
    <m/>
    <m/>
    <n v="9.6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30T00:00:00"/>
    <x v="0"/>
    <x v="0"/>
    <m/>
    <n v="74"/>
    <x v="7"/>
    <m/>
    <n v="1174.6666666666667"/>
    <n v="20.2"/>
    <m/>
    <m/>
    <m/>
    <m/>
    <m/>
    <m/>
    <m/>
    <m/>
    <n v="9.6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5-07T00:00:00"/>
    <x v="0"/>
    <x v="0"/>
    <m/>
    <n v="81"/>
    <x v="7"/>
    <m/>
    <n v="1296.6666666666665"/>
    <n v="21.6"/>
    <m/>
    <m/>
    <m/>
    <m/>
    <m/>
    <m/>
    <m/>
    <m/>
    <n v="9"/>
    <n v="18.846153846153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6-24T00:00:00"/>
    <x v="0"/>
    <x v="0"/>
    <m/>
    <n v="129"/>
    <x v="7"/>
    <m/>
    <m/>
    <m/>
    <m/>
    <m/>
    <m/>
    <m/>
    <m/>
    <m/>
    <m/>
    <m/>
    <m/>
    <m/>
    <n v="650.3127343750001"/>
    <n v="650.3127343750001"/>
    <m/>
    <m/>
    <m/>
    <n v="209.08414062499997"/>
    <n v="209.08414062499997"/>
    <n v="4.0579780312500002"/>
    <n v="1.9408349285219732E-2"/>
    <m/>
    <m/>
    <m/>
    <n v="0"/>
    <n v="0"/>
    <n v="559.57875000000001"/>
    <m/>
    <m/>
    <n v="210.46367187499999"/>
    <n v="770.04242187499995"/>
    <n v="770.04242187499995"/>
    <m/>
    <m/>
    <m/>
    <n v="177.12500000000003"/>
    <n v="0"/>
    <n v="54.333333333333336"/>
    <n v="38.3203125"/>
    <n v="0"/>
    <n v="0"/>
    <m/>
    <m/>
    <m/>
    <m/>
    <n v="0"/>
    <n v="1629.4392968750001"/>
    <n v="1629.439296875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2-15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14T00:00:00"/>
    <x v="6"/>
    <x v="6"/>
    <s v="squaring"/>
    <n v="27"/>
    <x v="7"/>
    <m/>
    <n v="364"/>
    <n v="8.5333333333333332"/>
    <m/>
    <n v="27"/>
    <m/>
    <m/>
    <m/>
    <n v="6.4"/>
    <n v="1.866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21T00:00:00"/>
    <x v="1"/>
    <x v="1"/>
    <s v="flowering"/>
    <n v="40"/>
    <x v="10"/>
    <m/>
    <n v="466"/>
    <n v="11"/>
    <m/>
    <m/>
    <n v="40"/>
    <m/>
    <m/>
    <n v="4.8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5-27T00:00:00"/>
    <x v="4"/>
    <x v="4"/>
    <s v="picking"/>
    <n v="135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.1"/>
    <n v="41.1"/>
    <n v="239.24310000000003"/>
    <n v="23.924310000000002"/>
    <m/>
    <m/>
    <m/>
    <n v="1.0539343612334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13T00:00:00"/>
    <x v="0"/>
    <x v="0"/>
    <m/>
    <n v="32"/>
    <x v="10"/>
    <m/>
    <n v="432"/>
    <n v="9.6"/>
    <m/>
    <m/>
    <m/>
    <m/>
    <m/>
    <n v="6.6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27T00:00:00"/>
    <x v="0"/>
    <x v="0"/>
    <m/>
    <n v="46"/>
    <x v="10"/>
    <m/>
    <n v="522"/>
    <n v="12.2"/>
    <m/>
    <m/>
    <m/>
    <m/>
    <m/>
    <n v="5.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3-13T00:00:00"/>
    <x v="0"/>
    <x v="0"/>
    <m/>
    <n v="60"/>
    <x v="10"/>
    <m/>
    <n v="530"/>
    <n v="13"/>
    <m/>
    <m/>
    <m/>
    <m/>
    <m/>
    <n v="4.599999999999999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3-21T00:00:00"/>
    <x v="0"/>
    <x v="0"/>
    <m/>
    <n v="68"/>
    <x v="10"/>
    <m/>
    <n v="522"/>
    <n v="13.4"/>
    <m/>
    <m/>
    <m/>
    <m/>
    <m/>
    <n v="5.6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4-01T00:00:00"/>
    <x v="0"/>
    <x v="0"/>
    <m/>
    <n v="79"/>
    <x v="10"/>
    <m/>
    <m/>
    <m/>
    <m/>
    <m/>
    <m/>
    <m/>
    <m/>
    <m/>
    <m/>
    <m/>
    <m/>
    <m/>
    <n v="135.31692307692308"/>
    <n v="135.31692307692308"/>
    <m/>
    <m/>
    <m/>
    <n v="100.4553846153846"/>
    <n v="100.4553846153846"/>
    <n v="1.1253913846153847"/>
    <n v="1.1202897574123991E-2"/>
    <m/>
    <m/>
    <m/>
    <n v="0.93076923076923113"/>
    <n v="0"/>
    <n v="0"/>
    <m/>
    <m/>
    <n v="63.021538461538462"/>
    <n v="63.952307692307691"/>
    <n v="63.952307692307691"/>
    <m/>
    <m/>
    <m/>
    <n v="120.15384615384615"/>
    <n v="22"/>
    <n v="25.384615384615383"/>
    <n v="18.615384615384613"/>
    <n v="0"/>
    <n v="54.153846153846153"/>
    <m/>
    <m/>
    <m/>
    <m/>
    <n v="0"/>
    <n v="299.72461538461533"/>
    <n v="299.72461538461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5-08T00:00:00"/>
    <x v="0"/>
    <x v="0"/>
    <m/>
    <n v="116"/>
    <x v="10"/>
    <m/>
    <m/>
    <m/>
    <m/>
    <m/>
    <m/>
    <m/>
    <m/>
    <m/>
    <m/>
    <m/>
    <m/>
    <m/>
    <n v="163.31700000000001"/>
    <n v="163.31700000000001"/>
    <m/>
    <m/>
    <m/>
    <n v="87.381"/>
    <n v="87.381"/>
    <n v="0.88620840000000012"/>
    <n v="1.0141888968997839E-2"/>
    <m/>
    <m/>
    <m/>
    <n v="3.0449999999999999"/>
    <n v="2.8560000000000003"/>
    <n v="51.911999999999999"/>
    <m/>
    <m/>
    <n v="128.03700000000001"/>
    <n v="185.85000000000002"/>
    <n v="185.85000000000002"/>
    <m/>
    <m/>
    <m/>
    <n v="138.6"/>
    <n v="21"/>
    <n v="27.3"/>
    <n v="27.3"/>
    <n v="10.5"/>
    <n v="52.5"/>
    <m/>
    <m/>
    <m/>
    <m/>
    <n v="0"/>
    <n v="436.548"/>
    <n v="436.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1-12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07T00:00:00"/>
    <x v="6"/>
    <x v="6"/>
    <s v="squaring"/>
    <n v="26"/>
    <x v="10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21T00:00:00"/>
    <x v="1"/>
    <x v="1"/>
    <s v="flowering"/>
    <n v="40"/>
    <x v="7"/>
    <m/>
    <n v="444"/>
    <n v="11.2"/>
    <m/>
    <m/>
    <n v="40"/>
    <m/>
    <m/>
    <n v="5.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5-27T00:00:00"/>
    <x v="4"/>
    <x v="4"/>
    <s v="picking"/>
    <n v="13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4.3416666666667"/>
    <n v="40.42"/>
    <n v="377.66090166666669"/>
    <n v="37.766090166666672"/>
    <m/>
    <m/>
    <m/>
    <n v="1.663704412628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13T00:00:00"/>
    <x v="0"/>
    <x v="0"/>
    <m/>
    <n v="32"/>
    <x v="7"/>
    <m/>
    <n v="411"/>
    <n v="8.6"/>
    <m/>
    <m/>
    <m/>
    <m/>
    <m/>
    <n v="7.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26T00:00:00"/>
    <x v="0"/>
    <x v="0"/>
    <m/>
    <n v="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363625048892962"/>
    <n v="211.76115014165794"/>
    <m/>
    <n v="0.10164604693197039"/>
    <n v="50"/>
    <n v="5.08230234659852"/>
    <n v="0.19152669483959298"/>
    <n v="100"/>
    <n v="19.152669483959297"/>
    <n v="0.23620500416146475"/>
    <n v="150"/>
    <n v="35.430750624219712"/>
    <n v="0.25099021536755106"/>
    <n v="300"/>
    <n v="75.297064610265323"/>
    <n v="0.25599454358871698"/>
    <n v="300"/>
    <n v="76.7983630766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27T00:00:00"/>
    <x v="0"/>
    <x v="0"/>
    <m/>
    <n v="46"/>
    <x v="7"/>
    <m/>
    <n v="534"/>
    <n v="12.2"/>
    <m/>
    <m/>
    <m/>
    <m/>
    <m/>
    <n v="4.599999999999999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3-13T00:00:00"/>
    <x v="0"/>
    <x v="0"/>
    <m/>
    <n v="60"/>
    <x v="7"/>
    <m/>
    <n v="568"/>
    <n v="13.4"/>
    <m/>
    <m/>
    <m/>
    <m/>
    <m/>
    <n v="4.2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3-21T00:00:00"/>
    <x v="0"/>
    <x v="0"/>
    <m/>
    <n v="68"/>
    <x v="7"/>
    <m/>
    <n v="552"/>
    <n v="13.2"/>
    <m/>
    <m/>
    <m/>
    <m/>
    <m/>
    <n v="5.8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3-22T00:00:00"/>
    <x v="0"/>
    <x v="0"/>
    <m/>
    <n v="6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122754414337531"/>
    <n v="195.83453398118269"/>
    <m/>
    <n v="0.10636802857348669"/>
    <n v="50"/>
    <n v="5.3184014286743349"/>
    <n v="0.15924795188219443"/>
    <n v="100"/>
    <n v="15.924795188219443"/>
    <n v="0.32937667286088446"/>
    <n v="150"/>
    <n v="49.406500929132669"/>
    <n v="0.19686449845008788"/>
    <n v="300"/>
    <n v="59.059349535026364"/>
    <n v="0.22041828966709962"/>
    <n v="300"/>
    <n v="66.125486900129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4-01T00:00:00"/>
    <x v="0"/>
    <x v="0"/>
    <m/>
    <n v="79"/>
    <x v="7"/>
    <m/>
    <m/>
    <m/>
    <m/>
    <m/>
    <m/>
    <m/>
    <m/>
    <m/>
    <m/>
    <m/>
    <m/>
    <m/>
    <n v="359.24999999999994"/>
    <n v="359.24999999999994"/>
    <m/>
    <m/>
    <m/>
    <n v="105.09999999999998"/>
    <n v="105.09999999999998"/>
    <n v="1.2024999999999999"/>
    <n v="1.1441484300666034E-2"/>
    <m/>
    <m/>
    <m/>
    <n v="1.1250000000000004"/>
    <n v="0"/>
    <n v="0"/>
    <m/>
    <m/>
    <n v="79.074999999999989"/>
    <n v="80.199999999999989"/>
    <n v="80.199999999999989"/>
    <m/>
    <m/>
    <m/>
    <n v="127.5"/>
    <n v="17.5"/>
    <n v="20"/>
    <n v="20"/>
    <n v="0"/>
    <n v="70"/>
    <m/>
    <m/>
    <m/>
    <m/>
    <n v="0"/>
    <n v="544.54999999999995"/>
    <n v="544.5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5-08T00:00:00"/>
    <x v="0"/>
    <x v="0"/>
    <m/>
    <n v="116"/>
    <x v="7"/>
    <m/>
    <m/>
    <m/>
    <m/>
    <m/>
    <m/>
    <m/>
    <m/>
    <m/>
    <m/>
    <m/>
    <m/>
    <m/>
    <n v="148.22"/>
    <n v="148.22"/>
    <m/>
    <m/>
    <m/>
    <n v="98.82"/>
    <n v="98.82"/>
    <n v="1.16222"/>
    <n v="1.1760979558793768E-2"/>
    <m/>
    <m/>
    <m/>
    <n v="0"/>
    <n v="1.08"/>
    <n v="104.46"/>
    <m/>
    <m/>
    <n v="80.14"/>
    <n v="185.68"/>
    <n v="185.68"/>
    <m/>
    <m/>
    <m/>
    <n v="124"/>
    <n v="0"/>
    <n v="52"/>
    <n v="16"/>
    <n v="4"/>
    <n v="52"/>
    <m/>
    <m/>
    <m/>
    <m/>
    <n v="0"/>
    <n v="432.72"/>
    <n v="43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1-12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07T00:00:00"/>
    <x v="6"/>
    <x v="6"/>
    <s v="squaring"/>
    <n v="26"/>
    <x v="7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21T00:00:00"/>
    <x v="1"/>
    <x v="1"/>
    <s v="flowering"/>
    <n v="40"/>
    <x v="10"/>
    <m/>
    <n v="446"/>
    <n v="10.4"/>
    <m/>
    <m/>
    <n v="40"/>
    <m/>
    <m/>
    <n v="4.599999999999999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5-27T00:00:00"/>
    <x v="4"/>
    <x v="4"/>
    <s v="picking"/>
    <n v="135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19583333333333"/>
    <n v="38.67"/>
    <n v="160.94292875000002"/>
    <n v="16.094292875000001"/>
    <m/>
    <m/>
    <m/>
    <n v="0.7089996861233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13T00:00:00"/>
    <x v="0"/>
    <x v="0"/>
    <m/>
    <n v="32"/>
    <x v="10"/>
    <m/>
    <n v="408"/>
    <n v="9.6"/>
    <m/>
    <m/>
    <m/>
    <m/>
    <m/>
    <n v="6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27T00:00:00"/>
    <x v="0"/>
    <x v="0"/>
    <m/>
    <n v="46"/>
    <x v="10"/>
    <m/>
    <n v="506"/>
    <n v="12.4"/>
    <m/>
    <m/>
    <m/>
    <m/>
    <m/>
    <n v="4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3-13T00:00:00"/>
    <x v="0"/>
    <x v="0"/>
    <m/>
    <n v="60"/>
    <x v="10"/>
    <m/>
    <n v="522"/>
    <n v="13.2"/>
    <m/>
    <m/>
    <m/>
    <m/>
    <m/>
    <n v="4.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3-21T00:00:00"/>
    <x v="0"/>
    <x v="0"/>
    <m/>
    <n v="68"/>
    <x v="10"/>
    <m/>
    <n v="522"/>
    <n v="13"/>
    <m/>
    <m/>
    <m/>
    <m/>
    <m/>
    <n v="5.2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4-01T00:00:00"/>
    <x v="0"/>
    <x v="0"/>
    <m/>
    <n v="79"/>
    <x v="10"/>
    <m/>
    <m/>
    <m/>
    <m/>
    <m/>
    <m/>
    <m/>
    <m/>
    <m/>
    <m/>
    <m/>
    <m/>
    <m/>
    <n v="64.490833333333356"/>
    <n v="64.490833333333356"/>
    <m/>
    <m/>
    <m/>
    <n v="54.210000000000022"/>
    <n v="54.210000000000022"/>
    <n v="0.73341991666666695"/>
    <n v="1.3529236610711431E-2"/>
    <m/>
    <m/>
    <m/>
    <n v="0.54166666666666685"/>
    <n v="0"/>
    <n v="0"/>
    <m/>
    <m/>
    <n v="64.404166666666683"/>
    <n v="64.945833333333354"/>
    <n v="64.945833333333354"/>
    <m/>
    <m/>
    <m/>
    <n v="71.500000000000028"/>
    <n v="17.333333333333339"/>
    <n v="11.91666666666667"/>
    <n v="16.250000000000004"/>
    <n v="0"/>
    <n v="26.000000000000007"/>
    <m/>
    <m/>
    <m/>
    <m/>
    <n v="0"/>
    <n v="183.64666666666673"/>
    <n v="183.64666666666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5-08T00:00:00"/>
    <x v="0"/>
    <x v="0"/>
    <m/>
    <n v="116"/>
    <x v="10"/>
    <m/>
    <m/>
    <m/>
    <m/>
    <m/>
    <m/>
    <m/>
    <m/>
    <m/>
    <m/>
    <m/>
    <m/>
    <m/>
    <n v="95.993636363636341"/>
    <n v="95.993636363636341"/>
    <m/>
    <m/>
    <m/>
    <n v="52.628181818181815"/>
    <n v="52.628181818181815"/>
    <n v="0.54573040909090897"/>
    <n v="1.0369547079856972E-2"/>
    <m/>
    <m/>
    <m/>
    <n v="2.4359090909090906"/>
    <n v="2.9795454545454541"/>
    <n v="14.751363636363633"/>
    <m/>
    <m/>
    <n v="66.417727272727262"/>
    <n v="86.584545454545434"/>
    <n v="86.584545454545434"/>
    <m/>
    <m/>
    <m/>
    <n v="75.272727272727266"/>
    <n v="17.77272727272727"/>
    <n v="11.499999999999998"/>
    <n v="14.636363636363635"/>
    <n v="10.454545454545453"/>
    <n v="20.909090909090907"/>
    <m/>
    <m/>
    <m/>
    <m/>
    <n v="0"/>
    <n v="235.20636363636359"/>
    <n v="235.20636363636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1-12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07T00:00:00"/>
    <x v="6"/>
    <x v="6"/>
    <s v="squaring"/>
    <n v="26"/>
    <x v="10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21T00:00:00"/>
    <x v="1"/>
    <x v="1"/>
    <s v="flowering"/>
    <n v="40"/>
    <x v="7"/>
    <m/>
    <n v="468"/>
    <n v="11"/>
    <m/>
    <m/>
    <n v="40"/>
    <m/>
    <m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5-27T00:00:00"/>
    <x v="4"/>
    <x v="4"/>
    <s v="picking"/>
    <n v="13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86250000000001"/>
    <n v="40.19"/>
    <n v="171.55603875"/>
    <n v="17.155603875000001"/>
    <m/>
    <m/>
    <m/>
    <n v="0.75575347466960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13T00:00:00"/>
    <x v="0"/>
    <x v="0"/>
    <m/>
    <n v="32"/>
    <x v="7"/>
    <m/>
    <n v="430"/>
    <n v="9.1999999999999993"/>
    <m/>
    <m/>
    <m/>
    <m/>
    <m/>
    <n v="5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26T00:00:00"/>
    <x v="0"/>
    <x v="0"/>
    <m/>
    <n v="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642547346424362"/>
    <n v="240.15307773668269"/>
    <m/>
    <n v="0.19093887850827349"/>
    <n v="50"/>
    <n v="9.5469439254136734"/>
    <n v="0.25979902820769535"/>
    <n v="100"/>
    <n v="25.979902820769535"/>
    <n v="0.26285878258293843"/>
    <n v="150"/>
    <n v="39.428817387440766"/>
    <n v="0.26842480478540309"/>
    <n v="300"/>
    <n v="80.527441435620929"/>
    <n v="0.28223324055812593"/>
    <n v="300"/>
    <n v="84.669972167437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27T00:00:00"/>
    <x v="0"/>
    <x v="0"/>
    <m/>
    <n v="46"/>
    <x v="7"/>
    <m/>
    <n v="518"/>
    <n v="12"/>
    <m/>
    <m/>
    <m/>
    <m/>
    <m/>
    <n v="4.2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3-13T00:00:00"/>
    <x v="0"/>
    <x v="0"/>
    <m/>
    <n v="60"/>
    <x v="7"/>
    <m/>
    <n v="550"/>
    <n v="14"/>
    <m/>
    <m/>
    <m/>
    <m/>
    <m/>
    <n v="3.6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3-21T00:00:00"/>
    <x v="0"/>
    <x v="0"/>
    <m/>
    <n v="68"/>
    <x v="7"/>
    <m/>
    <n v="540"/>
    <n v="13.6"/>
    <m/>
    <m/>
    <m/>
    <m/>
    <m/>
    <n v="5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3-22T00:00:00"/>
    <x v="0"/>
    <x v="0"/>
    <m/>
    <n v="6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1083491691468959"/>
    <n v="206.18690061687789"/>
    <m/>
    <n v="0.21748130697620502"/>
    <n v="50"/>
    <n v="10.874065348810252"/>
    <n v="0.20180078055324785"/>
    <n v="100"/>
    <n v="20.180078055324785"/>
    <n v="0.21058244848326704"/>
    <n v="150"/>
    <n v="31.587367272490056"/>
    <n v="0.22926432893724633"/>
    <n v="300"/>
    <n v="68.779298681173898"/>
    <n v="0.24922030419692973"/>
    <n v="300"/>
    <n v="74.76609125907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4-01T00:00:00"/>
    <x v="0"/>
    <x v="0"/>
    <m/>
    <n v="79"/>
    <x v="7"/>
    <m/>
    <m/>
    <m/>
    <m/>
    <m/>
    <m/>
    <m/>
    <m/>
    <m/>
    <m/>
    <m/>
    <m/>
    <m/>
    <n v="113.69599999999998"/>
    <n v="113.69599999999998"/>
    <m/>
    <m/>
    <m/>
    <n v="16.19250000000001"/>
    <n v="16.19250000000001"/>
    <n v="0.49554999999999999"/>
    <n v="3.0603674540682396E-2"/>
    <m/>
    <m/>
    <m/>
    <n v="0.67999999999999983"/>
    <n v="0"/>
    <n v="0"/>
    <m/>
    <m/>
    <n v="29.112500000000001"/>
    <n v="29.7925"/>
    <n v="29.7925"/>
    <m/>
    <m/>
    <m/>
    <n v="82.45"/>
    <n v="32.299999999999997"/>
    <n v="8.5"/>
    <n v="8.5"/>
    <n v="0"/>
    <n v="33.15"/>
    <m/>
    <m/>
    <m/>
    <m/>
    <n v="0"/>
    <n v="159.68099999999998"/>
    <n v="159.680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5-08T00:00:00"/>
    <x v="0"/>
    <x v="0"/>
    <m/>
    <n v="116"/>
    <x v="7"/>
    <m/>
    <m/>
    <m/>
    <m/>
    <m/>
    <m/>
    <m/>
    <m/>
    <m/>
    <m/>
    <m/>
    <m/>
    <m/>
    <n v="116.68736842105262"/>
    <n v="116.68736842105262"/>
    <m/>
    <m/>
    <m/>
    <n v="71.848421052631579"/>
    <n v="71.848421052631579"/>
    <n v="0.86210526315789471"/>
    <n v="1.1998945147679324E-2"/>
    <m/>
    <m/>
    <m/>
    <n v="0.64421052631578946"/>
    <n v="1.3357894736842104"/>
    <n v="51.915789473684207"/>
    <m/>
    <m/>
    <n v="67.490526315789467"/>
    <n v="121.38631578947367"/>
    <n v="121.38631578947367"/>
    <m/>
    <m/>
    <m/>
    <n v="74.84210526315789"/>
    <n v="4.7368421052631575"/>
    <n v="21.789473684210527"/>
    <n v="15.157894736842104"/>
    <n v="4.7368421052631575"/>
    <n v="28.421052631578945"/>
    <m/>
    <m/>
    <m/>
    <m/>
    <n v="0"/>
    <n v="309.92210526315785"/>
    <n v="309.92210526315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1-12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07T00:00:00"/>
    <x v="6"/>
    <x v="6"/>
    <s v="squaring"/>
    <n v="26"/>
    <x v="7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21T00:00:00"/>
    <x v="1"/>
    <x v="1"/>
    <s v="flowering"/>
    <n v="40"/>
    <x v="10"/>
    <m/>
    <n v="416"/>
    <n v="11"/>
    <m/>
    <m/>
    <n v="40"/>
    <m/>
    <m/>
    <n v="5.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5-27T00:00:00"/>
    <x v="4"/>
    <x v="4"/>
    <s v="picking"/>
    <n v="135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49444444444444"/>
    <n v="41.16"/>
    <n v="66.882713333333328"/>
    <n v="6.6882713333333328"/>
    <m/>
    <m/>
    <m/>
    <n v="0.2946375036710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13T00:00:00"/>
    <x v="0"/>
    <x v="0"/>
    <m/>
    <n v="32"/>
    <x v="10"/>
    <m/>
    <n v="358"/>
    <n v="9"/>
    <m/>
    <m/>
    <m/>
    <m/>
    <m/>
    <n v="5.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27T00:00:00"/>
    <x v="0"/>
    <x v="0"/>
    <m/>
    <n v="46"/>
    <x v="10"/>
    <m/>
    <n v="478"/>
    <n v="12.6"/>
    <m/>
    <m/>
    <m/>
    <m/>
    <m/>
    <n v="4.5999999999999996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3-13T00:00:00"/>
    <x v="0"/>
    <x v="0"/>
    <m/>
    <n v="60"/>
    <x v="10"/>
    <m/>
    <n v="520"/>
    <n v="13.6"/>
    <m/>
    <m/>
    <m/>
    <m/>
    <m/>
    <n v="3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3-21T00:00:00"/>
    <x v="0"/>
    <x v="0"/>
    <m/>
    <n v="68"/>
    <x v="10"/>
    <m/>
    <n v="510"/>
    <n v="13.6"/>
    <m/>
    <m/>
    <m/>
    <m/>
    <m/>
    <n v="3.6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4-01T00:00:00"/>
    <x v="0"/>
    <x v="0"/>
    <m/>
    <n v="79"/>
    <x v="10"/>
    <m/>
    <m/>
    <m/>
    <m/>
    <m/>
    <m/>
    <m/>
    <m/>
    <m/>
    <m/>
    <m/>
    <m/>
    <m/>
    <n v="53.71333333333336"/>
    <n v="53.71333333333336"/>
    <m/>
    <m/>
    <m/>
    <n v="39.791111111111121"/>
    <n v="39.791111111111121"/>
    <n v="0.50400311111111118"/>
    <n v="1.2666223612197028E-2"/>
    <m/>
    <m/>
    <m/>
    <n v="1.0370370370370382E-2"/>
    <n v="0"/>
    <n v="0"/>
    <m/>
    <m/>
    <n v="40.4962962962963"/>
    <n v="40.506666666666668"/>
    <n v="40.506666666666668"/>
    <m/>
    <m/>
    <m/>
    <n v="47.185185185185198"/>
    <n v="11.40740740740741"/>
    <n v="9.8518518518518547"/>
    <n v="9.8518518518518547"/>
    <n v="0"/>
    <n v="16.07407407407408"/>
    <m/>
    <m/>
    <m/>
    <m/>
    <n v="0"/>
    <n v="134.01111111111115"/>
    <n v="134.01111111111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5-08T00:00:00"/>
    <x v="0"/>
    <x v="0"/>
    <m/>
    <n v="116"/>
    <x v="10"/>
    <m/>
    <m/>
    <m/>
    <m/>
    <m/>
    <m/>
    <m/>
    <m/>
    <m/>
    <m/>
    <m/>
    <m/>
    <m/>
    <n v="69.720000000000013"/>
    <n v="69.720000000000013"/>
    <m/>
    <m/>
    <m/>
    <n v="32.946666666666665"/>
    <n v="32.946666666666665"/>
    <n v="0.33250388888888888"/>
    <n v="1.0092186024551463E-2"/>
    <m/>
    <m/>
    <m/>
    <n v="1.4077777777777778"/>
    <n v="0"/>
    <n v="2.7922222222222222"/>
    <m/>
    <m/>
    <n v="83.058888888888902"/>
    <n v="87.258888888888904"/>
    <n v="87.258888888888904"/>
    <m/>
    <m/>
    <m/>
    <n v="46.666666666666664"/>
    <n v="8.5555555555555554"/>
    <n v="1.5555555555555556"/>
    <n v="19.444444444444446"/>
    <n v="0"/>
    <n v="17.111111111111111"/>
    <m/>
    <m/>
    <m/>
    <m/>
    <n v="0"/>
    <n v="189.9255555555556"/>
    <n v="189.925555555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1-12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07T00:00:00"/>
    <x v="6"/>
    <x v="6"/>
    <s v="squaring"/>
    <n v="26"/>
    <x v="10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21T00:00:00"/>
    <x v="1"/>
    <x v="1"/>
    <s v="flowering"/>
    <n v="40"/>
    <x v="7"/>
    <m/>
    <n v="444"/>
    <n v="10.199999999999999"/>
    <m/>
    <m/>
    <n v="40"/>
    <m/>
    <m/>
    <n v="4.599999999999999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5-27T00:00:00"/>
    <x v="4"/>
    <x v="4"/>
    <s v="picking"/>
    <n v="13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941666666667"/>
    <n v="39.1"/>
    <n v="81.696191666666664"/>
    <n v="8.1696191666666671"/>
    <m/>
    <m/>
    <m/>
    <n v="0.359895117474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13T00:00:00"/>
    <x v="0"/>
    <x v="0"/>
    <m/>
    <n v="32"/>
    <x v="7"/>
    <m/>
    <n v="378"/>
    <n v="9"/>
    <m/>
    <m/>
    <m/>
    <m/>
    <m/>
    <n v="5.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26T00:00:00"/>
    <x v="0"/>
    <x v="0"/>
    <m/>
    <n v="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352414193817476"/>
    <n v="238.10515809320194"/>
    <m/>
    <n v="0.16948460237359669"/>
    <n v="50"/>
    <n v="8.4742301186798343"/>
    <n v="0.2510600004904005"/>
    <n v="100"/>
    <n v="25.106000049040052"/>
    <n v="0.26589411353228709"/>
    <n v="150"/>
    <n v="39.884117029843061"/>
    <n v="0.26893057809963783"/>
    <n v="300"/>
    <n v="80.67917342989135"/>
    <n v="0.27987212488582552"/>
    <n v="300"/>
    <n v="83.961637465747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27T00:00:00"/>
    <x v="0"/>
    <x v="0"/>
    <m/>
    <n v="46"/>
    <x v="7"/>
    <m/>
    <n v="516"/>
    <n v="11.8"/>
    <m/>
    <m/>
    <m/>
    <m/>
    <m/>
    <n v="4.4000000000000004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3-13T00:00:00"/>
    <x v="0"/>
    <x v="0"/>
    <m/>
    <n v="60"/>
    <x v="7"/>
    <m/>
    <n v="554"/>
    <n v="13.8"/>
    <m/>
    <m/>
    <m/>
    <m/>
    <m/>
    <n v="3.2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3-21T00:00:00"/>
    <x v="0"/>
    <x v="0"/>
    <m/>
    <n v="68"/>
    <x v="7"/>
    <m/>
    <n v="540"/>
    <n v="13"/>
    <m/>
    <m/>
    <m/>
    <m/>
    <m/>
    <n v="3.6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3-22T00:00:00"/>
    <x v="0"/>
    <x v="0"/>
    <m/>
    <n v="6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1552301647431629"/>
    <n v="213.45683671229915"/>
    <m/>
    <n v="0.22869808032454389"/>
    <n v="50"/>
    <n v="11.434904016227195"/>
    <n v="0.2187381186447788"/>
    <n v="100"/>
    <n v="21.873811864477879"/>
    <n v="0.21460045933705299"/>
    <n v="150"/>
    <n v="32.190068900557947"/>
    <n v="0.23537417467530874"/>
    <n v="300"/>
    <n v="70.612252402592617"/>
    <n v="0.25781933176147842"/>
    <n v="300"/>
    <n v="77.345799528443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4-01T00:00:00"/>
    <x v="0"/>
    <x v="0"/>
    <m/>
    <n v="79"/>
    <x v="7"/>
    <m/>
    <m/>
    <m/>
    <m/>
    <m/>
    <m/>
    <m/>
    <m/>
    <m/>
    <m/>
    <m/>
    <m/>
    <m/>
    <n v="33.306666666666665"/>
    <n v="33.306666666666665"/>
    <m/>
    <m/>
    <m/>
    <n v="25.5"/>
    <n v="25.5"/>
    <n v="0.26340000000000002"/>
    <n v="1.0329411764705884E-2"/>
    <m/>
    <m/>
    <m/>
    <n v="0.13333333333333344"/>
    <n v="0"/>
    <n v="0"/>
    <m/>
    <m/>
    <n v="21.099999999999998"/>
    <n v="21.233333333333331"/>
    <n v="21.233333333333331"/>
    <m/>
    <m/>
    <m/>
    <n v="31.333333333333332"/>
    <n v="8.6666666666666661"/>
    <n v="6"/>
    <n v="6"/>
    <n v="0"/>
    <n v="10.666666666666666"/>
    <m/>
    <m/>
    <m/>
    <m/>
    <n v="0"/>
    <n v="80.039999999999992"/>
    <n v="80.03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5-08T00:00:00"/>
    <x v="0"/>
    <x v="0"/>
    <m/>
    <n v="116"/>
    <x v="7"/>
    <m/>
    <m/>
    <m/>
    <m/>
    <m/>
    <m/>
    <m/>
    <m/>
    <m/>
    <m/>
    <m/>
    <m/>
    <m/>
    <n v="119.75"/>
    <n v="119.75"/>
    <m/>
    <m/>
    <m/>
    <n v="69.712500000000006"/>
    <n v="69.712500000000006"/>
    <n v="0.85687562500000003"/>
    <n v="1.2291563564640487E-2"/>
    <m/>
    <m/>
    <m/>
    <n v="1.3687500000000001"/>
    <n v="2.8499999999999996"/>
    <n v="32.024999999999999"/>
    <m/>
    <m/>
    <n v="43.15625"/>
    <n v="79.400000000000006"/>
    <n v="79.400000000000006"/>
    <m/>
    <m/>
    <m/>
    <n v="65.625"/>
    <n v="6.25"/>
    <n v="19.375"/>
    <n v="10"/>
    <n v="8.75"/>
    <n v="21.25"/>
    <m/>
    <m/>
    <m/>
    <m/>
    <n v="0"/>
    <n v="268.86250000000001"/>
    <n v="268.8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1-12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07T00:00:00"/>
    <x v="6"/>
    <x v="6"/>
    <s v="squaring"/>
    <n v="26"/>
    <x v="7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29T00:00:00"/>
    <x v="7"/>
    <x v="7"/>
    <s v="cutout"/>
    <n v="83"/>
    <x v="8"/>
    <m/>
    <n v="1153"/>
    <n v="2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25T00:00:00"/>
    <x v="1"/>
    <x v="1"/>
    <s v="flowering"/>
    <n v="48"/>
    <x v="8"/>
    <m/>
    <n v="699.7"/>
    <n v="13.9"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6-26T00:00:00"/>
    <x v="2"/>
    <x v="2"/>
    <s v="mature"/>
    <n v="141"/>
    <x v="8"/>
    <m/>
    <m/>
    <m/>
    <m/>
    <m/>
    <m/>
    <m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27T00:00:00"/>
    <x v="3"/>
    <x v="3"/>
    <s v="openbolls"/>
    <n v="111"/>
    <x v="8"/>
    <m/>
    <m/>
    <m/>
    <m/>
    <m/>
    <m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7-15T00:00:00"/>
    <x v="4"/>
    <x v="4"/>
    <s v="picking"/>
    <n v="16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7.5"/>
    <n v="43"/>
    <n v="1994.125"/>
    <n v="199.4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2-10T00:00:00"/>
    <x v="0"/>
    <x v="0"/>
    <m/>
    <n v="4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4609462049141757"/>
    <n v="442.73779393117303"/>
    <m/>
    <n v="0.21415918143194468"/>
    <n v="150"/>
    <n v="32.123877214791705"/>
    <n v="0.22719822885914809"/>
    <n v="150"/>
    <n v="34.079734328872213"/>
    <n v="0.25108348389059115"/>
    <n v="300"/>
    <n v="75.32504516717735"/>
    <n v="0.26907227079242302"/>
    <n v="300"/>
    <n v="80.721681237726912"/>
    <n v="0.26390789327145436"/>
    <n v="300"/>
    <n v="79.172367981436309"/>
    <n v="0.23552514666861424"/>
    <n v="600"/>
    <n v="141.31508800116853"/>
    <m/>
    <m/>
    <m/>
    <m/>
    <m/>
    <m/>
    <m/>
    <m/>
    <m/>
    <m/>
    <m/>
    <m/>
    <m/>
    <m/>
    <m/>
    <m/>
    <m/>
    <m/>
    <m/>
    <n v="3.75"/>
    <n v="6.125"/>
    <n v="6.1875"/>
    <n v="3"/>
    <n v="2.1875"/>
    <n v="1.5"/>
    <m/>
    <m/>
    <m/>
    <n v="5.375"/>
    <n v="6.625"/>
    <n v="5.75"/>
    <n v="6.125"/>
    <n v="5.375"/>
    <n v="5.875"/>
    <m/>
    <m/>
    <m/>
    <n v="0.495"/>
    <n v="0.29249999999999998"/>
    <m/>
    <m/>
    <m/>
    <m/>
    <m/>
    <m/>
  </r>
  <r>
    <x v="68"/>
    <d v="2020-02-28T00:00:00"/>
    <x v="0"/>
    <x v="0"/>
    <m/>
    <n v="22"/>
    <x v="8"/>
    <m/>
    <n v="204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150"/>
    <n v="18.06748325526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04T00:00:00"/>
    <x v="0"/>
    <x v="0"/>
    <m/>
    <n v="27"/>
    <x v="8"/>
    <m/>
    <n v="239.7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150"/>
    <n v="6.0912349005666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11T00:00:00"/>
    <x v="0"/>
    <x v="0"/>
    <m/>
    <n v="34"/>
    <x v="8"/>
    <m/>
    <n v="344"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150"/>
    <n v="39.21243219825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19T00:00:00"/>
    <x v="0"/>
    <x v="0"/>
    <m/>
    <n v="42"/>
    <x v="8"/>
    <m/>
    <n v="535.5"/>
    <n v="11.65"/>
    <m/>
    <m/>
    <m/>
    <m/>
    <m/>
    <m/>
    <m/>
    <m/>
    <m/>
    <m/>
    <n v="45.5"/>
    <n v="45.5"/>
    <m/>
    <m/>
    <m/>
    <n v="51.125"/>
    <n v="51.125"/>
    <n v="1.12756075"/>
    <n v="2.2054977995110026E-2"/>
    <m/>
    <m/>
    <m/>
    <n v="1.9074999999999998"/>
    <m/>
    <m/>
    <m/>
    <m/>
    <m/>
    <n v="1.9074999999999998"/>
    <n v="1.9074999999999998"/>
    <m/>
    <m/>
    <m/>
    <n v="60.25"/>
    <n v="60.25"/>
    <m/>
    <m/>
    <m/>
    <n v="0"/>
    <m/>
    <m/>
    <m/>
    <m/>
    <n v="0"/>
    <n v="98.532499999999999"/>
    <n v="98.53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31T00:00:00"/>
    <x v="0"/>
    <x v="0"/>
    <m/>
    <n v="54"/>
    <x v="8"/>
    <m/>
    <n v="838"/>
    <n v="16"/>
    <m/>
    <m/>
    <m/>
    <m/>
    <m/>
    <m/>
    <m/>
    <m/>
    <m/>
    <m/>
    <n v="136.61760204081634"/>
    <n v="136.61760204081634"/>
    <m/>
    <m/>
    <m/>
    <n v="102.59744897959183"/>
    <n v="102.59744897959183"/>
    <n v="2.7005362190476196"/>
    <n v="2.6321670235531846E-2"/>
    <m/>
    <m/>
    <m/>
    <n v="8.9899948979591855"/>
    <n v="0.83346258503401371"/>
    <m/>
    <m/>
    <m/>
    <m/>
    <n v="9.8234574829931987"/>
    <n v="9.8234574829931987"/>
    <m/>
    <m/>
    <m/>
    <n v="166.93027210884355"/>
    <n v="155.90459183673471"/>
    <m/>
    <m/>
    <m/>
    <n v="9.1586734693877556"/>
    <m/>
    <m/>
    <m/>
    <m/>
    <n v="0"/>
    <n v="249.03850850340137"/>
    <n v="249.038508503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07T00:00:00"/>
    <x v="0"/>
    <x v="0"/>
    <m/>
    <n v="61"/>
    <x v="8"/>
    <m/>
    <n v="963.5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15T00:00:00"/>
    <x v="0"/>
    <x v="0"/>
    <m/>
    <n v="69"/>
    <x v="8"/>
    <m/>
    <n v="1046"/>
    <n v="19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21T00:00:00"/>
    <x v="0"/>
    <x v="0"/>
    <m/>
    <n v="75"/>
    <x v="8"/>
    <m/>
    <n v="1092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06T00:00:00"/>
    <x v="0"/>
    <x v="0"/>
    <m/>
    <n v="90"/>
    <x v="8"/>
    <m/>
    <n v="1169"/>
    <n v="2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13T00:00:00"/>
    <x v="0"/>
    <x v="0"/>
    <m/>
    <n v="97"/>
    <x v="8"/>
    <m/>
    <m/>
    <m/>
    <m/>
    <m/>
    <m/>
    <m/>
    <m/>
    <m/>
    <m/>
    <m/>
    <m/>
    <m/>
    <n v="323.62121467461759"/>
    <n v="323.62121467461759"/>
    <m/>
    <m/>
    <m/>
    <n v="198.02811554748942"/>
    <n v="198.02811554748942"/>
    <n v="4.0813743944624497"/>
    <n v="2.061007540862898E-2"/>
    <m/>
    <m/>
    <m/>
    <n v="4.7024701192636771"/>
    <n v="37.088340571255728"/>
    <n v="305.63652720162474"/>
    <m/>
    <m/>
    <m/>
    <n v="347.42733789214412"/>
    <n v="347.42733789214412"/>
    <m/>
    <m/>
    <m/>
    <n v="357.28402255639094"/>
    <n v="39.021061273874345"/>
    <n v="127.27211887477314"/>
    <m/>
    <n v="20.318263330740646"/>
    <n v="170.67257907700284"/>
    <m/>
    <m/>
    <m/>
    <m/>
    <n v="0"/>
    <n v="869.07666811425111"/>
    <n v="869.07666811425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14T00:00:00"/>
    <x v="0"/>
    <x v="0"/>
    <m/>
    <n v="98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897157820229377"/>
    <n v="425.41305487378486"/>
    <m/>
    <n v="0.12044988836841969"/>
    <n v="150"/>
    <n v="18.067483255262953"/>
    <n v="0.10915033993102551"/>
    <n v="150"/>
    <n v="16.372550989653824"/>
    <n v="0.13841092091842211"/>
    <n v="300"/>
    <n v="41.523276275526634"/>
    <n v="0.17474722695602135"/>
    <n v="300"/>
    <n v="52.424168086806404"/>
    <n v="0.17979320376508517"/>
    <n v="300"/>
    <n v="53.937961129525554"/>
    <n v="0.17834537877642087"/>
    <n v="600"/>
    <n v="107.00722726585252"/>
    <n v="0.19434740878894119"/>
    <n v="400"/>
    <n v="77.738963515576472"/>
    <n v="0.1944714145186017"/>
    <n v="300"/>
    <n v="58.341424355580507"/>
    <m/>
    <m/>
    <m/>
    <m/>
    <m/>
    <m/>
    <m/>
    <m/>
    <m/>
    <m/>
    <m/>
    <m/>
    <m/>
    <n v="1.3125"/>
    <n v="0.75"/>
    <n v="1.1875"/>
    <n v="2.1875"/>
    <n v="3.875"/>
    <n v="2.8125"/>
    <n v="2.125"/>
    <n v="1.25"/>
    <m/>
    <n v="17.625"/>
    <n v="25.75"/>
    <n v="24.25"/>
    <n v="27.25"/>
    <n v="34.375"/>
    <n v="31.875"/>
    <n v="32.375"/>
    <n v="31.5"/>
    <m/>
    <n v="0.56625000000000003"/>
    <n v="0.34250000000000003"/>
    <m/>
    <m/>
    <m/>
    <m/>
    <m/>
    <m/>
  </r>
  <r>
    <x v="68"/>
    <d v="2020-06-17T00:00:00"/>
    <x v="0"/>
    <x v="0"/>
    <m/>
    <n v="132"/>
    <x v="8"/>
    <m/>
    <m/>
    <m/>
    <m/>
    <m/>
    <m/>
    <m/>
    <m/>
    <m/>
    <m/>
    <m/>
    <m/>
    <m/>
    <n v="360.24910538967413"/>
    <n v="360.24910538967413"/>
    <m/>
    <m/>
    <m/>
    <n v="102.89966079155562"/>
    <n v="102.89966079155562"/>
    <n v="1.6922274484911586"/>
    <n v="1.6445413283908802E-2"/>
    <m/>
    <m/>
    <m/>
    <n v="0"/>
    <n v="15.880425127397961"/>
    <n v="351.64181805726543"/>
    <m/>
    <m/>
    <n v="325.10208378786228"/>
    <n v="692.62432697252575"/>
    <n v="692.62432697252575"/>
    <m/>
    <m/>
    <m/>
    <n v="356.2587529284649"/>
    <m/>
    <n v="67.843287841481086"/>
    <n v="53.230245848202919"/>
    <m/>
    <n v="235.18521923878089"/>
    <m/>
    <m/>
    <m/>
    <m/>
    <n v="0"/>
    <n v="1155.7730931537556"/>
    <n v="1155.7730931537556"/>
    <m/>
    <m/>
    <m/>
    <m/>
    <m/>
    <m/>
    <m/>
    <m/>
    <m/>
    <m/>
    <m/>
    <m/>
    <m/>
    <m/>
    <m/>
    <m/>
    <m/>
    <m/>
    <m/>
    <m/>
    <m/>
    <m/>
    <m/>
    <m/>
    <m/>
    <m/>
    <m/>
    <n v="600"/>
    <n v="73.358179598068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7-28T00:00:00"/>
    <x v="0"/>
    <x v="0"/>
    <m/>
    <n v="17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393810457687462"/>
    <n v="303.62882320994953"/>
    <m/>
    <n v="4.0608232670444271E-2"/>
    <n v="150"/>
    <n v="6.0912349005666409"/>
    <n v="8.2064642437208762E-2"/>
    <n v="150"/>
    <n v="12.309696365581315"/>
    <n v="0.11345896034013803"/>
    <n v="300"/>
    <n v="34.037688102041407"/>
    <n v="0.14543048783534923"/>
    <n v="300"/>
    <n v="43.629146350604771"/>
    <n v="0.13922365279371757"/>
    <n v="300"/>
    <n v="41.767095838115267"/>
    <n v="0.12226363266344695"/>
    <n v="600"/>
    <n v="73.358179598068162"/>
    <n v="0.13382175925213163"/>
    <n v="400"/>
    <n v="53.528703700852653"/>
    <n v="0.12969026118039775"/>
    <n v="300"/>
    <n v="38.907078354119328"/>
    <n v="0.13281941659591212"/>
    <m/>
    <m/>
    <m/>
    <m/>
    <m/>
    <m/>
    <m/>
    <m/>
    <m/>
    <m/>
    <m/>
    <m/>
    <n v="1.625"/>
    <n v="1.25"/>
    <n v="1"/>
    <n v="3.6875"/>
    <n v="3.8125"/>
    <n v="3.4375"/>
    <n v="2.0625"/>
    <n v="1.1875"/>
    <m/>
    <n v="7"/>
    <n v="7"/>
    <n v="5.375"/>
    <n v="6"/>
    <n v="5"/>
    <n v="5.625"/>
    <n v="6.375"/>
    <n v="5.625"/>
    <m/>
    <n v="0.42"/>
    <n v="0.31375000000000003"/>
    <m/>
    <m/>
    <m/>
    <m/>
    <m/>
    <m/>
  </r>
  <r>
    <x v="68"/>
    <d v="2020-02-06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09T00:00:00"/>
    <x v="6"/>
    <x v="6"/>
    <s v="squaring"/>
    <n v="32"/>
    <x v="8"/>
    <m/>
    <m/>
    <m/>
    <m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526724974587873"/>
    <n v="455.59269311433138"/>
    <m/>
    <n v="0.26141621465501286"/>
    <n v="150"/>
    <n v="39.212432198251932"/>
    <n v="0.24870376237031327"/>
    <n v="150"/>
    <n v="37.305564355546991"/>
    <n v="0.24245246398675802"/>
    <n v="300"/>
    <n v="72.73573919602741"/>
    <n v="0.2631100756417557"/>
    <n v="300"/>
    <n v="78.933022692526706"/>
    <n v="0.26406513362813855"/>
    <n v="300"/>
    <n v="79.219540088441562"/>
    <n v="0.24697732430589459"/>
    <n v="600"/>
    <n v="148.18639458353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10T00:00:00"/>
    <x v="0"/>
    <x v="0"/>
    <m/>
    <n v="48"/>
    <x v="7"/>
    <m/>
    <m/>
    <m/>
    <m/>
    <m/>
    <m/>
    <m/>
    <m/>
    <m/>
    <m/>
    <m/>
    <m/>
    <m/>
    <n v="406.5"/>
    <n v="40.65"/>
    <m/>
    <m/>
    <m/>
    <n v="374.5"/>
    <n v="37.450000000000003"/>
    <n v="0.8"/>
    <n v="2.1361815754339118E-2"/>
    <m/>
    <m/>
    <m/>
    <m/>
    <m/>
    <n v="0"/>
    <n v="0"/>
    <m/>
    <m/>
    <m/>
    <m/>
    <m/>
    <m/>
    <m/>
    <n v="29.5"/>
    <n v="28.75"/>
    <n v="0"/>
    <m/>
    <n v="0"/>
    <n v="0.75"/>
    <m/>
    <m/>
    <m/>
    <m/>
    <n v="0"/>
    <n v="781"/>
    <n v="78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24T00:00:00"/>
    <x v="1"/>
    <x v="1"/>
    <s v="flowering"/>
    <n v="62"/>
    <x v="7"/>
    <m/>
    <n v="738"/>
    <n v="15.6"/>
    <m/>
    <m/>
    <n v="62"/>
    <m/>
    <m/>
    <m/>
    <m/>
    <m/>
    <m/>
    <m/>
    <n v="674.03319893937748"/>
    <n v="67.403319893937748"/>
    <m/>
    <m/>
    <m/>
    <n v="541.97261269114824"/>
    <n v="54.197261269114826"/>
    <n v="1.8"/>
    <n v="3.3212010309195433E-2"/>
    <m/>
    <m/>
    <m/>
    <m/>
    <m/>
    <n v="0"/>
    <n v="52.778395263521134"/>
    <m/>
    <m/>
    <n v="52.778395263521134"/>
    <n v="5.2778395263521132"/>
    <m/>
    <m/>
    <m/>
    <n v="91.67"/>
    <n v="74.67"/>
    <n v="2.33"/>
    <m/>
    <n v="6.33"/>
    <n v="8.33"/>
    <m/>
    <m/>
    <m/>
    <m/>
    <n v="0"/>
    <n v="1268.784206894047"/>
    <n v="126.8784206894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13T00:00:00"/>
    <x v="2"/>
    <x v="2"/>
    <s v="mature"/>
    <n v="140"/>
    <x v="7"/>
    <m/>
    <m/>
    <m/>
    <m/>
    <m/>
    <m/>
    <m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m/>
    <m/>
    <m/>
    <n v="2043.1777777777777"/>
    <n v="41"/>
    <n v="837.70288888888876"/>
    <n v="83.770288888888871"/>
    <m/>
    <m/>
    <m/>
    <n v="3.6903210964268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4-15T00:00:00"/>
    <x v="3"/>
    <x v="3"/>
    <s v="openbolls"/>
    <n v="112"/>
    <x v="7"/>
    <m/>
    <m/>
    <m/>
    <m/>
    <m/>
    <m/>
    <n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56"/>
    <m/>
    <m/>
    <m/>
    <n v="85.566666666666663"/>
    <n v="41"/>
    <n v="35.082333333333331"/>
    <n v="3.5082333333333331"/>
    <m/>
    <m/>
    <m/>
    <n v="0.15454772393538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6-01T00:00:00"/>
    <x v="4"/>
    <x v="4"/>
    <s v="picking"/>
    <n v="15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555999999999997"/>
    <m/>
    <m/>
    <m/>
    <n v="3594.3222222222221"/>
    <n v="41"/>
    <n v="1473.672111111111"/>
    <n v="147.36721111111109"/>
    <m/>
    <m/>
    <m/>
    <n v="6.491947626040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1-28T00:00:00"/>
    <x v="0"/>
    <x v="0"/>
    <m/>
    <n v="35"/>
    <x v="7"/>
    <m/>
    <n v="304.66666666666663"/>
    <n v="7.9333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09T00:00:00"/>
    <x v="0"/>
    <x v="0"/>
    <m/>
    <n v="47"/>
    <x v="7"/>
    <m/>
    <n v="476"/>
    <n v="11.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30T00:00:00"/>
    <x v="7"/>
    <x v="7"/>
    <s v="cutout"/>
    <n v="96"/>
    <x v="7"/>
    <m/>
    <m/>
    <m/>
    <m/>
    <m/>
    <m/>
    <m/>
    <m/>
    <m/>
    <m/>
    <m/>
    <m/>
    <m/>
    <n v="1654.8137009189643"/>
    <n v="165.48137009189642"/>
    <m/>
    <m/>
    <m/>
    <n v="950.96407685881377"/>
    <n v="95.096407685881374"/>
    <n v="2.9"/>
    <n v="3.049536854829641E-2"/>
    <m/>
    <m/>
    <m/>
    <m/>
    <m/>
    <n v="704.84043441938184"/>
    <n v="46.596491228070178"/>
    <m/>
    <m/>
    <n v="751.43692564745197"/>
    <n v="75.143692564745194"/>
    <m/>
    <m/>
    <m/>
    <n v="213.33"/>
    <n v="54.67"/>
    <n v="58.33"/>
    <m/>
    <n v="10.33"/>
    <n v="90"/>
    <m/>
    <m/>
    <m/>
    <m/>
    <n v="0"/>
    <n v="3357.2147034252303"/>
    <n v="335.7214703425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16T00:00:00"/>
    <x v="0"/>
    <x v="0"/>
    <m/>
    <n v="54"/>
    <x v="7"/>
    <m/>
    <n v="552.66666666666663"/>
    <n v="12.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03T00:00:00"/>
    <x v="0"/>
    <x v="0"/>
    <m/>
    <n v="69"/>
    <x v="7"/>
    <m/>
    <n v="919.33333333333337"/>
    <n v="18.3333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11T00:00:00"/>
    <x v="0"/>
    <x v="0"/>
    <m/>
    <n v="77"/>
    <x v="7"/>
    <m/>
    <n v="1047.3333333333333"/>
    <n v="20.0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25T00:00:00"/>
    <x v="0"/>
    <x v="0"/>
    <m/>
    <n v="91"/>
    <x v="7"/>
    <m/>
    <n v="1140.7142857142858"/>
    <n v="22.28571428571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4-09T00:00:00"/>
    <x v="0"/>
    <x v="0"/>
    <m/>
    <n v="106"/>
    <x v="7"/>
    <n v="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9730000000000001"/>
    <n v="591.60000000000014"/>
    <m/>
    <n v="0.13600000000000001"/>
    <n v="300"/>
    <n v="40.800000000000004"/>
    <n v="0.24"/>
    <n v="300"/>
    <n v="72"/>
    <n v="0.26300000000000001"/>
    <n v="300"/>
    <n v="78.900000000000006"/>
    <n v="0.26300000000000001"/>
    <n v="300"/>
    <n v="78.900000000000006"/>
    <n v="0.251"/>
    <n v="300"/>
    <n v="75.3"/>
    <n v="0.26800000000000002"/>
    <n v="300"/>
    <n v="80.400000000000006"/>
    <n v="0.27600000000000002"/>
    <n v="300"/>
    <n v="82.800000000000011"/>
    <n v="0.27500000000000002"/>
    <n v="300"/>
    <n v="82.5"/>
    <m/>
    <m/>
    <m/>
    <m/>
    <m/>
    <m/>
    <m/>
    <m/>
    <m/>
    <m/>
    <m/>
    <m/>
    <n v="2.3166666666666669"/>
    <n v="5.000000000000001E-2"/>
    <n v="5.000000000000001E-2"/>
    <n v="5.000000000000001E-2"/>
    <n v="5.000000000000001E-2"/>
    <n v="0.3666666666666667"/>
    <n v="1.0166666666666666"/>
    <n v="0.3666666666666667"/>
    <n v="0.3666666666666667"/>
    <n v="8.7666666666666675"/>
    <n v="2.6666666666666665"/>
    <n v="1.6666666666666667"/>
    <n v="1.3333333333333333"/>
    <n v="0.3666666666666667"/>
    <n v="0.68333333333333324"/>
    <n v="1"/>
    <n v="0.68333333333333324"/>
    <n v="0.3666666666666667"/>
    <n v="1.2783333333333333"/>
    <n v="0.34666666666666668"/>
    <n v="0.19000000000000003"/>
    <n v="0.12"/>
    <n v="7.6666666666666675E-2"/>
    <n v="7.166666666666667E-2"/>
    <n v="0.13"/>
    <n v="0.17"/>
    <n v="0.17333333333333334"/>
  </r>
  <r>
    <x v="69"/>
    <d v="2021-04-21T00:00:00"/>
    <x v="0"/>
    <x v="0"/>
    <m/>
    <n v="11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778"/>
    <m/>
    <m/>
    <m/>
    <n v="568.9666666666667"/>
    <n v="41"/>
    <n v="233.27633333333333"/>
    <n v="23.327633333333331"/>
    <m/>
    <m/>
    <m/>
    <n v="1.0276490455212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4-28T00:00:00"/>
    <x v="0"/>
    <x v="0"/>
    <m/>
    <n v="12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556000000000001"/>
    <m/>
    <m/>
    <m/>
    <n v="1086.5"/>
    <n v="41"/>
    <n v="445.46499999999997"/>
    <n v="44.546499999999995"/>
    <m/>
    <m/>
    <m/>
    <n v="1.962400881057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07T00:00:00"/>
    <x v="0"/>
    <x v="0"/>
    <m/>
    <n v="13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m/>
    <m/>
    <m/>
    <n v="1680.911111111111"/>
    <n v="41"/>
    <n v="689.17355555555548"/>
    <n v="68.917355555555545"/>
    <m/>
    <m/>
    <m/>
    <n v="3.0360068526676454"/>
    <m/>
    <m/>
    <m/>
    <n v="1.47"/>
    <n v="441"/>
    <m/>
    <n v="0.09"/>
    <n v="300"/>
    <n v="27"/>
    <n v="0.153"/>
    <n v="300"/>
    <n v="45.9"/>
    <n v="0.193"/>
    <n v="300"/>
    <n v="57.9"/>
    <n v="0.21099999999999999"/>
    <n v="300"/>
    <n v="63.3"/>
    <n v="0.19500000000000001"/>
    <n v="300"/>
    <n v="58.5"/>
    <n v="0.2"/>
    <n v="300"/>
    <n v="60"/>
    <n v="0.20599999999999999"/>
    <n v="300"/>
    <n v="61.8"/>
    <n v="0.222"/>
    <n v="300"/>
    <n v="66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19T00:00:00"/>
    <x v="0"/>
    <x v="0"/>
    <m/>
    <n v="14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444000000000003"/>
    <m/>
    <m/>
    <m/>
    <n v="2355.922222222222"/>
    <n v="41"/>
    <n v="965.92811111111098"/>
    <n v="96.592811111111104"/>
    <m/>
    <m/>
    <m/>
    <n v="4.255189916789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26T00:00:00"/>
    <x v="0"/>
    <x v="0"/>
    <m/>
    <n v="15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444000000000003"/>
    <m/>
    <m/>
    <m/>
    <n v="3255.2999999999997"/>
    <n v="41"/>
    <n v="1334.6729999999998"/>
    <n v="133.46729999999997"/>
    <m/>
    <m/>
    <m/>
    <n v="5.87961674008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0-12-24T00:00:00"/>
    <x v="5"/>
    <x v="5"/>
    <s v="sowing"/>
    <n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03T00:00:00"/>
    <x v="6"/>
    <x v="6"/>
    <s v="squaring"/>
    <n v="41"/>
    <x v="7"/>
    <m/>
    <n v="396"/>
    <n v="10"/>
    <m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2730000000000001"/>
    <n v="682.19999999999993"/>
    <m/>
    <n v="0.17899999999999999"/>
    <n v="300"/>
    <n v="53.699999999999996"/>
    <n v="0.25700000000000001"/>
    <n v="300"/>
    <n v="77.100000000000009"/>
    <n v="0.308"/>
    <n v="300"/>
    <n v="92.4"/>
    <n v="0.311"/>
    <n v="300"/>
    <n v="93.3"/>
    <n v="0.30099999999999999"/>
    <n v="300"/>
    <n v="90.3"/>
    <n v="0.307"/>
    <n v="300"/>
    <n v="92.1"/>
    <n v="0.30299999999999999"/>
    <n v="300"/>
    <n v="90.899999999999991"/>
    <n v="0.308"/>
    <n v="300"/>
    <n v="9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0-19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20T00:00:00"/>
    <x v="1"/>
    <x v="1"/>
    <s v="flowering"/>
    <n v="71"/>
    <x v="11"/>
    <m/>
    <m/>
    <m/>
    <m/>
    <m/>
    <n v="71"/>
    <m/>
    <m/>
    <m/>
    <m/>
    <m/>
    <m/>
    <m/>
    <m/>
    <m/>
    <m/>
    <m/>
    <m/>
    <m/>
    <m/>
    <n v="0.4"/>
    <m/>
    <m/>
    <m/>
    <m/>
    <m/>
    <m/>
    <m/>
    <m/>
    <m/>
    <m/>
    <m/>
    <m/>
    <m/>
    <m/>
    <m/>
    <n v="113"/>
    <n v="64.5"/>
    <n v="1.5"/>
    <m/>
    <m/>
    <m/>
    <m/>
    <m/>
    <m/>
    <m/>
    <n v="0"/>
    <m/>
    <m/>
    <m/>
    <m/>
    <m/>
    <m/>
    <n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664869915443141"/>
    <n v="1384.6999999999998"/>
    <n v="138.46999999999997"/>
    <m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10T00:00:00"/>
    <x v="2"/>
    <x v="2"/>
    <s v="mature"/>
    <n v="151"/>
    <x v="11"/>
    <m/>
    <m/>
    <m/>
    <m/>
    <m/>
    <m/>
    <m/>
    <n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13T00:00:00"/>
    <x v="3"/>
    <x v="3"/>
    <s v="openbolls"/>
    <n v="126"/>
    <x v="11"/>
    <m/>
    <m/>
    <m/>
    <m/>
    <m/>
    <m/>
    <n v="126"/>
    <m/>
    <m/>
    <m/>
    <m/>
    <m/>
    <m/>
    <m/>
    <m/>
    <m/>
    <m/>
    <m/>
    <m/>
    <m/>
    <n v="1.73"/>
    <m/>
    <m/>
    <m/>
    <m/>
    <m/>
    <m/>
    <m/>
    <m/>
    <m/>
    <m/>
    <m/>
    <m/>
    <m/>
    <m/>
    <m/>
    <n v="276"/>
    <n v="0.60838445807770958"/>
    <n v="103.91"/>
    <n v="3.2164430965584354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1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4710743562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16736650379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6.2484723490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3.82865386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0.10649222342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2.11379668393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63334205512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04T00:00:00"/>
    <x v="0"/>
    <x v="0"/>
    <m/>
    <n v="86"/>
    <x v="11"/>
    <m/>
    <m/>
    <m/>
    <m/>
    <m/>
    <m/>
    <m/>
    <m/>
    <m/>
    <m/>
    <m/>
    <m/>
    <m/>
    <m/>
    <m/>
    <m/>
    <m/>
    <m/>
    <m/>
    <m/>
    <n v="0.81"/>
    <m/>
    <m/>
    <m/>
    <m/>
    <m/>
    <m/>
    <m/>
    <m/>
    <m/>
    <m/>
    <m/>
    <m/>
    <m/>
    <m/>
    <m/>
    <n v="207"/>
    <n v="85.666666666666671"/>
    <n v="35.5"/>
    <m/>
    <m/>
    <m/>
    <m/>
    <m/>
    <m/>
    <m/>
    <n v="0"/>
    <m/>
    <m/>
    <m/>
    <m/>
    <m/>
    <m/>
    <n v="182.5672731383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8.38990741004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0.82096775239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308190346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22T00:00:00"/>
    <x v="0"/>
    <x v="0"/>
    <m/>
    <n v="104"/>
    <x v="11"/>
    <m/>
    <m/>
    <m/>
    <m/>
    <m/>
    <m/>
    <m/>
    <m/>
    <m/>
    <m/>
    <m/>
    <m/>
    <m/>
    <m/>
    <m/>
    <m/>
    <m/>
    <m/>
    <m/>
    <m/>
    <n v="1.42"/>
    <m/>
    <m/>
    <m/>
    <m/>
    <m/>
    <m/>
    <m/>
    <m/>
    <m/>
    <m/>
    <m/>
    <m/>
    <m/>
    <m/>
    <m/>
    <n v="282"/>
    <n v="20.75"/>
    <n v="105.2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8.9159975952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0.4485575310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5.0507164889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1159304259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6.6298552013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7.6242926211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3.5321709498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95.840236819009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1.263715998070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20T00:00:00"/>
    <x v="0"/>
    <x v="0"/>
    <m/>
    <n v="161"/>
    <x v="11"/>
    <m/>
    <m/>
    <m/>
    <m/>
    <m/>
    <m/>
    <m/>
    <m/>
    <m/>
    <m/>
    <m/>
    <m/>
    <m/>
    <m/>
    <m/>
    <m/>
    <m/>
    <m/>
    <m/>
    <m/>
    <n v="1.21"/>
    <m/>
    <m/>
    <m/>
    <m/>
    <m/>
    <m/>
    <m/>
    <m/>
    <m/>
    <m/>
    <m/>
    <m/>
    <m/>
    <m/>
    <m/>
    <m/>
    <n v="0"/>
    <n v="116.6"/>
    <n v="71.571462782674601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63.033860555610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4.934011062544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4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4.572232962241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0-10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01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0-19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20T00:00:00"/>
    <x v="1"/>
    <x v="1"/>
    <s v="flowering"/>
    <n v="71"/>
    <x v="11"/>
    <m/>
    <m/>
    <m/>
    <m/>
    <m/>
    <n v="71"/>
    <m/>
    <m/>
    <m/>
    <m/>
    <m/>
    <m/>
    <m/>
    <m/>
    <m/>
    <m/>
    <m/>
    <m/>
    <m/>
    <m/>
    <n v="0.57999999999999996"/>
    <m/>
    <m/>
    <m/>
    <m/>
    <m/>
    <m/>
    <m/>
    <m/>
    <m/>
    <m/>
    <m/>
    <m/>
    <m/>
    <m/>
    <m/>
    <n v="134"/>
    <n v="68"/>
    <n v="1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011742140252636"/>
    <n v="2383.5"/>
    <n v="238.35"/>
    <m/>
    <m/>
    <m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17T00:00:00"/>
    <x v="2"/>
    <x v="2"/>
    <s v="mature"/>
    <n v="158"/>
    <x v="11"/>
    <m/>
    <m/>
    <m/>
    <m/>
    <m/>
    <m/>
    <m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13T00:00:00"/>
    <x v="3"/>
    <x v="3"/>
    <s v="openbolls"/>
    <n v="126"/>
    <x v="11"/>
    <m/>
    <m/>
    <m/>
    <m/>
    <m/>
    <m/>
    <n v="126"/>
    <m/>
    <m/>
    <m/>
    <m/>
    <m/>
    <m/>
    <m/>
    <m/>
    <m/>
    <m/>
    <m/>
    <m/>
    <m/>
    <n v="2.0699999999999998"/>
    <m/>
    <m/>
    <m/>
    <m/>
    <m/>
    <m/>
    <m/>
    <m/>
    <m/>
    <m/>
    <m/>
    <m/>
    <m/>
    <m/>
    <m/>
    <n v="305"/>
    <n v="6.9844075720137617"/>
    <n v="126.43"/>
    <n v="1.3228569300662842"/>
    <m/>
    <m/>
    <m/>
    <m/>
    <m/>
    <m/>
    <n v="0"/>
    <m/>
    <m/>
    <m/>
    <m/>
    <m/>
    <m/>
    <n v="145.38253339996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1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17649451228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1.79891790485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02162768126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0935938822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42131108335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6501964470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1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27425716586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567472727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6.482486483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3.8187758389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6.37534948255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04T00:00:00"/>
    <x v="0"/>
    <x v="0"/>
    <m/>
    <n v="86"/>
    <x v="11"/>
    <m/>
    <m/>
    <m/>
    <m/>
    <m/>
    <m/>
    <m/>
    <m/>
    <m/>
    <m/>
    <m/>
    <m/>
    <m/>
    <m/>
    <m/>
    <m/>
    <m/>
    <m/>
    <m/>
    <m/>
    <n v="1.1399999999999999"/>
    <m/>
    <m/>
    <m/>
    <m/>
    <m/>
    <m/>
    <m/>
    <m/>
    <m/>
    <m/>
    <m/>
    <m/>
    <m/>
    <m/>
    <m/>
    <n v="241"/>
    <n v="121"/>
    <n v="31"/>
    <m/>
    <m/>
    <m/>
    <m/>
    <m/>
    <m/>
    <m/>
    <n v="0"/>
    <m/>
    <m/>
    <m/>
    <m/>
    <m/>
    <m/>
    <n v="200.068153030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6074769689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2.53483313450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9463783893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22T00:00:00"/>
    <x v="0"/>
    <x v="0"/>
    <m/>
    <n v="104"/>
    <x v="11"/>
    <m/>
    <m/>
    <m/>
    <m/>
    <m/>
    <m/>
    <m/>
    <m/>
    <m/>
    <m/>
    <m/>
    <m/>
    <m/>
    <m/>
    <m/>
    <m/>
    <m/>
    <m/>
    <m/>
    <m/>
    <n v="1.74"/>
    <m/>
    <m/>
    <m/>
    <m/>
    <m/>
    <m/>
    <m/>
    <m/>
    <m/>
    <m/>
    <m/>
    <m/>
    <m/>
    <m/>
    <m/>
    <n v="300"/>
    <n v="52.5"/>
    <n v="119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4.8401568880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3055404909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2749590842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5.24498193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7687138607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10851463238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1.8130510533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9221872532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02664123002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4.2241162574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42644494508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3.4574089685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28228631456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2.5158822946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20T00:00:00"/>
    <x v="0"/>
    <x v="0"/>
    <m/>
    <n v="161"/>
    <x v="11"/>
    <m/>
    <m/>
    <m/>
    <m/>
    <m/>
    <m/>
    <m/>
    <m/>
    <m/>
    <m/>
    <m/>
    <m/>
    <m/>
    <m/>
    <m/>
    <m/>
    <m/>
    <m/>
    <m/>
    <m/>
    <n v="2.2200000000000002"/>
    <m/>
    <m/>
    <m/>
    <m/>
    <m/>
    <m/>
    <m/>
    <m/>
    <m/>
    <m/>
    <m/>
    <m/>
    <m/>
    <m/>
    <m/>
    <m/>
    <n v="0"/>
    <n v="133.79"/>
    <n v="115.4310915254464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1.4989601937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8.364835174416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4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0.363259795021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0-10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1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0-19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20T00:00:00"/>
    <x v="1"/>
    <x v="1"/>
    <s v="flowering"/>
    <n v="71"/>
    <x v="11"/>
    <m/>
    <m/>
    <m/>
    <m/>
    <m/>
    <n v="71"/>
    <m/>
    <m/>
    <m/>
    <m/>
    <m/>
    <m/>
    <m/>
    <m/>
    <m/>
    <m/>
    <m/>
    <m/>
    <m/>
    <m/>
    <n v="0.63"/>
    <m/>
    <m/>
    <m/>
    <m/>
    <m/>
    <m/>
    <m/>
    <m/>
    <m/>
    <m/>
    <m/>
    <m/>
    <m/>
    <m/>
    <m/>
    <m/>
    <n v="0"/>
    <n v="0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477494947929806"/>
    <n v="2451.6000000000004"/>
    <n v="245.16000000000003"/>
    <m/>
    <m/>
    <m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18T00:00:00"/>
    <x v="2"/>
    <x v="2"/>
    <s v="mature"/>
    <n v="159"/>
    <x v="11"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3T00:00:00"/>
    <x v="3"/>
    <x v="3"/>
    <s v="openbolls"/>
    <n v="126"/>
    <x v="11"/>
    <m/>
    <m/>
    <m/>
    <m/>
    <m/>
    <m/>
    <n v="126"/>
    <m/>
    <m/>
    <m/>
    <m/>
    <m/>
    <m/>
    <m/>
    <m/>
    <m/>
    <m/>
    <m/>
    <m/>
    <m/>
    <n v="2.25"/>
    <m/>
    <m/>
    <m/>
    <m/>
    <m/>
    <m/>
    <m/>
    <m/>
    <m/>
    <m/>
    <m/>
    <m/>
    <m/>
    <m/>
    <m/>
    <n v="286"/>
    <n v="7.0722882251270605"/>
    <n v="140.59"/>
    <n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1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2072903042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7472222286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3.114296938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1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0.67697182900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3.8010817126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623772130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04T00:00:00"/>
    <x v="0"/>
    <x v="0"/>
    <m/>
    <n v="86"/>
    <x v="11"/>
    <m/>
    <m/>
    <m/>
    <m/>
    <m/>
    <m/>
    <m/>
    <m/>
    <m/>
    <m/>
    <m/>
    <m/>
    <m/>
    <m/>
    <m/>
    <m/>
    <m/>
    <m/>
    <m/>
    <m/>
    <n v="0.99"/>
    <m/>
    <m/>
    <m/>
    <m/>
    <m/>
    <m/>
    <m/>
    <m/>
    <m/>
    <m/>
    <m/>
    <m/>
    <m/>
    <m/>
    <m/>
    <n v="180"/>
    <n v="101"/>
    <n v="26"/>
    <m/>
    <m/>
    <m/>
    <m/>
    <m/>
    <m/>
    <m/>
    <n v="0"/>
    <m/>
    <m/>
    <m/>
    <m/>
    <m/>
    <m/>
    <n v="170.780240289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5.1840792328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6.4910513199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35694149965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1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42730455267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6382718915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2T00:00:00"/>
    <x v="0"/>
    <x v="0"/>
    <m/>
    <n v="104"/>
    <x v="11"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295"/>
    <n v="89"/>
    <n v="121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4.90182609030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6.8869433243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3.2817598672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87171212410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48222599269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25332953840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2.65634144605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8.4088784825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4975605272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7535305409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9655939202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7.8592365598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20T00:00:00"/>
    <x v="0"/>
    <x v="0"/>
    <m/>
    <n v="161"/>
    <x v="11"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n v="0"/>
    <n v="134.52000000000001"/>
    <n v="106.5248611089713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0.055211524219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1.01816442816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4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0.00594745188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0-10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01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0-19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20T00:00:00"/>
    <x v="1"/>
    <x v="1"/>
    <s v="flowering"/>
    <n v="71"/>
    <x v="11"/>
    <m/>
    <m/>
    <m/>
    <m/>
    <m/>
    <n v="71"/>
    <m/>
    <m/>
    <m/>
    <m/>
    <m/>
    <m/>
    <m/>
    <m/>
    <m/>
    <m/>
    <m/>
    <m/>
    <m/>
    <m/>
    <n v="0.63"/>
    <m/>
    <m/>
    <m/>
    <m/>
    <m/>
    <m/>
    <m/>
    <m/>
    <m/>
    <m/>
    <m/>
    <m/>
    <m/>
    <m/>
    <m/>
    <n v="131"/>
    <n v="72.666666666666671"/>
    <n v="0.67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99152443203306"/>
    <n v="2792.1000000000004"/>
    <n v="279.21000000000004"/>
    <m/>
    <m/>
    <m/>
    <n v="1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2T00:00:00"/>
    <x v="2"/>
    <x v="2"/>
    <s v="mature"/>
    <n v="163"/>
    <x v="11"/>
    <m/>
    <m/>
    <m/>
    <m/>
    <m/>
    <m/>
    <m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02T00:00:00"/>
    <x v="3"/>
    <x v="3"/>
    <s v="openbolls"/>
    <n v="143"/>
    <x v="11"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1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23840691467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8.31814702864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1.944927430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267025241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1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6859098115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0.76665826928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8.6678902898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66057211680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6.72429541728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04T00:00:00"/>
    <x v="0"/>
    <x v="0"/>
    <m/>
    <n v="86"/>
    <x v="11"/>
    <m/>
    <m/>
    <m/>
    <m/>
    <m/>
    <m/>
    <m/>
    <m/>
    <m/>
    <m/>
    <m/>
    <m/>
    <m/>
    <m/>
    <m/>
    <m/>
    <m/>
    <m/>
    <m/>
    <m/>
    <n v="1.1399999999999999"/>
    <m/>
    <m/>
    <m/>
    <m/>
    <m/>
    <m/>
    <m/>
    <m/>
    <m/>
    <m/>
    <m/>
    <m/>
    <m/>
    <m/>
    <m/>
    <n v="204"/>
    <n v="124.5"/>
    <n v="21.5"/>
    <m/>
    <m/>
    <m/>
    <m/>
    <m/>
    <m/>
    <m/>
    <n v="0"/>
    <m/>
    <m/>
    <m/>
    <m/>
    <m/>
    <m/>
    <n v="226.78881721074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6.22713630098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7.66797919567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509336123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83495436808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0.20736512388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22T00:00:00"/>
    <x v="0"/>
    <x v="0"/>
    <m/>
    <n v="104"/>
    <x v="11"/>
    <m/>
    <m/>
    <m/>
    <m/>
    <m/>
    <m/>
    <m/>
    <m/>
    <m/>
    <m/>
    <m/>
    <m/>
    <m/>
    <m/>
    <m/>
    <m/>
    <m/>
    <m/>
    <m/>
    <m/>
    <n v="2.35"/>
    <m/>
    <m/>
    <m/>
    <m/>
    <m/>
    <m/>
    <m/>
    <m/>
    <m/>
    <m/>
    <m/>
    <m/>
    <m/>
    <m/>
    <m/>
    <n v="413"/>
    <n v="85.25"/>
    <n v="128"/>
    <m/>
    <m/>
    <m/>
    <m/>
    <m/>
    <m/>
    <m/>
    <n v="0"/>
    <m/>
    <m/>
    <m/>
    <m/>
    <m/>
    <m/>
    <n v="200.6925624985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9470874925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2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896681980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87596103711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181899390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61316896552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80694794913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13T00:00:00"/>
    <x v="0"/>
    <x v="0"/>
    <m/>
    <n v="126"/>
    <x v="11"/>
    <m/>
    <m/>
    <m/>
    <m/>
    <m/>
    <m/>
    <m/>
    <m/>
    <m/>
    <m/>
    <m/>
    <m/>
    <m/>
    <m/>
    <m/>
    <m/>
    <m/>
    <m/>
    <m/>
    <m/>
    <n v="2.62"/>
    <m/>
    <m/>
    <m/>
    <m/>
    <m/>
    <m/>
    <m/>
    <m/>
    <m/>
    <m/>
    <m/>
    <m/>
    <m/>
    <m/>
    <m/>
    <n v="351"/>
    <n v="4.3100812612706019"/>
    <n v="149.41999999999999"/>
    <n v="0"/>
    <m/>
    <m/>
    <m/>
    <m/>
    <m/>
    <m/>
    <n v="0"/>
    <m/>
    <m/>
    <m/>
    <m/>
    <m/>
    <m/>
    <n v="193.2675255740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4.640618996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2.6807870124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7.1087468177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07578109040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38658443406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5.4745167645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04502233206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16057307413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0T00:00:00"/>
    <x v="0"/>
    <x v="0"/>
    <m/>
    <n v="161"/>
    <x v="11"/>
    <m/>
    <m/>
    <m/>
    <m/>
    <m/>
    <m/>
    <m/>
    <m/>
    <m/>
    <m/>
    <m/>
    <m/>
    <m/>
    <m/>
    <m/>
    <m/>
    <m/>
    <m/>
    <m/>
    <m/>
    <n v="2.75"/>
    <m/>
    <m/>
    <m/>
    <m/>
    <m/>
    <m/>
    <m/>
    <m/>
    <m/>
    <m/>
    <m/>
    <m/>
    <m/>
    <m/>
    <m/>
    <m/>
    <n v="0"/>
    <n v="153.41"/>
    <n v="116.8290723612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14477214109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6.45384460907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4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9.2420353873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0-10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01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0-22T00:00:00"/>
    <x v="8"/>
    <x v="8"/>
    <s v="emergence"/>
    <n v="7"/>
    <x v="1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25T00:00:00"/>
    <x v="1"/>
    <x v="1"/>
    <s v="flowering"/>
    <n v="71"/>
    <x v="11"/>
    <m/>
    <m/>
    <m/>
    <m/>
    <m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849463729162302"/>
    <n v="2724"/>
    <n v="272.39999999999998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25T00:00:00"/>
    <x v="2"/>
    <x v="2"/>
    <s v="mature"/>
    <n v="162"/>
    <x v="11"/>
    <m/>
    <m/>
    <m/>
    <m/>
    <m/>
    <m/>
    <m/>
    <n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7.847431469999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8T00:00:00"/>
    <x v="3"/>
    <x v="3"/>
    <s v="openbolls"/>
    <n v="136"/>
    <x v="11"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5.020397099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6.009057641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8.1850908744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3.83432958436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1751113529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02T00:00:00"/>
    <x v="0"/>
    <x v="0"/>
    <m/>
    <n v="79"/>
    <x v="11"/>
    <m/>
    <m/>
    <m/>
    <m/>
    <m/>
    <m/>
    <m/>
    <m/>
    <m/>
    <m/>
    <m/>
    <m/>
    <m/>
    <m/>
    <m/>
    <m/>
    <m/>
    <m/>
    <m/>
    <m/>
    <n v="1.79"/>
    <m/>
    <m/>
    <m/>
    <m/>
    <m/>
    <m/>
    <m/>
    <m/>
    <m/>
    <m/>
    <m/>
    <m/>
    <m/>
    <m/>
    <m/>
    <n v="234"/>
    <n v="156.03"/>
    <n v="14.38"/>
    <m/>
    <m/>
    <m/>
    <m/>
    <m/>
    <m/>
    <m/>
    <n v="0"/>
    <m/>
    <m/>
    <m/>
    <m/>
    <m/>
    <m/>
    <n v="136.37578957105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5.6582104841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53355025968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15T00:00:00"/>
    <x v="0"/>
    <x v="0"/>
    <m/>
    <n v="92"/>
    <x v="11"/>
    <m/>
    <m/>
    <m/>
    <m/>
    <m/>
    <m/>
    <m/>
    <m/>
    <m/>
    <m/>
    <m/>
    <m/>
    <m/>
    <m/>
    <m/>
    <m/>
    <m/>
    <m/>
    <m/>
    <m/>
    <n v="2.72"/>
    <m/>
    <m/>
    <m/>
    <m/>
    <m/>
    <m/>
    <m/>
    <m/>
    <m/>
    <m/>
    <m/>
    <m/>
    <m/>
    <m/>
    <m/>
    <n v="317"/>
    <n v="204.48"/>
    <n v="73.8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5535208981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15993989229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29T00:00:00"/>
    <x v="0"/>
    <x v="0"/>
    <m/>
    <n v="106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1.14346444170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07T00:00:00"/>
    <x v="0"/>
    <x v="0"/>
    <m/>
    <n v="115"/>
    <x v="11"/>
    <m/>
    <m/>
    <m/>
    <m/>
    <m/>
    <m/>
    <m/>
    <m/>
    <m/>
    <m/>
    <m/>
    <m/>
    <m/>
    <m/>
    <m/>
    <m/>
    <m/>
    <m/>
    <m/>
    <m/>
    <n v="3.14"/>
    <m/>
    <m/>
    <m/>
    <m/>
    <m/>
    <m/>
    <m/>
    <m/>
    <m/>
    <m/>
    <m/>
    <m/>
    <m/>
    <m/>
    <m/>
    <n v="404"/>
    <n v="50.37"/>
    <n v="194.76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3.209114143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91.261429635625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1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1.84268199666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3410783285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24204088684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7T00:00:00"/>
    <x v="0"/>
    <x v="0"/>
    <m/>
    <n v="135"/>
    <x v="11"/>
    <m/>
    <m/>
    <m/>
    <m/>
    <m/>
    <m/>
    <m/>
    <m/>
    <m/>
    <m/>
    <m/>
    <m/>
    <m/>
    <m/>
    <m/>
    <m/>
    <m/>
    <m/>
    <m/>
    <m/>
    <n v="2.97"/>
    <m/>
    <m/>
    <m/>
    <m/>
    <m/>
    <m/>
    <m/>
    <m/>
    <m/>
    <m/>
    <m/>
    <m/>
    <m/>
    <m/>
    <m/>
    <n v="394"/>
    <n v="1.62"/>
    <n v="163.13"/>
    <n v="0.57803072446403347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5.801774810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3.841628374910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61.06927301197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4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0.4358433184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4-02T00:00:00"/>
    <x v="0"/>
    <x v="0"/>
    <m/>
    <n v="170"/>
    <x v="11"/>
    <m/>
    <m/>
    <m/>
    <m/>
    <m/>
    <m/>
    <m/>
    <m/>
    <m/>
    <m/>
    <m/>
    <m/>
    <m/>
    <m/>
    <m/>
    <m/>
    <m/>
    <m/>
    <m/>
    <m/>
    <n v="1.26"/>
    <m/>
    <m/>
    <m/>
    <m/>
    <m/>
    <m/>
    <m/>
    <m/>
    <m/>
    <m/>
    <m/>
    <m/>
    <m/>
    <m/>
    <m/>
    <m/>
    <n v="0"/>
    <n v="152.68"/>
    <n v="104.09671673390197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4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.05815838004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04T00:00:00"/>
    <x v="6"/>
    <x v="6"/>
    <s v="squaring"/>
    <n v="50"/>
    <x v="11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5.6337116406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0-22T00:00:00"/>
    <x v="8"/>
    <x v="8"/>
    <s v="emergence"/>
    <n v="7"/>
    <x v="1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27T00:00:00"/>
    <x v="1"/>
    <x v="1"/>
    <s v="flowering"/>
    <n v="73"/>
    <x v="11"/>
    <m/>
    <m/>
    <m/>
    <m/>
    <m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625915076735595"/>
    <n v="2860.2"/>
    <n v="286.02"/>
    <m/>
    <m/>
    <m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28T00:00:00"/>
    <x v="2"/>
    <x v="2"/>
    <s v="mature"/>
    <n v="165"/>
    <x v="11"/>
    <m/>
    <m/>
    <m/>
    <m/>
    <m/>
    <m/>
    <m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01T00:00:00"/>
    <x v="3"/>
    <x v="3"/>
    <s v="openbolls"/>
    <n v="138"/>
    <x v="11"/>
    <m/>
    <m/>
    <m/>
    <m/>
    <m/>
    <m/>
    <n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0.33178238791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58078479133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05186240666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8.54396587675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692290819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1.7123421458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3709163685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02T00:00:00"/>
    <x v="0"/>
    <x v="0"/>
    <m/>
    <n v="79"/>
    <x v="11"/>
    <m/>
    <m/>
    <m/>
    <m/>
    <m/>
    <m/>
    <m/>
    <m/>
    <m/>
    <m/>
    <m/>
    <m/>
    <m/>
    <m/>
    <m/>
    <m/>
    <m/>
    <m/>
    <m/>
    <m/>
    <n v="2.14"/>
    <m/>
    <m/>
    <m/>
    <m/>
    <m/>
    <m/>
    <m/>
    <m/>
    <m/>
    <m/>
    <m/>
    <m/>
    <m/>
    <m/>
    <m/>
    <n v="217"/>
    <n v="131.07"/>
    <n v="14.99"/>
    <m/>
    <m/>
    <m/>
    <m/>
    <m/>
    <m/>
    <m/>
    <n v="0"/>
    <m/>
    <m/>
    <m/>
    <m/>
    <m/>
    <m/>
    <n v="181.83127756466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15816882796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9728209160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4.8401658924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15T00:00:00"/>
    <x v="0"/>
    <x v="0"/>
    <m/>
    <n v="92"/>
    <x v="11"/>
    <m/>
    <m/>
    <m/>
    <m/>
    <m/>
    <m/>
    <m/>
    <m/>
    <m/>
    <m/>
    <m/>
    <m/>
    <m/>
    <m/>
    <m/>
    <m/>
    <m/>
    <m/>
    <m/>
    <m/>
    <n v="2.73"/>
    <m/>
    <m/>
    <m/>
    <m/>
    <m/>
    <m/>
    <m/>
    <m/>
    <m/>
    <m/>
    <m/>
    <m/>
    <m/>
    <m/>
    <m/>
    <n v="315"/>
    <n v="164.05"/>
    <n v="84.2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31758686952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29T00:00:00"/>
    <x v="0"/>
    <x v="0"/>
    <m/>
    <n v="106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660965284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4.3368020397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07T00:00:00"/>
    <x v="0"/>
    <x v="0"/>
    <m/>
    <n v="115"/>
    <x v="11"/>
    <m/>
    <m/>
    <m/>
    <m/>
    <m/>
    <m/>
    <m/>
    <m/>
    <m/>
    <m/>
    <m/>
    <m/>
    <m/>
    <m/>
    <m/>
    <m/>
    <m/>
    <m/>
    <m/>
    <m/>
    <n v="2.89"/>
    <m/>
    <m/>
    <m/>
    <m/>
    <m/>
    <m/>
    <m/>
    <m/>
    <m/>
    <m/>
    <m/>
    <m/>
    <m/>
    <m/>
    <m/>
    <n v="323"/>
    <n v="25.82"/>
    <n v="149.21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5.17188835185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8.64995359749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7659537451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8849090511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45774445548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6549312549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27T00:00:00"/>
    <x v="0"/>
    <x v="0"/>
    <m/>
    <n v="135"/>
    <x v="11"/>
    <m/>
    <m/>
    <m/>
    <m/>
    <m/>
    <m/>
    <m/>
    <m/>
    <m/>
    <m/>
    <m/>
    <m/>
    <m/>
    <m/>
    <m/>
    <m/>
    <m/>
    <m/>
    <m/>
    <m/>
    <n v="3.13"/>
    <m/>
    <m/>
    <m/>
    <m/>
    <m/>
    <m/>
    <m/>
    <m/>
    <m/>
    <m/>
    <m/>
    <m/>
    <m/>
    <m/>
    <m/>
    <n v="360"/>
    <n v="2.1800000000000002"/>
    <n v="177.66"/>
    <n v="0.57412369242062766"/>
    <m/>
    <m/>
    <m/>
    <m/>
    <m/>
    <m/>
    <n v="0"/>
    <m/>
    <m/>
    <m/>
    <m/>
    <m/>
    <m/>
    <n v="211.05424198968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222087593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3017327987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8.0183826611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92.439372340925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4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1.622383887089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4-02T00:00:00"/>
    <x v="0"/>
    <x v="0"/>
    <m/>
    <n v="170"/>
    <x v="11"/>
    <m/>
    <m/>
    <m/>
    <m/>
    <m/>
    <m/>
    <m/>
    <m/>
    <m/>
    <m/>
    <m/>
    <m/>
    <m/>
    <m/>
    <m/>
    <m/>
    <m/>
    <m/>
    <m/>
    <m/>
    <n v="1.53"/>
    <m/>
    <m/>
    <m/>
    <m/>
    <m/>
    <m/>
    <m/>
    <m/>
    <m/>
    <m/>
    <m/>
    <m/>
    <m/>
    <m/>
    <m/>
    <m/>
    <n v="0"/>
    <n v="168.69"/>
    <n v="123.1127022962178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4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3.335407425059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04T00:00:00"/>
    <x v="6"/>
    <x v="6"/>
    <s v="squaring"/>
    <n v="50"/>
    <x v="11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0-22T00:00:00"/>
    <x v="8"/>
    <x v="8"/>
    <s v="emergence"/>
    <n v="7"/>
    <x v="1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27T00:00:00"/>
    <x v="1"/>
    <x v="1"/>
    <s v="flowering"/>
    <n v="73"/>
    <x v="11"/>
    <m/>
    <m/>
    <m/>
    <m/>
    <m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623357681639028"/>
    <n v="3132.6000000000004"/>
    <n v="313.26000000000005"/>
    <m/>
    <m/>
    <m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04T00:00:00"/>
    <x v="2"/>
    <x v="2"/>
    <s v="mature"/>
    <n v="172"/>
    <x v="11"/>
    <m/>
    <m/>
    <m/>
    <m/>
    <m/>
    <m/>
    <m/>
    <n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06T00:00:00"/>
    <x v="3"/>
    <x v="3"/>
    <s v="openbolls"/>
    <n v="143"/>
    <x v="11"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76769218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6757812130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93559099424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1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2.06148077096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754967849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91744026960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08101224706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02T00:00:00"/>
    <x v="0"/>
    <x v="0"/>
    <m/>
    <n v="79"/>
    <x v="11"/>
    <m/>
    <m/>
    <m/>
    <m/>
    <m/>
    <m/>
    <m/>
    <m/>
    <m/>
    <m/>
    <m/>
    <m/>
    <m/>
    <m/>
    <m/>
    <m/>
    <m/>
    <m/>
    <m/>
    <m/>
    <n v="2.0299999999999998"/>
    <m/>
    <m/>
    <m/>
    <m/>
    <m/>
    <m/>
    <m/>
    <m/>
    <m/>
    <m/>
    <m/>
    <m/>
    <m/>
    <m/>
    <m/>
    <n v="202"/>
    <n v="114.79"/>
    <n v="14.06"/>
    <m/>
    <m/>
    <m/>
    <m/>
    <m/>
    <m/>
    <m/>
    <n v="0"/>
    <m/>
    <m/>
    <m/>
    <m/>
    <m/>
    <m/>
    <n v="189.39828630543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7.43764323424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02939429042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15T00:00:00"/>
    <x v="0"/>
    <x v="0"/>
    <m/>
    <n v="92"/>
    <x v="11"/>
    <m/>
    <m/>
    <m/>
    <m/>
    <m/>
    <m/>
    <m/>
    <m/>
    <m/>
    <m/>
    <m/>
    <m/>
    <m/>
    <m/>
    <m/>
    <m/>
    <m/>
    <m/>
    <m/>
    <m/>
    <n v="3.19"/>
    <m/>
    <m/>
    <m/>
    <m/>
    <m/>
    <m/>
    <m/>
    <m/>
    <m/>
    <m/>
    <m/>
    <m/>
    <m/>
    <m/>
    <m/>
    <n v="345"/>
    <n v="206"/>
    <n v="79.23999999999999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5.33164776543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3.6876291006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4.80380216749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29T00:00:00"/>
    <x v="0"/>
    <x v="0"/>
    <m/>
    <n v="106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0216180732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6.7438409962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07T00:00:00"/>
    <x v="0"/>
    <x v="0"/>
    <m/>
    <n v="115"/>
    <x v="11"/>
    <m/>
    <m/>
    <m/>
    <m/>
    <m/>
    <m/>
    <m/>
    <m/>
    <m/>
    <m/>
    <m/>
    <m/>
    <m/>
    <m/>
    <m/>
    <m/>
    <m/>
    <m/>
    <m/>
    <m/>
    <n v="3.58"/>
    <m/>
    <m/>
    <m/>
    <m/>
    <m/>
    <m/>
    <m/>
    <m/>
    <m/>
    <m/>
    <m/>
    <m/>
    <m/>
    <m/>
    <m/>
    <n v="359"/>
    <n v="46.2"/>
    <n v="179.9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4.5275640271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93715207362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21050475858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159353284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27T00:00:00"/>
    <x v="0"/>
    <x v="0"/>
    <m/>
    <n v="135"/>
    <x v="11"/>
    <m/>
    <m/>
    <m/>
    <m/>
    <m/>
    <m/>
    <m/>
    <m/>
    <m/>
    <m/>
    <m/>
    <m/>
    <m/>
    <m/>
    <m/>
    <m/>
    <m/>
    <m/>
    <m/>
    <m/>
    <n v="3.72"/>
    <m/>
    <m/>
    <m/>
    <m/>
    <m/>
    <m/>
    <m/>
    <m/>
    <m/>
    <m/>
    <m/>
    <m/>
    <m/>
    <m/>
    <m/>
    <n v="389"/>
    <n v="6.72"/>
    <n v="200.12"/>
    <n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1228643461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7.3149123267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6.88865249723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7427498979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3.46668907561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2.7490830132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02T00:00:00"/>
    <x v="0"/>
    <x v="0"/>
    <m/>
    <n v="170"/>
    <x v="11"/>
    <m/>
    <m/>
    <m/>
    <m/>
    <m/>
    <m/>
    <m/>
    <m/>
    <m/>
    <m/>
    <m/>
    <m/>
    <m/>
    <m/>
    <m/>
    <m/>
    <m/>
    <m/>
    <m/>
    <m/>
    <n v="2.2999999999999998"/>
    <m/>
    <m/>
    <m/>
    <m/>
    <m/>
    <m/>
    <m/>
    <m/>
    <m/>
    <m/>
    <m/>
    <m/>
    <m/>
    <m/>
    <m/>
    <m/>
    <n v="0"/>
    <n v="161.31"/>
    <n v="93.03952876409871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7.566799297651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04T00:00:00"/>
    <x v="6"/>
    <x v="6"/>
    <s v="squaring"/>
    <n v="50"/>
    <x v="11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0-22T00:00:00"/>
    <x v="8"/>
    <x v="8"/>
    <s v="emergence"/>
    <n v="7"/>
    <x v="1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7T00:00:00"/>
    <x v="1"/>
    <x v="1"/>
    <s v="flowering"/>
    <n v="73"/>
    <x v="11"/>
    <m/>
    <m/>
    <m/>
    <m/>
    <m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m/>
    <x v="4"/>
    <x v="4"/>
    <s v="harvest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42189910736322"/>
    <n v="2951"/>
    <n v="295.10000000000002"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4-02T00:00:00"/>
    <x v="2"/>
    <x v="2"/>
    <s v="mature"/>
    <n v="170"/>
    <x v="11"/>
    <m/>
    <m/>
    <m/>
    <m/>
    <m/>
    <m/>
    <m/>
    <n v="170"/>
    <m/>
    <m/>
    <m/>
    <m/>
    <m/>
    <m/>
    <m/>
    <m/>
    <m/>
    <m/>
    <m/>
    <m/>
    <n v="2.27"/>
    <m/>
    <m/>
    <m/>
    <m/>
    <m/>
    <m/>
    <m/>
    <m/>
    <m/>
    <m/>
    <m/>
    <m/>
    <m/>
    <m/>
    <m/>
    <m/>
    <n v="0"/>
    <n v="163.9"/>
    <n v="107.0985537438943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06T00:00:00"/>
    <x v="3"/>
    <x v="3"/>
    <s v="openbolls"/>
    <n v="143"/>
    <x v="11"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04830630681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7.60253157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45121278308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5606342846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3585353343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8.16240776129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02822643779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56997818594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95682178042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80157863012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85419405609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94043414777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02T00:00:00"/>
    <x v="0"/>
    <x v="0"/>
    <m/>
    <n v="79"/>
    <x v="11"/>
    <m/>
    <m/>
    <m/>
    <m/>
    <m/>
    <m/>
    <m/>
    <m/>
    <m/>
    <m/>
    <m/>
    <m/>
    <m/>
    <m/>
    <m/>
    <m/>
    <m/>
    <m/>
    <m/>
    <m/>
    <n v="2.14"/>
    <m/>
    <m/>
    <m/>
    <m/>
    <m/>
    <m/>
    <m/>
    <m/>
    <m/>
    <m/>
    <m/>
    <m/>
    <m/>
    <m/>
    <m/>
    <n v="216"/>
    <n v="141.38999999999999"/>
    <n v="7.44"/>
    <m/>
    <m/>
    <m/>
    <m/>
    <m/>
    <m/>
    <m/>
    <n v="0"/>
    <m/>
    <m/>
    <m/>
    <m/>
    <m/>
    <m/>
    <n v="230.6086111197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9819853022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0939208672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2429846115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6.9583792366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9936067569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5T00:00:00"/>
    <x v="0"/>
    <x v="0"/>
    <m/>
    <n v="92"/>
    <x v="11"/>
    <m/>
    <m/>
    <m/>
    <m/>
    <m/>
    <m/>
    <m/>
    <m/>
    <m/>
    <m/>
    <m/>
    <m/>
    <m/>
    <m/>
    <m/>
    <m/>
    <m/>
    <m/>
    <m/>
    <m/>
    <n v="2.78"/>
    <m/>
    <m/>
    <m/>
    <m/>
    <m/>
    <m/>
    <m/>
    <m/>
    <m/>
    <m/>
    <m/>
    <m/>
    <m/>
    <m/>
    <m/>
    <n v="368"/>
    <n v="205.99"/>
    <n v="76.849999999999994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7.799227607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4.77005291575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21988064538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9T00:00:00"/>
    <x v="0"/>
    <x v="0"/>
    <m/>
    <n v="106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3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2843980296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6726962616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07T00:00:00"/>
    <x v="0"/>
    <x v="0"/>
    <m/>
    <n v="115"/>
    <x v="11"/>
    <m/>
    <m/>
    <m/>
    <m/>
    <m/>
    <m/>
    <m/>
    <m/>
    <m/>
    <m/>
    <m/>
    <m/>
    <m/>
    <m/>
    <m/>
    <m/>
    <m/>
    <m/>
    <m/>
    <m/>
    <n v="3.63"/>
    <m/>
    <m/>
    <m/>
    <m/>
    <m/>
    <m/>
    <m/>
    <m/>
    <m/>
    <m/>
    <m/>
    <m/>
    <m/>
    <m/>
    <m/>
    <n v="351"/>
    <n v="20.22"/>
    <n v="177.83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3.4620545695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7.6123273379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6.2505685536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7.34504632200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66221351354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64640069345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93208845660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146323994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7T00:00:00"/>
    <x v="0"/>
    <x v="0"/>
    <m/>
    <n v="135"/>
    <x v="11"/>
    <m/>
    <m/>
    <m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m/>
    <n v="423"/>
    <n v="10.3"/>
    <n v="212.59"/>
    <n v="0.58447479649342526"/>
    <m/>
    <m/>
    <m/>
    <m/>
    <m/>
    <m/>
    <n v="0"/>
    <m/>
    <m/>
    <m/>
    <m/>
    <m/>
    <m/>
    <n v="221.385201322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05220175045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2196477122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9040134991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3.3563976319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8.5348155119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4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3.0433124550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4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4.8952063080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4T00:00:00"/>
    <x v="6"/>
    <x v="6"/>
    <s v="squaring"/>
    <n v="50"/>
    <x v="11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9481223008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0-24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26T00:00:00"/>
    <x v="1"/>
    <x v="1"/>
    <s v="flowering"/>
    <n v="72"/>
    <x v="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4-03T00:00:00"/>
    <x v="4"/>
    <x v="4"/>
    <s v="harvest"/>
    <n v="17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5"/>
    <n v="2023.5347560975611"/>
    <n v="202.35347560975612"/>
    <m/>
    <m/>
    <m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13T00:00:00"/>
    <x v="2"/>
    <x v="2"/>
    <s v="mature"/>
    <n v="149"/>
    <x v="11"/>
    <m/>
    <m/>
    <m/>
    <m/>
    <m/>
    <m/>
    <m/>
    <n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2.66823054203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1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5091396622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3.127221052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98480135371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3.0778773466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2.66131058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30T00:00:00"/>
    <x v="0"/>
    <x v="0"/>
    <m/>
    <n v="76"/>
    <x v="11"/>
    <m/>
    <m/>
    <m/>
    <m/>
    <m/>
    <m/>
    <m/>
    <m/>
    <m/>
    <m/>
    <m/>
    <m/>
    <m/>
    <m/>
    <m/>
    <m/>
    <m/>
    <m/>
    <m/>
    <m/>
    <n v="0.9"/>
    <m/>
    <m/>
    <m/>
    <m/>
    <m/>
    <m/>
    <m/>
    <m/>
    <m/>
    <m/>
    <m/>
    <m/>
    <m/>
    <m/>
    <m/>
    <n v="167.3"/>
    <n v="101.75"/>
    <n v="5.25"/>
    <m/>
    <m/>
    <m/>
    <m/>
    <m/>
    <m/>
    <m/>
    <n v="0"/>
    <m/>
    <m/>
    <m/>
    <m/>
    <m/>
    <m/>
    <n v="195.604180297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60589680109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13T00:00:00"/>
    <x v="0"/>
    <x v="0"/>
    <m/>
    <n v="90"/>
    <x v="11"/>
    <m/>
    <m/>
    <m/>
    <m/>
    <m/>
    <m/>
    <m/>
    <m/>
    <m/>
    <m/>
    <m/>
    <m/>
    <m/>
    <m/>
    <m/>
    <m/>
    <m/>
    <m/>
    <m/>
    <m/>
    <n v="1.66"/>
    <m/>
    <m/>
    <m/>
    <m/>
    <m/>
    <m/>
    <m/>
    <m/>
    <m/>
    <m/>
    <m/>
    <m/>
    <m/>
    <m/>
    <m/>
    <n v="318.60000000000002"/>
    <n v="142.69999999999999"/>
    <n v="81.599999999999994"/>
    <m/>
    <m/>
    <m/>
    <m/>
    <m/>
    <m/>
    <m/>
    <n v="0"/>
    <m/>
    <m/>
    <m/>
    <m/>
    <m/>
    <m/>
    <n v="136.1868085228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0.19918999547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8638301525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1.79521932829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04730166604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3.36874526369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3.2723635657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8T00:00:00"/>
    <x v="0"/>
    <x v="0"/>
    <m/>
    <n v="116"/>
    <x v="11"/>
    <m/>
    <m/>
    <m/>
    <m/>
    <m/>
    <m/>
    <m/>
    <m/>
    <m/>
    <m/>
    <m/>
    <m/>
    <m/>
    <m/>
    <m/>
    <m/>
    <m/>
    <m/>
    <m/>
    <m/>
    <n v="2.23"/>
    <m/>
    <m/>
    <m/>
    <m/>
    <m/>
    <m/>
    <m/>
    <m/>
    <m/>
    <m/>
    <m/>
    <m/>
    <m/>
    <m/>
    <m/>
    <n v="295.5"/>
    <n v="3.3"/>
    <n v="122.5"/>
    <m/>
    <m/>
    <m/>
    <m/>
    <m/>
    <m/>
    <m/>
    <n v="0"/>
    <m/>
    <m/>
    <m/>
    <m/>
    <m/>
    <m/>
    <n v="208.36816978573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1.06999963024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4.55406349104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36117148059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2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03213888723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01T00:00:00"/>
    <x v="0"/>
    <x v="0"/>
    <m/>
    <n v="137"/>
    <x v="11"/>
    <m/>
    <m/>
    <m/>
    <m/>
    <m/>
    <m/>
    <m/>
    <m/>
    <m/>
    <m/>
    <m/>
    <m/>
    <m/>
    <m/>
    <m/>
    <m/>
    <m/>
    <m/>
    <m/>
    <m/>
    <n v="2.35"/>
    <m/>
    <m/>
    <m/>
    <m/>
    <m/>
    <m/>
    <m/>
    <m/>
    <m/>
    <m/>
    <m/>
    <m/>
    <m/>
    <m/>
    <m/>
    <n v="365.3"/>
    <n v="2.2999999999999998"/>
    <n v="112.3"/>
    <n v="27.1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6.26474901223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4.7457093411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0.0290311036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29T00:00:00"/>
    <x v="0"/>
    <x v="0"/>
    <m/>
    <n v="165"/>
    <x v="11"/>
    <m/>
    <m/>
    <m/>
    <m/>
    <m/>
    <m/>
    <m/>
    <m/>
    <m/>
    <m/>
    <m/>
    <m/>
    <m/>
    <m/>
    <m/>
    <m/>
    <m/>
    <m/>
    <m/>
    <m/>
    <n v="1.58"/>
    <m/>
    <m/>
    <m/>
    <m/>
    <m/>
    <m/>
    <m/>
    <m/>
    <m/>
    <m/>
    <m/>
    <m/>
    <m/>
    <m/>
    <m/>
    <m/>
    <m/>
    <n v="14.2"/>
    <n v="111.8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5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8.532764264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06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0-24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26T00:00:00"/>
    <x v="1"/>
    <x v="1"/>
    <s v="flowering"/>
    <n v="72"/>
    <x v="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4-07T00:00:00"/>
    <x v="4"/>
    <x v="4"/>
    <s v="harvest"/>
    <n v="173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6"/>
    <n v="2467.9564024390243"/>
    <n v="246.79564024390243"/>
    <m/>
    <m/>
    <m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19T00:00:00"/>
    <x v="2"/>
    <x v="2"/>
    <s v="mature"/>
    <n v="155"/>
    <x v="11"/>
    <m/>
    <m/>
    <m/>
    <m/>
    <m/>
    <m/>
    <m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9.94203966648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1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47608139365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2.37627497135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5943763372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6226613677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1537545999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2058510162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6.60936714483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95323397813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30T00:00:00"/>
    <x v="0"/>
    <x v="0"/>
    <m/>
    <n v="76"/>
    <x v="11"/>
    <m/>
    <m/>
    <m/>
    <m/>
    <m/>
    <m/>
    <m/>
    <m/>
    <m/>
    <m/>
    <m/>
    <m/>
    <m/>
    <m/>
    <m/>
    <m/>
    <m/>
    <m/>
    <m/>
    <m/>
    <n v="1.08"/>
    <m/>
    <m/>
    <m/>
    <m/>
    <m/>
    <m/>
    <m/>
    <m/>
    <m/>
    <m/>
    <m/>
    <m/>
    <m/>
    <m/>
    <m/>
    <n v="189.7"/>
    <n v="142.5"/>
    <n v="6.5"/>
    <m/>
    <m/>
    <m/>
    <m/>
    <m/>
    <m/>
    <m/>
    <n v="0"/>
    <m/>
    <m/>
    <m/>
    <m/>
    <m/>
    <m/>
    <n v="206.13211784395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63750069613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0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7371837182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8.56198894572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3.6575286106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13T00:00:00"/>
    <x v="0"/>
    <x v="0"/>
    <m/>
    <n v="90"/>
    <x v="11"/>
    <m/>
    <m/>
    <m/>
    <m/>
    <m/>
    <m/>
    <m/>
    <m/>
    <m/>
    <m/>
    <m/>
    <m/>
    <m/>
    <m/>
    <m/>
    <m/>
    <m/>
    <m/>
    <m/>
    <m/>
    <n v="2.0699999999999998"/>
    <m/>
    <m/>
    <m/>
    <m/>
    <m/>
    <m/>
    <m/>
    <m/>
    <m/>
    <m/>
    <m/>
    <m/>
    <m/>
    <m/>
    <m/>
    <n v="364.6"/>
    <n v="177.8"/>
    <n v="84.4"/>
    <m/>
    <m/>
    <m/>
    <m/>
    <m/>
    <m/>
    <m/>
    <n v="0"/>
    <m/>
    <m/>
    <m/>
    <m/>
    <m/>
    <m/>
    <n v="221.5475622507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5436929488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8.14745327314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2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7.39161924983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0022376451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96361193797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6.2110917257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70769967828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8T00:00:00"/>
    <x v="0"/>
    <x v="0"/>
    <m/>
    <n v="116"/>
    <x v="11"/>
    <m/>
    <m/>
    <m/>
    <m/>
    <m/>
    <m/>
    <m/>
    <m/>
    <m/>
    <m/>
    <m/>
    <m/>
    <m/>
    <m/>
    <m/>
    <m/>
    <m/>
    <m/>
    <m/>
    <m/>
    <n v="2.29"/>
    <m/>
    <m/>
    <m/>
    <m/>
    <m/>
    <m/>
    <m/>
    <m/>
    <m/>
    <m/>
    <m/>
    <m/>
    <m/>
    <m/>
    <m/>
    <n v="355.4"/>
    <n v="1"/>
    <n v="144.19999999999999"/>
    <m/>
    <m/>
    <m/>
    <m/>
    <m/>
    <m/>
    <m/>
    <n v="0"/>
    <m/>
    <m/>
    <m/>
    <m/>
    <m/>
    <m/>
    <n v="146.5671354790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32776502640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0.87993272211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0439429997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2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8.0232631315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1T00:00:00"/>
    <x v="0"/>
    <x v="0"/>
    <m/>
    <n v="137"/>
    <x v="11"/>
    <m/>
    <m/>
    <m/>
    <m/>
    <m/>
    <m/>
    <m/>
    <m/>
    <m/>
    <m/>
    <m/>
    <m/>
    <m/>
    <m/>
    <m/>
    <m/>
    <m/>
    <m/>
    <m/>
    <m/>
    <n v="2.57"/>
    <m/>
    <m/>
    <m/>
    <m/>
    <m/>
    <m/>
    <m/>
    <m/>
    <m/>
    <m/>
    <m/>
    <m/>
    <m/>
    <m/>
    <m/>
    <n v="392.3"/>
    <n v="5.0999999999999996"/>
    <n v="130.5"/>
    <n v="14.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3279031124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41382350650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4346749105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38426373593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2468367888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29T00:00:00"/>
    <x v="0"/>
    <x v="0"/>
    <m/>
    <n v="165"/>
    <x v="11"/>
    <m/>
    <m/>
    <m/>
    <m/>
    <m/>
    <m/>
    <m/>
    <m/>
    <m/>
    <m/>
    <m/>
    <m/>
    <m/>
    <m/>
    <m/>
    <m/>
    <m/>
    <m/>
    <m/>
    <m/>
    <n v="2.46"/>
    <m/>
    <m/>
    <m/>
    <m/>
    <m/>
    <m/>
    <m/>
    <m/>
    <m/>
    <m/>
    <m/>
    <m/>
    <m/>
    <m/>
    <m/>
    <m/>
    <m/>
    <n v="9.1999999999999993"/>
    <n v="131.30000000000001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6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0-24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26T00:00:00"/>
    <x v="1"/>
    <x v="1"/>
    <s v="flowering"/>
    <n v="72"/>
    <x v="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1729856336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4-23T00:00:00"/>
    <x v="4"/>
    <x v="4"/>
    <s v="harvest"/>
    <n v="19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"/>
    <n v="2656.7592849223952"/>
    <n v="265.67592849223951"/>
    <m/>
    <m/>
    <m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29T00:00:00"/>
    <x v="2"/>
    <x v="2"/>
    <s v="mature"/>
    <n v="165"/>
    <x v="11"/>
    <m/>
    <m/>
    <m/>
    <m/>
    <m/>
    <m/>
    <m/>
    <n v="165"/>
    <m/>
    <m/>
    <m/>
    <m/>
    <m/>
    <m/>
    <m/>
    <m/>
    <m/>
    <m/>
    <m/>
    <m/>
    <n v="2.54"/>
    <m/>
    <m/>
    <m/>
    <m/>
    <m/>
    <m/>
    <m/>
    <m/>
    <m/>
    <m/>
    <m/>
    <m/>
    <m/>
    <m/>
    <m/>
    <m/>
    <m/>
    <n v="49.1"/>
    <n v="111.6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5.95652741179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1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0.549957071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8.2565246273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4257772214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51621779837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1.0827999281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2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16053906483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262187696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30T00:00:00"/>
    <x v="0"/>
    <x v="0"/>
    <m/>
    <n v="76"/>
    <x v="11"/>
    <m/>
    <m/>
    <m/>
    <m/>
    <m/>
    <m/>
    <m/>
    <m/>
    <m/>
    <m/>
    <m/>
    <m/>
    <m/>
    <m/>
    <m/>
    <m/>
    <m/>
    <m/>
    <m/>
    <m/>
    <n v="0.99"/>
    <m/>
    <m/>
    <m/>
    <m/>
    <m/>
    <m/>
    <m/>
    <m/>
    <m/>
    <m/>
    <m/>
    <m/>
    <m/>
    <m/>
    <m/>
    <n v="192"/>
    <n v="116.5"/>
    <n v="6.75"/>
    <m/>
    <m/>
    <m/>
    <m/>
    <m/>
    <m/>
    <m/>
    <n v="0"/>
    <m/>
    <m/>
    <m/>
    <m/>
    <m/>
    <m/>
    <n v="210.821505042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22555339815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5302807469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6959076297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3T00:00:00"/>
    <x v="0"/>
    <x v="0"/>
    <m/>
    <n v="90"/>
    <x v="11"/>
    <m/>
    <m/>
    <m/>
    <m/>
    <m/>
    <m/>
    <m/>
    <m/>
    <m/>
    <m/>
    <m/>
    <m/>
    <m/>
    <m/>
    <m/>
    <m/>
    <m/>
    <m/>
    <m/>
    <m/>
    <n v="1.91"/>
    <m/>
    <m/>
    <m/>
    <m/>
    <m/>
    <m/>
    <m/>
    <m/>
    <m/>
    <m/>
    <m/>
    <m/>
    <m/>
    <m/>
    <m/>
    <n v="341.5"/>
    <n v="167.4"/>
    <n v="69.2"/>
    <m/>
    <m/>
    <m/>
    <m/>
    <m/>
    <m/>
    <m/>
    <n v="0"/>
    <m/>
    <m/>
    <m/>
    <m/>
    <m/>
    <m/>
    <n v="200.8294618428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90188186126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9857108965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177469689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389807238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6187411675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638986135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60531474390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2315644151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8T00:00:00"/>
    <x v="0"/>
    <x v="0"/>
    <m/>
    <n v="116"/>
    <x v="11"/>
    <m/>
    <m/>
    <m/>
    <m/>
    <m/>
    <m/>
    <m/>
    <m/>
    <m/>
    <m/>
    <m/>
    <m/>
    <m/>
    <m/>
    <m/>
    <m/>
    <m/>
    <m/>
    <m/>
    <m/>
    <n v="3.38"/>
    <m/>
    <m/>
    <m/>
    <m/>
    <m/>
    <m/>
    <m/>
    <m/>
    <m/>
    <m/>
    <m/>
    <m/>
    <m/>
    <m/>
    <m/>
    <n v="320.5"/>
    <n v="45.9"/>
    <n v="179.4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54885023962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8057017052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1469781364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2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7408782581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01T00:00:00"/>
    <x v="0"/>
    <x v="0"/>
    <m/>
    <n v="137"/>
    <x v="11"/>
    <m/>
    <m/>
    <m/>
    <m/>
    <m/>
    <m/>
    <m/>
    <m/>
    <m/>
    <m/>
    <m/>
    <m/>
    <m/>
    <m/>
    <m/>
    <m/>
    <m/>
    <m/>
    <m/>
    <m/>
    <n v="2.91"/>
    <m/>
    <m/>
    <m/>
    <m/>
    <m/>
    <m/>
    <m/>
    <m/>
    <m/>
    <m/>
    <m/>
    <m/>
    <m/>
    <m/>
    <m/>
    <n v="401.2"/>
    <n v="6.7"/>
    <n v="126.5"/>
    <n v="13.8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91952758054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1851713069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06286177976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16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9.0242089161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1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4689670192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0.63649529739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4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51339426313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06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0-24T00:00:00"/>
    <x v="8"/>
    <x v="8"/>
    <s v="emergence"/>
    <n v="9"/>
    <x v="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26T00:00:00"/>
    <x v="1"/>
    <x v="1"/>
    <s v="flowering"/>
    <n v="72"/>
    <x v="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4-23T00:00:00"/>
    <x v="4"/>
    <x v="4"/>
    <s v="harvest"/>
    <n v="19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745.3816937669376"/>
    <n v="274.53816937669376"/>
    <m/>
    <m/>
    <m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29T00:00:00"/>
    <x v="2"/>
    <x v="2"/>
    <s v="mature"/>
    <n v="165"/>
    <x v="11"/>
    <m/>
    <m/>
    <m/>
    <m/>
    <m/>
    <m/>
    <m/>
    <n v="165"/>
    <m/>
    <m/>
    <m/>
    <m/>
    <m/>
    <m/>
    <m/>
    <m/>
    <m/>
    <m/>
    <m/>
    <m/>
    <n v="2.38"/>
    <m/>
    <m/>
    <m/>
    <m/>
    <m/>
    <m/>
    <m/>
    <m/>
    <m/>
    <m/>
    <m/>
    <m/>
    <m/>
    <m/>
    <m/>
    <m/>
    <m/>
    <n v="39.200000000000003"/>
    <n v="108.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0-15T00:00:00"/>
    <x v="5"/>
    <x v="5"/>
    <s v="sowing"/>
    <n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1-1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4950083640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1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0.81701557652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41261577443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5943763372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56837228767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8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75773672869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8690502452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4.1080429408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3046135277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2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83566751397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2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03043384148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30T00:00:00"/>
    <x v="0"/>
    <x v="0"/>
    <m/>
    <n v="76"/>
    <x v="11"/>
    <m/>
    <m/>
    <m/>
    <m/>
    <m/>
    <m/>
    <m/>
    <m/>
    <m/>
    <m/>
    <m/>
    <m/>
    <m/>
    <m/>
    <m/>
    <m/>
    <m/>
    <m/>
    <m/>
    <m/>
    <n v="1.01"/>
    <m/>
    <m/>
    <m/>
    <m/>
    <m/>
    <m/>
    <m/>
    <m/>
    <m/>
    <m/>
    <m/>
    <m/>
    <m/>
    <m/>
    <m/>
    <n v="160.30000000000001"/>
    <n v="100.5"/>
    <n v="4.5"/>
    <m/>
    <m/>
    <m/>
    <m/>
    <m/>
    <m/>
    <m/>
    <n v="0"/>
    <m/>
    <m/>
    <m/>
    <m/>
    <m/>
    <m/>
    <n v="207.93543406929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02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380423947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04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364997243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7428291262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99865021323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3T00:00:00"/>
    <x v="0"/>
    <x v="0"/>
    <m/>
    <n v="90"/>
    <x v="11"/>
    <m/>
    <m/>
    <m/>
    <m/>
    <m/>
    <m/>
    <m/>
    <m/>
    <m/>
    <m/>
    <m/>
    <m/>
    <m/>
    <m/>
    <m/>
    <m/>
    <m/>
    <m/>
    <m/>
    <m/>
    <n v="1.74"/>
    <m/>
    <m/>
    <m/>
    <m/>
    <m/>
    <m/>
    <m/>
    <m/>
    <m/>
    <m/>
    <m/>
    <m/>
    <m/>
    <m/>
    <m/>
    <n v="347.1"/>
    <n v="176.7"/>
    <n v="58.7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1.0921835145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0481550301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5146783767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602054972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3637879706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2334582725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3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1.28757378360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1.31332073900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6.1697352585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7637661378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49578221672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8T00:00:00"/>
    <x v="0"/>
    <x v="0"/>
    <m/>
    <n v="116"/>
    <x v="11"/>
    <m/>
    <m/>
    <m/>
    <m/>
    <m/>
    <m/>
    <m/>
    <m/>
    <m/>
    <m/>
    <m/>
    <m/>
    <m/>
    <m/>
    <m/>
    <m/>
    <m/>
    <m/>
    <m/>
    <m/>
    <n v="3.97"/>
    <m/>
    <m/>
    <m/>
    <m/>
    <m/>
    <m/>
    <m/>
    <m/>
    <m/>
    <m/>
    <m/>
    <m/>
    <m/>
    <m/>
    <m/>
    <n v="411.5"/>
    <n v="36"/>
    <n v="212.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9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54235945833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1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17804547500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1034592894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2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2228725465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2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2.3999065650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27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75559000093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01T00:00:00"/>
    <x v="0"/>
    <x v="0"/>
    <m/>
    <n v="137"/>
    <x v="11"/>
    <m/>
    <m/>
    <m/>
    <m/>
    <m/>
    <m/>
    <m/>
    <m/>
    <m/>
    <m/>
    <m/>
    <m/>
    <m/>
    <m/>
    <m/>
    <m/>
    <m/>
    <m/>
    <m/>
    <m/>
    <n v="3.45"/>
    <m/>
    <m/>
    <m/>
    <m/>
    <m/>
    <m/>
    <m/>
    <m/>
    <m/>
    <m/>
    <m/>
    <m/>
    <m/>
    <m/>
    <m/>
    <n v="523.1"/>
    <n v="5"/>
    <n v="165.4"/>
    <n v="10.5"/>
    <m/>
    <m/>
    <m/>
    <m/>
    <m/>
    <m/>
    <n v="0"/>
    <m/>
    <m/>
    <m/>
    <m/>
    <m/>
    <m/>
    <n v="218.98255645651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0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9941228455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10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7.9738286232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1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0443305414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15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3.91792393622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23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03408899707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4-01T00:00:00"/>
    <x v="0"/>
    <x v="0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6.0634345231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6T00:00:00"/>
    <x v="6"/>
    <x v="6"/>
    <s v="squaring"/>
    <n v="52"/>
    <x v="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19-11-04T00:00:00"/>
    <x v="5"/>
    <x v="5"/>
    <s v="sowing"/>
    <n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1-20T00:00:00"/>
    <x v="7"/>
    <x v="7"/>
    <s v="cutout"/>
    <n v="77"/>
    <x v="12"/>
    <m/>
    <m/>
    <m/>
    <m/>
    <m/>
    <m/>
    <m/>
    <m/>
    <m/>
    <m/>
    <m/>
    <m/>
    <m/>
    <n v="1930.018799233894"/>
    <n v="193.0018799233894"/>
    <n v="240.77977695024521"/>
    <n v="1.930018799233894"/>
    <n v="1.2475514593216443E-2"/>
    <n v="1627.7161556732096"/>
    <n v="162.77161556732096"/>
    <m/>
    <m/>
    <n v="601.50059591423246"/>
    <n v="6.0150059591423251"/>
    <n v="3.6953653978169E-2"/>
    <m/>
    <m/>
    <m/>
    <m/>
    <m/>
    <m/>
    <n v="412.61862049583488"/>
    <n v="41.261862049583485"/>
    <n v="127.00154125394027"/>
    <n v="1.2700154125394028"/>
    <n v="3.0779401351622295E-2"/>
    <m/>
    <m/>
    <m/>
    <m/>
    <m/>
    <m/>
    <m/>
    <m/>
    <m/>
    <m/>
    <n v="0"/>
    <n v="3970.3535754029385"/>
    <n v="397.03535754029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2-04T00:00:00"/>
    <x v="0"/>
    <x v="0"/>
    <m/>
    <n v="92"/>
    <x v="12"/>
    <m/>
    <m/>
    <m/>
    <m/>
    <m/>
    <m/>
    <m/>
    <m/>
    <m/>
    <m/>
    <m/>
    <m/>
    <m/>
    <n v="2568.4685485251157"/>
    <n v="256.84685485251157"/>
    <n v="293.71554160833705"/>
    <n v="2.5684685485251157"/>
    <n v="1.1435434620252464E-2"/>
    <n v="1941.2214361388317"/>
    <n v="194.12214361388317"/>
    <m/>
    <m/>
    <n v="757.65752821749982"/>
    <n v="7.5765752821749981"/>
    <n v="3.9029938270438193E-2"/>
    <m/>
    <m/>
    <m/>
    <m/>
    <m/>
    <m/>
    <n v="1468.9783788048053"/>
    <n v="146.89783788048052"/>
    <n v="418.14053561075616"/>
    <n v="4.1814053561075619"/>
    <n v="2.8464716815707329E-2"/>
    <m/>
    <m/>
    <m/>
    <m/>
    <m/>
    <m/>
    <m/>
    <m/>
    <m/>
    <m/>
    <n v="0"/>
    <n v="5978.6683634687524"/>
    <n v="597.86683634687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2-17T00:00:00"/>
    <x v="3"/>
    <x v="3"/>
    <s v="openbolls"/>
    <n v="105"/>
    <x v="12"/>
    <m/>
    <m/>
    <m/>
    <m/>
    <m/>
    <m/>
    <n v="105"/>
    <m/>
    <m/>
    <m/>
    <m/>
    <m/>
    <m/>
    <n v="3108.9405643444861"/>
    <n v="310.8940564344486"/>
    <n v="266.0295359707643"/>
    <n v="3.1089405643444858"/>
    <n v="8.5569193255663305E-3"/>
    <n v="2154.9351789281072"/>
    <n v="215.49351789281073"/>
    <m/>
    <m/>
    <n v="683.18129873160717"/>
    <n v="6.8318129873160718"/>
    <n v="3.1703102042792322E-2"/>
    <m/>
    <m/>
    <m/>
    <m/>
    <m/>
    <m/>
    <n v="2670.1135071438421"/>
    <n v="267.01135071438421"/>
    <n v="583.33374721495215"/>
    <n v="5.8333374721495215"/>
    <n v="2.1846777137161131E-2"/>
    <m/>
    <m/>
    <m/>
    <m/>
    <m/>
    <m/>
    <m/>
    <m/>
    <m/>
    <m/>
    <n v="0"/>
    <n v="7933.9892504164354"/>
    <n v="793.39892504164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3-16T00:00:00"/>
    <x v="2"/>
    <x v="2"/>
    <s v="mature"/>
    <n v="133"/>
    <x v="12"/>
    <m/>
    <m/>
    <m/>
    <m/>
    <m/>
    <m/>
    <m/>
    <m/>
    <m/>
    <m/>
    <m/>
    <m/>
    <m/>
    <n v="3470.3596341910488"/>
    <n v="347.03596341910486"/>
    <n v="299.04665483994398"/>
    <n v="3.4703596341910488"/>
    <n v="8.6171661257710749E-3"/>
    <n v="2277.1392532712221"/>
    <n v="227.71392532712221"/>
    <m/>
    <m/>
    <n v="678.82820013379387"/>
    <n v="6.7882820013379384"/>
    <n v="2.9810570396984894E-2"/>
    <m/>
    <m/>
    <m/>
    <m/>
    <m/>
    <m/>
    <n v="5715.8481397939386"/>
    <n v="571.58481397939386"/>
    <n v="1313.380975011132"/>
    <n v="13.13380975011132"/>
    <n v="2.2977884346984778E-2"/>
    <m/>
    <m/>
    <m/>
    <m/>
    <m/>
    <m/>
    <m/>
    <m/>
    <m/>
    <m/>
    <n v="0"/>
    <n v="11463.347027256208"/>
    <n v="1146.3347027256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6-14T00:00:00"/>
    <x v="4"/>
    <x v="4"/>
    <s v="harvest"/>
    <n v="2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98"/>
    <n v="1577.0000000000002"/>
    <n v="157.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19-11-04T00:00:00"/>
    <x v="5"/>
    <x v="5"/>
    <s v="sowing"/>
    <n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1-20T00:00:00"/>
    <x v="7"/>
    <x v="7"/>
    <s v="cutout"/>
    <n v="77"/>
    <x v="12"/>
    <m/>
    <m/>
    <m/>
    <m/>
    <m/>
    <m/>
    <m/>
    <m/>
    <m/>
    <m/>
    <m/>
    <m/>
    <m/>
    <n v="1892.1185677691556"/>
    <n v="189.21185677691557"/>
    <n v="273.49810888366545"/>
    <n v="1.8921185677691557"/>
    <n v="1.4454596743697989E-2"/>
    <n v="1602.6219376103318"/>
    <n v="160.26219376103319"/>
    <m/>
    <m/>
    <n v="634.34393792463561"/>
    <n v="6.3434393792463561"/>
    <n v="3.9581633262209384E-2"/>
    <m/>
    <m/>
    <m/>
    <m/>
    <m/>
    <m/>
    <n v="302.63998143859556"/>
    <n v="30.263998143859556"/>
    <n v="101.62056773178111"/>
    <n v="1.016205677317811"/>
    <n v="3.357803792107341E-2"/>
    <m/>
    <m/>
    <m/>
    <m/>
    <m/>
    <m/>
    <m/>
    <m/>
    <m/>
    <m/>
    <n v="0"/>
    <n v="3797.3804868180828"/>
    <n v="379.73804868180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2-04T00:00:00"/>
    <x v="0"/>
    <x v="0"/>
    <m/>
    <n v="92"/>
    <x v="12"/>
    <m/>
    <m/>
    <m/>
    <m/>
    <m/>
    <m/>
    <m/>
    <m/>
    <m/>
    <m/>
    <m/>
    <m/>
    <m/>
    <n v="3030.9047813953403"/>
    <n v="303.09047813953401"/>
    <n v="390.59278025786818"/>
    <n v="3.03090478139534"/>
    <n v="1.288700267509066E-2"/>
    <n v="2374.4286413289246"/>
    <n v="237.44286413289245"/>
    <m/>
    <m/>
    <n v="967.26555805539738"/>
    <n v="9.6726555805539736"/>
    <n v="4.0736770994896539E-2"/>
    <m/>
    <m/>
    <m/>
    <m/>
    <m/>
    <m/>
    <n v="1244.0831029793378"/>
    <n v="124.40831029793378"/>
    <n v="394.4332672349824"/>
    <n v="3.944332672349824"/>
    <n v="3.1704736306633473E-2"/>
    <m/>
    <m/>
    <m/>
    <m/>
    <m/>
    <m/>
    <m/>
    <m/>
    <m/>
    <m/>
    <n v="0"/>
    <n v="6649.4165257036029"/>
    <n v="664.94165257036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2-17T00:00:00"/>
    <x v="3"/>
    <x v="3"/>
    <s v="openbolls"/>
    <n v="105"/>
    <x v="12"/>
    <m/>
    <m/>
    <m/>
    <m/>
    <m/>
    <m/>
    <n v="105"/>
    <m/>
    <m/>
    <m/>
    <m/>
    <m/>
    <m/>
    <n v="2969.7826716259306"/>
    <n v="296.97826716259306"/>
    <n v="294.50222003200577"/>
    <n v="2.9697826716259303"/>
    <n v="9.9166253088401358E-3"/>
    <n v="2155.1812888371078"/>
    <n v="215.51812888371077"/>
    <m/>
    <m/>
    <n v="752.14890306787186"/>
    <n v="7.521489030678719"/>
    <n v="3.4899565385226414E-2"/>
    <m/>
    <m/>
    <m/>
    <m/>
    <m/>
    <m/>
    <n v="3031.9065432760094"/>
    <n v="303.19065432760095"/>
    <n v="724.30395279220591"/>
    <n v="7.2430395279220594"/>
    <n v="2.388938915015458E-2"/>
    <m/>
    <m/>
    <m/>
    <m/>
    <m/>
    <m/>
    <m/>
    <m/>
    <m/>
    <m/>
    <n v="0"/>
    <n v="8156.8705037390482"/>
    <n v="815.68705037390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3-16T00:00:00"/>
    <x v="2"/>
    <x v="2"/>
    <s v="mature"/>
    <n v="133"/>
    <x v="12"/>
    <m/>
    <m/>
    <m/>
    <m/>
    <m/>
    <m/>
    <m/>
    <m/>
    <m/>
    <m/>
    <m/>
    <m/>
    <m/>
    <n v="4538.339245801455"/>
    <n v="453.83392458014549"/>
    <n v="397.36644420837928"/>
    <n v="4.5383392458014553"/>
    <n v="8.7557677530606375E-3"/>
    <n v="2745.9707802577891"/>
    <n v="274.5970780257789"/>
    <m/>
    <m/>
    <n v="862.9366501397817"/>
    <n v="8.6293665013978167"/>
    <n v="3.142555836150486E-2"/>
    <m/>
    <m/>
    <m/>
    <m/>
    <m/>
    <m/>
    <n v="7117.8517793691681"/>
    <n v="711.78517793691685"/>
    <n v="1673.1271159496941"/>
    <n v="16.731271159496941"/>
    <n v="2.3506068513525269E-2"/>
    <m/>
    <m/>
    <m/>
    <m/>
    <m/>
    <m/>
    <m/>
    <m/>
    <m/>
    <m/>
    <n v="0"/>
    <n v="14402.161805428412"/>
    <n v="1440.2161805428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6-14T00:00:00"/>
    <x v="4"/>
    <x v="4"/>
    <s v="harvest"/>
    <n v="2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82499999999999"/>
    <n v="1664.25"/>
    <n v="166.4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19-11-04T00:00:00"/>
    <x v="5"/>
    <x v="5"/>
    <s v="sowing"/>
    <n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1-20T00:00:00"/>
    <x v="7"/>
    <x v="7"/>
    <s v="cutout"/>
    <n v="77"/>
    <x v="12"/>
    <m/>
    <m/>
    <m/>
    <m/>
    <m/>
    <m/>
    <m/>
    <m/>
    <m/>
    <m/>
    <m/>
    <m/>
    <m/>
    <n v="2017.3230577901347"/>
    <n v="201.73230577901347"/>
    <n v="319.01396632343199"/>
    <n v="2.0173230577901347"/>
    <n v="1.5813727260565492E-2"/>
    <n v="1694.7859313003821"/>
    <n v="169.47859313003821"/>
    <m/>
    <m/>
    <n v="706.47862237679078"/>
    <n v="7.064786223767908"/>
    <n v="4.1685419339935234E-2"/>
    <m/>
    <m/>
    <m/>
    <m/>
    <m/>
    <m/>
    <n v="302.1758413258022"/>
    <n v="30.217584132580221"/>
    <n v="106.02568624769815"/>
    <n v="1.0602568624769815"/>
    <n v="3.5087413269872414E-2"/>
    <m/>
    <m/>
    <m/>
    <m/>
    <m/>
    <m/>
    <m/>
    <m/>
    <m/>
    <m/>
    <n v="0"/>
    <n v="4014.284830416319"/>
    <n v="401.4284830416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2-04T00:00:00"/>
    <x v="0"/>
    <x v="0"/>
    <m/>
    <n v="92"/>
    <x v="12"/>
    <m/>
    <m/>
    <m/>
    <m/>
    <m/>
    <m/>
    <m/>
    <m/>
    <m/>
    <m/>
    <m/>
    <m/>
    <m/>
    <n v="3081.6598568193021"/>
    <n v="308.16598568193024"/>
    <n v="419.93421523889316"/>
    <n v="3.0816598568193023"/>
    <n v="1.3626884041392002E-2"/>
    <n v="2370.3942372925976"/>
    <n v="237.03942372925977"/>
    <m/>
    <m/>
    <n v="990.93305145860336"/>
    <n v="9.9093305145860331"/>
    <n v="4.1804567184166849E-2"/>
    <m/>
    <m/>
    <m/>
    <m/>
    <m/>
    <m/>
    <n v="851.50829715245084"/>
    <n v="85.150829715245081"/>
    <n v="275.68056675334498"/>
    <n v="2.7568056675334498"/>
    <n v="3.2375558485484512E-2"/>
    <m/>
    <m/>
    <m/>
    <m/>
    <m/>
    <m/>
    <m/>
    <m/>
    <m/>
    <m/>
    <n v="0"/>
    <n v="6303.5623912643505"/>
    <n v="630.35623912643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2-17T00:00:00"/>
    <x v="3"/>
    <x v="3"/>
    <s v="openbolls"/>
    <n v="105"/>
    <x v="12"/>
    <m/>
    <m/>
    <m/>
    <m/>
    <m/>
    <m/>
    <n v="105"/>
    <m/>
    <m/>
    <m/>
    <m/>
    <m/>
    <m/>
    <n v="3364.1478684589815"/>
    <n v="336.41478684589816"/>
    <n v="327.01868608720929"/>
    <n v="3.3641478684589816"/>
    <n v="9.7206989369645926E-3"/>
    <n v="2381.6499663153513"/>
    <n v="238.16499663153513"/>
    <m/>
    <m/>
    <n v="845.09452328761859"/>
    <n v="8.4509452328761867"/>
    <n v="3.5483573792964365E-2"/>
    <m/>
    <m/>
    <m/>
    <m/>
    <m/>
    <m/>
    <n v="3255.5457383878847"/>
    <n v="325.55457383878849"/>
    <n v="790.96939659845907"/>
    <n v="7.9096939659845908"/>
    <n v="2.4296061556491583E-2"/>
    <m/>
    <m/>
    <m/>
    <m/>
    <m/>
    <m/>
    <m/>
    <m/>
    <m/>
    <m/>
    <n v="0"/>
    <n v="9001.3435731622176"/>
    <n v="900.1343573162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3-16T00:00:00"/>
    <x v="2"/>
    <x v="2"/>
    <s v="mature"/>
    <n v="133"/>
    <x v="12"/>
    <m/>
    <m/>
    <m/>
    <m/>
    <m/>
    <m/>
    <m/>
    <m/>
    <m/>
    <m/>
    <m/>
    <m/>
    <m/>
    <n v="3895.7250172526169"/>
    <n v="389.5725017252617"/>
    <n v="367.83073604981951"/>
    <n v="3.8957250172526172"/>
    <n v="9.4419070755980845E-3"/>
    <n v="2358.2463019951274"/>
    <n v="235.82463019951274"/>
    <m/>
    <m/>
    <n v="765.60065817477312"/>
    <n v="7.6560065817477314"/>
    <n v="3.2464830222655637E-2"/>
    <m/>
    <m/>
    <m/>
    <m/>
    <m/>
    <m/>
    <n v="5298.8435039963806"/>
    <n v="529.88435039963804"/>
    <n v="1609.138692303015"/>
    <n v="16.09138692303015"/>
    <n v="3.0367733847761393E-2"/>
    <m/>
    <m/>
    <m/>
    <m/>
    <m/>
    <m/>
    <m/>
    <m/>
    <m/>
    <m/>
    <n v="0"/>
    <n v="11552.814823244125"/>
    <n v="1155.2814823244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6-14T00:00:00"/>
    <x v="4"/>
    <x v="4"/>
    <s v="harvest"/>
    <n v="2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435000000000002"/>
    <n v="1749.25"/>
    <n v="174.9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19-11-04T00:00:00"/>
    <x v="5"/>
    <x v="5"/>
    <s v="sowing"/>
    <n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1-20T00:00:00"/>
    <x v="7"/>
    <x v="7"/>
    <s v="cutout"/>
    <n v="77"/>
    <x v="12"/>
    <m/>
    <m/>
    <m/>
    <m/>
    <m/>
    <m/>
    <m/>
    <m/>
    <m/>
    <m/>
    <m/>
    <m/>
    <m/>
    <n v="2226.8421180389432"/>
    <n v="222.68421180389433"/>
    <n v="348.48716083224008"/>
    <n v="2.2268421180389435"/>
    <n v="1.5649387893701842E-2"/>
    <n v="1950.6506452901046"/>
    <n v="195.06506452901047"/>
    <m/>
    <m/>
    <n v="804.31827991525086"/>
    <n v="8.0431827991525093"/>
    <n v="4.1233333188456775E-2"/>
    <m/>
    <m/>
    <m/>
    <m/>
    <m/>
    <m/>
    <n v="284.02775027841562"/>
    <n v="28.402775027841564"/>
    <n v="98.631536090443717"/>
    <n v="0.98631536090443717"/>
    <n v="3.4726020958783438E-2"/>
    <m/>
    <m/>
    <m/>
    <m/>
    <m/>
    <m/>
    <m/>
    <m/>
    <m/>
    <m/>
    <n v="0"/>
    <n v="4461.5205136074637"/>
    <n v="446.15205136074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2-04T00:00:00"/>
    <x v="0"/>
    <x v="0"/>
    <m/>
    <n v="92"/>
    <x v="12"/>
    <m/>
    <m/>
    <m/>
    <m/>
    <m/>
    <m/>
    <m/>
    <m/>
    <m/>
    <m/>
    <m/>
    <m/>
    <m/>
    <n v="3128.4658006183413"/>
    <n v="312.84658006183412"/>
    <n v="423.13883031703455"/>
    <n v="3.1284658006183412"/>
    <n v="1.3525442094760988E-2"/>
    <n v="2434.4054124064169"/>
    <n v="243.44054124064169"/>
    <m/>
    <m/>
    <n v="1002.0390375892993"/>
    <n v="10.020390375892992"/>
    <n v="4.1161551501759958E-2"/>
    <m/>
    <m/>
    <m/>
    <m/>
    <m/>
    <m/>
    <n v="1445.253129511492"/>
    <n v="144.5253129511492"/>
    <n v="473.08257681227616"/>
    <n v="4.7308257681227612"/>
    <n v="3.2733544536394266E-2"/>
    <m/>
    <m/>
    <m/>
    <m/>
    <m/>
    <m/>
    <m/>
    <m/>
    <m/>
    <m/>
    <n v="0"/>
    <n v="7008.1243425362509"/>
    <n v="700.81243425362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2-17T00:00:00"/>
    <x v="3"/>
    <x v="3"/>
    <s v="openbolls"/>
    <n v="105"/>
    <x v="12"/>
    <m/>
    <m/>
    <m/>
    <m/>
    <m/>
    <m/>
    <n v="105"/>
    <m/>
    <m/>
    <m/>
    <m/>
    <m/>
    <m/>
    <n v="4110.0970639516845"/>
    <n v="411.00970639516845"/>
    <n v="413.2612475171947"/>
    <n v="4.1100970639516845"/>
    <n v="1.0054780728702825E-2"/>
    <n v="2726.7452861231159"/>
    <n v="272.67452861231158"/>
    <m/>
    <m/>
    <n v="969.41778822905985"/>
    <n v="9.6941778822905977"/>
    <n v="3.5552194521527067E-2"/>
    <m/>
    <m/>
    <m/>
    <m/>
    <m/>
    <m/>
    <n v="2759.671506725886"/>
    <n v="275.96715067258862"/>
    <n v="651.85914554163151"/>
    <n v="6.5185914554163151"/>
    <n v="2.3620896325990858E-2"/>
    <m/>
    <m/>
    <m/>
    <m/>
    <m/>
    <m/>
    <m/>
    <m/>
    <m/>
    <m/>
    <n v="0"/>
    <n v="9596.513856800686"/>
    <n v="959.65138568006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3-16T00:00:00"/>
    <x v="2"/>
    <x v="2"/>
    <s v="mature"/>
    <n v="133"/>
    <x v="12"/>
    <m/>
    <m/>
    <m/>
    <m/>
    <m/>
    <m/>
    <m/>
    <m/>
    <m/>
    <m/>
    <m/>
    <m/>
    <m/>
    <n v="4041.892549408075"/>
    <n v="404.18925494080747"/>
    <n v="354.48605557782093"/>
    <n v="4.0418925494080744"/>
    <n v="8.770298845023344E-3"/>
    <n v="2370.5630337255607"/>
    <n v="237.05630337255607"/>
    <m/>
    <m/>
    <n v="776.65058332159094"/>
    <n v="7.7665058332159091"/>
    <n v="3.2762283570288028E-2"/>
    <m/>
    <m/>
    <m/>
    <m/>
    <m/>
    <m/>
    <n v="6399.5065086120103"/>
    <n v="639.95065086120098"/>
    <n v="1445.2301671915466"/>
    <n v="14.452301671915466"/>
    <n v="2.2583462728675351E-2"/>
    <m/>
    <m/>
    <m/>
    <m/>
    <m/>
    <m/>
    <m/>
    <m/>
    <m/>
    <m/>
    <n v="0"/>
    <n v="12811.962091745645"/>
    <n v="1281.1962091745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6-14T00:00:00"/>
    <x v="4"/>
    <x v="4"/>
    <s v="harvest"/>
    <n v="2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"/>
    <n v="1530.25"/>
    <n v="153.0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d v="2019-11-04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d v="2020-03-16T00:00:00"/>
    <x v="2"/>
    <x v="2"/>
    <s v="mature"/>
    <n v="133"/>
    <x v="10"/>
    <m/>
    <m/>
    <m/>
    <m/>
    <m/>
    <m/>
    <m/>
    <m/>
    <m/>
    <m/>
    <m/>
    <m/>
    <m/>
    <n v="3176.083439365284"/>
    <n v="317.6083439365284"/>
    <n v="253.42053608263393"/>
    <n v="3.1760834393652839"/>
    <n v="7.9790263990444175E-3"/>
    <n v="2136.4785766967443"/>
    <n v="213.64785766967444"/>
    <m/>
    <m/>
    <n v="559.75690502555813"/>
    <n v="5.597569050255581"/>
    <n v="2.6199977436282579E-2"/>
    <m/>
    <m/>
    <m/>
    <m/>
    <m/>
    <m/>
    <n v="6642.9957976806218"/>
    <n v="664.29957976806213"/>
    <n v="1552.7041081988034"/>
    <n v="15.527041081988035"/>
    <n v="2.3373552467712302E-2"/>
    <m/>
    <m/>
    <m/>
    <m/>
    <m/>
    <m/>
    <m/>
    <m/>
    <m/>
    <m/>
    <n v="0"/>
    <n v="11955.557813742649"/>
    <n v="1195.5557813742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d v="2020-06-14T00:00:00"/>
    <x v="4"/>
    <x v="4"/>
    <s v="harvest"/>
    <n v="22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982500000000002"/>
    <n v="2073.4999999999995"/>
    <n v="207.3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d v="2019-11-04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d v="2020-03-16T00:00:00"/>
    <x v="2"/>
    <x v="2"/>
    <s v="mature"/>
    <n v="133"/>
    <x v="10"/>
    <m/>
    <m/>
    <m/>
    <m/>
    <m/>
    <m/>
    <m/>
    <m/>
    <m/>
    <m/>
    <m/>
    <m/>
    <m/>
    <n v="3282.98013706862"/>
    <n v="328.29801370686198"/>
    <n v="267.72922303181082"/>
    <n v="3.2829801370686198"/>
    <n v="8.1550667946126178E-3"/>
    <n v="2087.4840902790475"/>
    <n v="208.74840902790476"/>
    <m/>
    <m/>
    <n v="622.21961844422128"/>
    <n v="6.2221961844422129"/>
    <n v="2.9807155002606278E-2"/>
    <m/>
    <m/>
    <m/>
    <m/>
    <m/>
    <m/>
    <n v="7439.5502236800658"/>
    <n v="743.95502236800655"/>
    <n v="1544.0714979126078"/>
    <n v="15.440714979126078"/>
    <n v="2.0754903878433845E-2"/>
    <m/>
    <m/>
    <m/>
    <m/>
    <m/>
    <m/>
    <m/>
    <m/>
    <m/>
    <m/>
    <n v="0"/>
    <n v="12810.014451027733"/>
    <n v="1281.0014451027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d v="2020-06-14T00:00:00"/>
    <x v="4"/>
    <x v="4"/>
    <s v="harvest"/>
    <n v="22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5"/>
    <n v="2546.25"/>
    <n v="25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d v="2019-11-04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d v="2020-03-16T00:00:00"/>
    <x v="2"/>
    <x v="2"/>
    <s v="mature"/>
    <n v="133"/>
    <x v="10"/>
    <m/>
    <m/>
    <m/>
    <m/>
    <m/>
    <m/>
    <m/>
    <m/>
    <m/>
    <m/>
    <m/>
    <m/>
    <m/>
    <n v="3287.7098809370614"/>
    <n v="328.77098809370614"/>
    <n v="269.94984588363889"/>
    <n v="3.2877098809370615"/>
    <n v="8.2108779563815383E-3"/>
    <n v="2196.4354748038459"/>
    <n v="219.6435474803846"/>
    <m/>
    <m/>
    <n v="687.12153747149455"/>
    <n v="6.8712153747149456"/>
    <n v="3.1283483869830438E-2"/>
    <m/>
    <m/>
    <m/>
    <m/>
    <m/>
    <m/>
    <n v="7289.0475319421366"/>
    <n v="728.90475319421364"/>
    <n v="1686.8500340196383"/>
    <n v="16.868500340196384"/>
    <n v="2.3142255920646799E-2"/>
    <m/>
    <m/>
    <m/>
    <m/>
    <m/>
    <m/>
    <m/>
    <m/>
    <m/>
    <m/>
    <n v="0"/>
    <n v="12773.192887683044"/>
    <n v="1277.3192887683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d v="2020-06-14T00:00:00"/>
    <x v="4"/>
    <x v="4"/>
    <s v="harvest"/>
    <n v="22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835000000000001"/>
    <n v="2624"/>
    <n v="262.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9"/>
    <d v="2019-11-04T00:00:00"/>
    <x v="5"/>
    <x v="5"/>
    <s v="sowing"/>
    <n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9"/>
    <d v="2020-03-16T00:00:00"/>
    <x v="2"/>
    <x v="2"/>
    <s v="mature"/>
    <n v="133"/>
    <x v="10"/>
    <m/>
    <m/>
    <m/>
    <m/>
    <m/>
    <m/>
    <m/>
    <m/>
    <m/>
    <m/>
    <m/>
    <m/>
    <m/>
    <n v="3600.0856945745268"/>
    <n v="360.00856945745267"/>
    <n v="331.31911949167591"/>
    <n v="3.6000856945745268"/>
    <n v="9.2030898039729171E-3"/>
    <n v="2323.2877794607593"/>
    <n v="232.32877794607595"/>
    <m/>
    <m/>
    <n v="762.99664459244264"/>
    <n v="7.6299664459244267"/>
    <n v="3.2841245554587985E-2"/>
    <m/>
    <m/>
    <m/>
    <m/>
    <m/>
    <m/>
    <n v="7323.1399581316036"/>
    <n v="732.31399581316032"/>
    <n v="2365.367365450446"/>
    <n v="23.653673654504459"/>
    <n v="3.2299906583431411E-2"/>
    <m/>
    <m/>
    <m/>
    <m/>
    <m/>
    <m/>
    <m/>
    <m/>
    <m/>
    <m/>
    <n v="0"/>
    <n v="13246.51343216689"/>
    <n v="1324.6513432166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9"/>
    <d v="2020-06-14T00:00:00"/>
    <x v="4"/>
    <x v="4"/>
    <s v="harvest"/>
    <n v="22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525000000000006"/>
    <n v="2296.5"/>
    <n v="229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19-11-04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1-20T00:00:00"/>
    <x v="7"/>
    <x v="7"/>
    <s v="cutout"/>
    <n v="77"/>
    <x v="8"/>
    <m/>
    <m/>
    <m/>
    <m/>
    <m/>
    <m/>
    <m/>
    <m/>
    <m/>
    <m/>
    <m/>
    <m/>
    <m/>
    <n v="1642.9929763881839"/>
    <n v="164.29929763881839"/>
    <n v="209.97940743657301"/>
    <n v="1.6429929763881839"/>
    <n v="1.2780298543830291E-2"/>
    <n v="1397.4094083779801"/>
    <n v="139.74094083779801"/>
    <m/>
    <m/>
    <n v="544.25076627909789"/>
    <n v="5.4425076627909785"/>
    <n v="3.8947123371011791E-2"/>
    <m/>
    <m/>
    <m/>
    <m/>
    <m/>
    <m/>
    <n v="403.29771574847712"/>
    <n v="40.329771574847712"/>
    <n v="129.30047769044288"/>
    <n v="1.2930047769044288"/>
    <n v="3.2060800902498326E-2"/>
    <m/>
    <m/>
    <m/>
    <m/>
    <m/>
    <m/>
    <m/>
    <m/>
    <m/>
    <m/>
    <n v="0"/>
    <n v="3443.7001005146408"/>
    <n v="344.3700100514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2-04T00:00:00"/>
    <x v="0"/>
    <x v="0"/>
    <m/>
    <n v="92"/>
    <x v="8"/>
    <m/>
    <m/>
    <m/>
    <m/>
    <m/>
    <m/>
    <m/>
    <m/>
    <m/>
    <m/>
    <m/>
    <m/>
    <m/>
    <n v="2346.8582860383394"/>
    <n v="234.68582860383395"/>
    <n v="270.43985195539437"/>
    <n v="2.3468582860383393"/>
    <n v="1.1523484548013153E-2"/>
    <n v="1809.1109851748308"/>
    <n v="180.91109851748308"/>
    <m/>
    <m/>
    <n v="698.70426122202753"/>
    <n v="6.9870426122202751"/>
    <n v="3.8621414990441028E-2"/>
    <m/>
    <m/>
    <m/>
    <m/>
    <m/>
    <m/>
    <n v="1266.4452998233305"/>
    <n v="126.64452998233305"/>
    <n v="392.90648115997999"/>
    <n v="3.9290648115997997"/>
    <n v="3.1024354641672289E-2"/>
    <m/>
    <m/>
    <m/>
    <m/>
    <m/>
    <m/>
    <m/>
    <m/>
    <m/>
    <m/>
    <n v="0"/>
    <n v="5422.414571036501"/>
    <n v="542.2414571036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2-17T00:00:00"/>
    <x v="3"/>
    <x v="3"/>
    <s v="openbolls"/>
    <n v="105"/>
    <x v="8"/>
    <m/>
    <m/>
    <m/>
    <m/>
    <m/>
    <m/>
    <n v="105"/>
    <m/>
    <m/>
    <m/>
    <m/>
    <m/>
    <m/>
    <n v="2852.9911712053881"/>
    <n v="285.29911712053882"/>
    <n v="326.61389303376728"/>
    <n v="2.8529911712053884"/>
    <n v="1.1448121407812593E-2"/>
    <n v="2044.7568135349527"/>
    <n v="204.47568135349528"/>
    <m/>
    <m/>
    <n v="652.68880630753813"/>
    <n v="6.5268880630753809"/>
    <n v="3.1920118910335207E-2"/>
    <m/>
    <m/>
    <m/>
    <m/>
    <m/>
    <m/>
    <n v="2805.5256466990877"/>
    <n v="280.55256466990875"/>
    <n v="607.70504042168011"/>
    <n v="6.0770504042168012"/>
    <n v="2.1661004636927515E-2"/>
    <m/>
    <m/>
    <m/>
    <m/>
    <m/>
    <m/>
    <m/>
    <m/>
    <m/>
    <m/>
    <n v="0"/>
    <n v="7703.2736314394288"/>
    <n v="770.3273631439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3-16T00:00:00"/>
    <x v="2"/>
    <x v="2"/>
    <s v="mature"/>
    <n v="133"/>
    <x v="8"/>
    <m/>
    <m/>
    <m/>
    <m/>
    <m/>
    <m/>
    <m/>
    <m/>
    <m/>
    <m/>
    <m/>
    <m/>
    <m/>
    <n v="3535.2257447329066"/>
    <n v="353.52257447329066"/>
    <n v="247.71580183584604"/>
    <n v="3.5352257447329065"/>
    <n v="7.0070716758304629E-3"/>
    <n v="2249.5000186116031"/>
    <n v="224.9500018611603"/>
    <m/>
    <m/>
    <n v="552.55103665577349"/>
    <n v="5.525510366557735"/>
    <n v="2.4563282155330195E-2"/>
    <m/>
    <m/>
    <m/>
    <m/>
    <m/>
    <m/>
    <n v="6102.0837237869218"/>
    <n v="610.20837237869216"/>
    <n v="1403.721434489461"/>
    <n v="14.037214344894609"/>
    <n v="2.3003968775740079E-2"/>
    <m/>
    <m/>
    <m/>
    <m/>
    <m/>
    <m/>
    <m/>
    <m/>
    <m/>
    <m/>
    <n v="0"/>
    <n v="11886.809487131432"/>
    <n v="1188.6809487131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6-14T00:00:00"/>
    <x v="4"/>
    <x v="4"/>
    <s v="harvest"/>
    <n v="22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662499999999994"/>
    <n v="1999"/>
    <n v="19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19-11-04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1-20T00:00:00"/>
    <x v="7"/>
    <x v="7"/>
    <s v="cutout"/>
    <n v="77"/>
    <x v="8"/>
    <m/>
    <m/>
    <m/>
    <m/>
    <m/>
    <m/>
    <m/>
    <m/>
    <m/>
    <m/>
    <m/>
    <m/>
    <m/>
    <n v="1733.9425842336109"/>
    <n v="173.39425842336109"/>
    <n v="214.94050744267966"/>
    <n v="1.7339425842336109"/>
    <n v="1.2396056789716692E-2"/>
    <n v="1411.9790912250053"/>
    <n v="141.19790912250053"/>
    <m/>
    <m/>
    <n v="534.58118258750721"/>
    <n v="5.3458118258750718"/>
    <n v="3.7860417757582733E-2"/>
    <m/>
    <m/>
    <m/>
    <m/>
    <m/>
    <m/>
    <n v="365.4448880490479"/>
    <n v="36.544488804904788"/>
    <n v="122.75693737011667"/>
    <n v="1.2275693737011668"/>
    <n v="3.35910944124743E-2"/>
    <m/>
    <m/>
    <m/>
    <m/>
    <m/>
    <m/>
    <m/>
    <m/>
    <m/>
    <m/>
    <n v="0"/>
    <n v="3511.3665635076641"/>
    <n v="351.13665635076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2-04T00:00:00"/>
    <x v="0"/>
    <x v="0"/>
    <m/>
    <n v="92"/>
    <x v="8"/>
    <m/>
    <m/>
    <m/>
    <m/>
    <m/>
    <m/>
    <m/>
    <m/>
    <m/>
    <m/>
    <m/>
    <m/>
    <m/>
    <n v="2552.2431470152951"/>
    <n v="255.22431470152952"/>
    <n v="307.11844891290093"/>
    <n v="2.5522431470152953"/>
    <n v="1.2033275484432535E-2"/>
    <n v="2016.3328266341196"/>
    <n v="201.63328266341196"/>
    <m/>
    <m/>
    <n v="813.5902510336017"/>
    <n v="8.1359025103360167"/>
    <n v="4.0349997792365179E-2"/>
    <m/>
    <m/>
    <m/>
    <m/>
    <m/>
    <m/>
    <n v="1517.2853743661833"/>
    <n v="151.72853743661832"/>
    <n v="483.13271690693233"/>
    <n v="4.8313271690693229"/>
    <n v="3.1841914848006206E-2"/>
    <m/>
    <m/>
    <m/>
    <m/>
    <m/>
    <m/>
    <m/>
    <m/>
    <m/>
    <m/>
    <n v="0"/>
    <n v="6085.8613480155982"/>
    <n v="608.58613480155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2-17T00:00:00"/>
    <x v="3"/>
    <x v="3"/>
    <s v="openbolls"/>
    <n v="105"/>
    <x v="8"/>
    <m/>
    <m/>
    <m/>
    <m/>
    <m/>
    <m/>
    <n v="105"/>
    <m/>
    <m/>
    <m/>
    <m/>
    <m/>
    <m/>
    <n v="2488.0223337704374"/>
    <n v="248.80223337704373"/>
    <n v="213.86329014004144"/>
    <n v="2.4880223337704375"/>
    <n v="8.5957142440898204E-3"/>
    <n v="1915.1982347877924"/>
    <n v="191.51982347877924"/>
    <m/>
    <m/>
    <n v="642.42797249127284"/>
    <n v="6.4242797249127284"/>
    <n v="3.3543680274039887E-2"/>
    <m/>
    <m/>
    <m/>
    <m/>
    <m/>
    <m/>
    <n v="3473.6364903764638"/>
    <n v="347.36364903764638"/>
    <n v="809.12468819382775"/>
    <n v="8.091246881938277"/>
    <n v="2.3293303442529677E-2"/>
    <m/>
    <m/>
    <m/>
    <m/>
    <m/>
    <m/>
    <m/>
    <m/>
    <m/>
    <m/>
    <n v="0"/>
    <n v="7876.8570589346946"/>
    <n v="787.6857058934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3-16T00:00:00"/>
    <x v="2"/>
    <x v="2"/>
    <s v="mature"/>
    <n v="133"/>
    <x v="8"/>
    <m/>
    <m/>
    <m/>
    <m/>
    <m/>
    <m/>
    <m/>
    <m/>
    <m/>
    <m/>
    <m/>
    <m/>
    <m/>
    <n v="3111.3182155538721"/>
    <n v="311.13182155538721"/>
    <n v="245.7638835768245"/>
    <n v="3.1113182155538719"/>
    <n v="7.8990275680648758E-3"/>
    <n v="2143.9284048536792"/>
    <n v="214.39284048536791"/>
    <m/>
    <m/>
    <n v="610.08389557365695"/>
    <n v="6.1008389557365694"/>
    <n v="2.8456355827576923E-2"/>
    <m/>
    <m/>
    <m/>
    <m/>
    <m/>
    <m/>
    <n v="5734.4304978638593"/>
    <n v="573.44304978638593"/>
    <n v="1352.3930365407618"/>
    <n v="13.523930365407619"/>
    <n v="2.3583737514031151E-2"/>
    <m/>
    <m/>
    <m/>
    <m/>
    <m/>
    <m/>
    <m/>
    <m/>
    <m/>
    <m/>
    <n v="0"/>
    <n v="10989.677118271411"/>
    <n v="1098.967711827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6-14T00:00:00"/>
    <x v="4"/>
    <x v="4"/>
    <s v="harvest"/>
    <n v="22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152500000000003"/>
    <n v="2402.25"/>
    <n v="240.2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19-11-04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1-20T00:00:00"/>
    <x v="7"/>
    <x v="7"/>
    <s v="cutout"/>
    <n v="77"/>
    <x v="8"/>
    <m/>
    <m/>
    <m/>
    <m/>
    <m/>
    <m/>
    <m/>
    <m/>
    <m/>
    <m/>
    <m/>
    <m/>
    <m/>
    <n v="1917.4337272036544"/>
    <n v="191.74337272036544"/>
    <n v="269.72997869588789"/>
    <n v="1.9174337272036543"/>
    <n v="1.4067238667448315E-2"/>
    <n v="1582.4362449931459"/>
    <n v="158.24362449931459"/>
    <m/>
    <m/>
    <n v="655.68597973122587"/>
    <n v="6.5568597973122591"/>
    <n v="4.1435222544088393E-2"/>
    <m/>
    <m/>
    <m/>
    <m/>
    <m/>
    <m/>
    <n v="394.28414233972251"/>
    <n v="39.428414233972248"/>
    <n v="133.1359122977417"/>
    <n v="1.3313591229774169"/>
    <n v="3.3766489189166859E-2"/>
    <m/>
    <m/>
    <m/>
    <m/>
    <m/>
    <m/>
    <m/>
    <m/>
    <m/>
    <m/>
    <n v="0"/>
    <n v="3894.1541145365231"/>
    <n v="389.41541145365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2-04T00:00:00"/>
    <x v="0"/>
    <x v="0"/>
    <m/>
    <n v="92"/>
    <x v="8"/>
    <m/>
    <m/>
    <m/>
    <m/>
    <m/>
    <m/>
    <m/>
    <m/>
    <m/>
    <m/>
    <m/>
    <m/>
    <m/>
    <n v="2754.193715048681"/>
    <n v="275.41937150486808"/>
    <n v="353.56799734404069"/>
    <n v="2.7541937150486806"/>
    <n v="1.2837441150641478E-2"/>
    <n v="2141.811352671029"/>
    <n v="214.18113526710289"/>
    <m/>
    <m/>
    <n v="871.02285644582685"/>
    <n v="8.7102285644582693"/>
    <n v="4.0667580520552575E-2"/>
    <m/>
    <m/>
    <m/>
    <m/>
    <m/>
    <m/>
    <n v="1393.2651224987092"/>
    <n v="139.32651224987092"/>
    <n v="444.71359975216052"/>
    <n v="4.4471359975216052"/>
    <n v="3.1918806591139125E-2"/>
    <m/>
    <m/>
    <m/>
    <m/>
    <m/>
    <m/>
    <m/>
    <m/>
    <m/>
    <m/>
    <n v="0"/>
    <n v="6289.2701902184199"/>
    <n v="628.9270190218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2-17T00:00:00"/>
    <x v="3"/>
    <x v="3"/>
    <s v="openbolls"/>
    <n v="105"/>
    <x v="8"/>
    <m/>
    <m/>
    <m/>
    <m/>
    <m/>
    <m/>
    <n v="105"/>
    <m/>
    <m/>
    <m/>
    <m/>
    <m/>
    <m/>
    <n v="3097.0964107994319"/>
    <n v="309.7096410799432"/>
    <n v="273.09164820041121"/>
    <n v="3.0970964107994319"/>
    <n v="8.8176670008771208E-3"/>
    <n v="2224.5526907751669"/>
    <n v="222.45526907751668"/>
    <m/>
    <m/>
    <n v="749.52109998093715"/>
    <n v="7.4952109998093714"/>
    <n v="3.3693115163739247E-2"/>
    <m/>
    <m/>
    <m/>
    <m/>
    <m/>
    <m/>
    <n v="3494.5850509115439"/>
    <n v="349.45850509115439"/>
    <n v="796.94997390758215"/>
    <n v="7.9694997390758218"/>
    <n v="2.2805281951850102E-2"/>
    <m/>
    <m/>
    <m/>
    <m/>
    <m/>
    <m/>
    <m/>
    <m/>
    <m/>
    <m/>
    <n v="0"/>
    <n v="8816.2341524861422"/>
    <n v="881.62341524861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3-16T00:00:00"/>
    <x v="2"/>
    <x v="2"/>
    <s v="mature"/>
    <n v="133"/>
    <x v="8"/>
    <m/>
    <m/>
    <m/>
    <m/>
    <m/>
    <m/>
    <m/>
    <m/>
    <m/>
    <m/>
    <m/>
    <m/>
    <m/>
    <n v="4192.1940946537115"/>
    <n v="419.21940946537114"/>
    <n v="345.21581492735066"/>
    <n v="4.1921940946537113"/>
    <n v="8.2347288110443898E-3"/>
    <n v="2790.1698765687197"/>
    <n v="279.01698765687195"/>
    <m/>
    <m/>
    <n v="820.23893475660486"/>
    <n v="8.202389347566049"/>
    <n v="2.9397455031136464E-2"/>
    <m/>
    <m/>
    <m/>
    <m/>
    <m/>
    <m/>
    <n v="6501.0582963095094"/>
    <n v="650.10582963095089"/>
    <n v="1499.2575308600656"/>
    <n v="14.992575308600657"/>
    <n v="2.3061745680871024E-2"/>
    <m/>
    <m/>
    <m/>
    <m/>
    <m/>
    <m/>
    <m/>
    <m/>
    <m/>
    <m/>
    <n v="0"/>
    <n v="13483.42226753194"/>
    <n v="1348.34222675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6-14T00:00:00"/>
    <x v="4"/>
    <x v="4"/>
    <s v="harvest"/>
    <n v="22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692499999999995"/>
    <n v="2124.25"/>
    <n v="212.4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19-11-04T00:00:00"/>
    <x v="5"/>
    <x v="5"/>
    <s v="sowing"/>
    <n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1-20T00:00:00"/>
    <x v="7"/>
    <x v="7"/>
    <s v="cutout"/>
    <n v="77"/>
    <x v="8"/>
    <m/>
    <m/>
    <m/>
    <m/>
    <m/>
    <m/>
    <m/>
    <m/>
    <m/>
    <m/>
    <m/>
    <m/>
    <m/>
    <n v="1937.1512723364658"/>
    <n v="193.71512723364657"/>
    <n v="295.78415204410192"/>
    <n v="1.9371512723364657"/>
    <n v="1.526902706402202E-2"/>
    <n v="1586.5614020797286"/>
    <n v="158.65614020797287"/>
    <m/>
    <m/>
    <n v="660.78718161435677"/>
    <n v="6.6078718161435681"/>
    <n v="4.1649014072078799E-2"/>
    <m/>
    <m/>
    <m/>
    <m/>
    <m/>
    <m/>
    <n v="399.09835698270126"/>
    <n v="39.909835698270129"/>
    <n v="135.98400600503845"/>
    <n v="1.3598400600503846"/>
    <n v="3.4072805268635216E-2"/>
    <m/>
    <m/>
    <m/>
    <m/>
    <m/>
    <m/>
    <m/>
    <m/>
    <m/>
    <m/>
    <n v="0"/>
    <n v="3922.8110313988955"/>
    <n v="392.28110313988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2-04T00:00:00"/>
    <x v="0"/>
    <x v="0"/>
    <m/>
    <n v="92"/>
    <x v="8"/>
    <m/>
    <m/>
    <m/>
    <m/>
    <m/>
    <m/>
    <m/>
    <m/>
    <m/>
    <m/>
    <m/>
    <m/>
    <m/>
    <n v="2870.5542559746368"/>
    <n v="287.05542559746368"/>
    <n v="393.24719852417036"/>
    <n v="2.8705542559746369"/>
    <n v="1.3699347354458952E-2"/>
    <n v="2069.2074677410296"/>
    <n v="206.92074677410295"/>
    <m/>
    <m/>
    <n v="858.40065559186485"/>
    <n v="8.5840065559186485"/>
    <n v="4.1484513707510814E-2"/>
    <m/>
    <m/>
    <m/>
    <m/>
    <m/>
    <m/>
    <n v="1397.9783618885544"/>
    <n v="139.79783618885546"/>
    <n v="442.78908581332678"/>
    <n v="4.4278908581332681"/>
    <n v="3.1673529282324149E-2"/>
    <m/>
    <m/>
    <m/>
    <m/>
    <m/>
    <m/>
    <m/>
    <m/>
    <m/>
    <m/>
    <n v="0"/>
    <n v="6337.7400856042204"/>
    <n v="633.77400856042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2-17T00:00:00"/>
    <x v="3"/>
    <x v="3"/>
    <s v="openbolls"/>
    <n v="105"/>
    <x v="8"/>
    <m/>
    <m/>
    <m/>
    <m/>
    <m/>
    <m/>
    <n v="105"/>
    <m/>
    <m/>
    <m/>
    <m/>
    <m/>
    <m/>
    <n v="3275.0202362999785"/>
    <n v="327.50202362999784"/>
    <n v="313.66442192518525"/>
    <n v="3.2750202362999783"/>
    <n v="9.5774804212982231E-3"/>
    <n v="2376.0465200578915"/>
    <n v="237.60465200578915"/>
    <m/>
    <m/>
    <n v="826.9181968785731"/>
    <n v="8.2691819687857304"/>
    <n v="3.4802273015194403E-2"/>
    <m/>
    <m/>
    <m/>
    <m/>
    <m/>
    <m/>
    <n v="3663.8828535697448"/>
    <n v="366.38828535697451"/>
    <n v="870.51223238851878"/>
    <n v="8.7051223238851883"/>
    <n v="2.3759281264693632E-2"/>
    <m/>
    <m/>
    <m/>
    <m/>
    <m/>
    <m/>
    <m/>
    <m/>
    <m/>
    <m/>
    <n v="0"/>
    <n v="9314.9496099276148"/>
    <n v="931.49496099276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3-16T00:00:00"/>
    <x v="2"/>
    <x v="2"/>
    <s v="mature"/>
    <n v="133"/>
    <x v="8"/>
    <m/>
    <m/>
    <m/>
    <m/>
    <m/>
    <m/>
    <m/>
    <m/>
    <m/>
    <m/>
    <m/>
    <m/>
    <m/>
    <n v="4113.3525554803618"/>
    <n v="411.33525554803617"/>
    <n v="371.84267777259333"/>
    <n v="4.113352555480362"/>
    <n v="9.0398931955680394E-3"/>
    <n v="2573.9033490823795"/>
    <n v="257.39033490823795"/>
    <m/>
    <m/>
    <n v="855.33769472218205"/>
    <n v="8.5533769472218211"/>
    <n v="3.3231150463637962E-2"/>
    <m/>
    <m/>
    <m/>
    <m/>
    <m/>
    <m/>
    <n v="7300.6329059553036"/>
    <n v="730.06329059553036"/>
    <n v="1672.9439989235871"/>
    <n v="16.729439989235871"/>
    <n v="2.2915054358628634E-2"/>
    <m/>
    <m/>
    <m/>
    <m/>
    <m/>
    <m/>
    <m/>
    <m/>
    <m/>
    <m/>
    <n v="0"/>
    <n v="13987.888810518045"/>
    <n v="1398.7888810518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6-14T00:00:00"/>
    <x v="4"/>
    <x v="4"/>
    <s v="harvest"/>
    <n v="22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405000000000001"/>
    <n v="2491"/>
    <n v="2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1-15T00:00:00"/>
    <x v="0"/>
    <x v="0"/>
    <m/>
    <m/>
    <x v="12"/>
    <m/>
    <m/>
    <m/>
    <m/>
    <m/>
    <m/>
    <m/>
    <m/>
    <m/>
    <m/>
    <m/>
    <m/>
    <m/>
    <n v="1632.2712588697459"/>
    <n v="163.22712588697459"/>
    <n v="215.3527217176686"/>
    <n v="1.6322712588697459"/>
    <n v="1.3193439543056589E-2"/>
    <n v="2682.740046284729"/>
    <n v="268.27400462847288"/>
    <m/>
    <m/>
    <n v="1052.3107541875468"/>
    <n v="10.523107541875468"/>
    <n v="3.9225222572156028E-2"/>
    <m/>
    <m/>
    <m/>
    <m/>
    <m/>
    <m/>
    <n v="397.36558910554118"/>
    <n v="39.736558910554116"/>
    <n v="120.23060469801877"/>
    <n v="1.2023060469801876"/>
    <n v="3.0256924100714035E-2"/>
    <m/>
    <m/>
    <m/>
    <m/>
    <m/>
    <m/>
    <m/>
    <m/>
    <m/>
    <m/>
    <n v="0"/>
    <n v="4712.3768942600163"/>
    <n v="471.23768942600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2-03T00:00:00"/>
    <x v="0"/>
    <x v="0"/>
    <m/>
    <m/>
    <x v="12"/>
    <m/>
    <m/>
    <m/>
    <m/>
    <m/>
    <m/>
    <m/>
    <m/>
    <m/>
    <m/>
    <m/>
    <m/>
    <m/>
    <n v="2899.4300421370908"/>
    <n v="289.94300421370906"/>
    <n v="259.38863650144049"/>
    <n v="2.8994300421370904"/>
    <n v="8.9461940012959314E-3"/>
    <n v="1965.9939728009501"/>
    <n v="196.59939728009502"/>
    <m/>
    <m/>
    <n v="711.90926331461969"/>
    <n v="7.119092633146197"/>
    <n v="3.6211162046461569E-2"/>
    <m/>
    <m/>
    <m/>
    <m/>
    <m/>
    <m/>
    <n v="2352.6520493244443"/>
    <n v="235.26520493244442"/>
    <n v="539.55262070988692"/>
    <n v="5.395526207098869"/>
    <n v="2.2933804463980027E-2"/>
    <m/>
    <m/>
    <m/>
    <m/>
    <m/>
    <m/>
    <m/>
    <m/>
    <m/>
    <m/>
    <n v="0"/>
    <n v="7218.0760642624855"/>
    <n v="721.8076064262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2-15T00:00:00"/>
    <x v="0"/>
    <x v="0"/>
    <m/>
    <m/>
    <x v="12"/>
    <m/>
    <m/>
    <m/>
    <m/>
    <m/>
    <m/>
    <m/>
    <m/>
    <m/>
    <m/>
    <m/>
    <m/>
    <m/>
    <n v="2899.4300421370908"/>
    <n v="289.94300421370906"/>
    <n v="199.21662416489846"/>
    <n v="2.8994300421370904"/>
    <n v="6.8708891495813194E-3"/>
    <n v="1965.9939728009501"/>
    <n v="196.59939728009502"/>
    <m/>
    <m/>
    <n v="582.60935864830844"/>
    <n v="5.8260935864830845"/>
    <n v="2.9634341036064587E-2"/>
    <m/>
    <m/>
    <m/>
    <m/>
    <m/>
    <m/>
    <n v="2352.6520493244443"/>
    <n v="235.26520493244442"/>
    <n v="444.45141492906021"/>
    <n v="4.444514149290602"/>
    <n v="1.8891506504613919E-2"/>
    <m/>
    <m/>
    <m/>
    <m/>
    <m/>
    <m/>
    <m/>
    <m/>
    <m/>
    <m/>
    <n v="0"/>
    <n v="7218.0760642624855"/>
    <n v="721.8076064262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3-29T00:00:00"/>
    <x v="0"/>
    <x v="0"/>
    <m/>
    <m/>
    <x v="12"/>
    <m/>
    <m/>
    <m/>
    <m/>
    <m/>
    <m/>
    <m/>
    <m/>
    <m/>
    <m/>
    <m/>
    <m/>
    <m/>
    <n v="2673.2419280109671"/>
    <n v="267.32419280109673"/>
    <n v="177.19087748725357"/>
    <n v="2.6732419280109672"/>
    <n v="6.6283143186779562E-3"/>
    <n v="1059.4974236891985"/>
    <n v="105.94974236891986"/>
    <m/>
    <m/>
    <n v="198.20451029472196"/>
    <n v="1.9820451029472195"/>
    <n v="1.8707408424323349E-2"/>
    <m/>
    <m/>
    <m/>
    <m/>
    <m/>
    <m/>
    <n v="9818.5033389029377"/>
    <n v="981.85033389029377"/>
    <n v="1444.345691911506"/>
    <n v="14.443456919115061"/>
    <n v="1.4710446613474277E-2"/>
    <m/>
    <m/>
    <m/>
    <m/>
    <m/>
    <m/>
    <m/>
    <m/>
    <m/>
    <m/>
    <n v="0"/>
    <n v="13551.242690603103"/>
    <n v="1355.1242690603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1-15T00:00:00"/>
    <x v="0"/>
    <x v="0"/>
    <m/>
    <m/>
    <x v="12"/>
    <m/>
    <m/>
    <m/>
    <m/>
    <m/>
    <m/>
    <m/>
    <m/>
    <m/>
    <m/>
    <m/>
    <m/>
    <m/>
    <n v="1898.2540110078596"/>
    <n v="189.82540110078597"/>
    <n v="264.5599679811383"/>
    <n v="1.8982540110078596"/>
    <n v="1.3937016144676694E-2"/>
    <n v="1405.0219845074014"/>
    <n v="140.50219845074014"/>
    <m/>
    <m/>
    <n v="583.08623271092711"/>
    <n v="5.830862327109271"/>
    <n v="4.150015011440239E-2"/>
    <m/>
    <m/>
    <m/>
    <m/>
    <m/>
    <m/>
    <n v="527.84469175260688"/>
    <n v="52.784469175260689"/>
    <n v="152.93870790142904"/>
    <n v="1.5293870790142905"/>
    <n v="2.8974186970342632E-2"/>
    <m/>
    <m/>
    <m/>
    <m/>
    <m/>
    <m/>
    <m/>
    <m/>
    <m/>
    <m/>
    <n v="0"/>
    <n v="3831.1206872678677"/>
    <n v="383.1120687267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2-03T00:00:00"/>
    <x v="0"/>
    <x v="0"/>
    <m/>
    <m/>
    <x v="12"/>
    <m/>
    <m/>
    <m/>
    <m/>
    <m/>
    <m/>
    <m/>
    <m/>
    <m/>
    <m/>
    <m/>
    <m/>
    <m/>
    <n v="2861.2759167418189"/>
    <n v="286.12759167418187"/>
    <n v="299.42776275088619"/>
    <n v="2.8612759167418189"/>
    <n v="1.0464833572983393E-2"/>
    <n v="2030.1278514925909"/>
    <n v="203.01278514925909"/>
    <m/>
    <m/>
    <n v="772.12915770855147"/>
    <n v="7.7212915770855144"/>
    <n v="3.8033523708414063E-2"/>
    <m/>
    <m/>
    <m/>
    <m/>
    <m/>
    <m/>
    <n v="2515.8676708804373"/>
    <n v="251.58676708804373"/>
    <n v="591.99587146687134"/>
    <n v="5.9199587146687129"/>
    <n v="2.3530485260367454E-2"/>
    <m/>
    <m/>
    <m/>
    <m/>
    <m/>
    <m/>
    <m/>
    <m/>
    <m/>
    <m/>
    <n v="0"/>
    <n v="7407.2714391148475"/>
    <n v="740.72714391148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2-15T00:00:00"/>
    <x v="0"/>
    <x v="0"/>
    <m/>
    <m/>
    <x v="12"/>
    <m/>
    <m/>
    <m/>
    <m/>
    <m/>
    <m/>
    <m/>
    <m/>
    <m/>
    <m/>
    <m/>
    <m/>
    <m/>
    <n v="2861.2759167418189"/>
    <n v="286.12759167418187"/>
    <n v="274.61015114627969"/>
    <n v="2.8612759167418189"/>
    <n v="9.5974718669908175E-3"/>
    <n v="2030.1278514925909"/>
    <n v="203.01278514925909"/>
    <m/>
    <m/>
    <n v="700.01030252612736"/>
    <n v="7.0001030252612733"/>
    <n v="3.4481094479417433E-2"/>
    <m/>
    <m/>
    <m/>
    <m/>
    <m/>
    <m/>
    <n v="2515.8676708804373"/>
    <n v="251.58676708804373"/>
    <n v="546.92017531440433"/>
    <n v="5.4692017531440431"/>
    <n v="2.1738829177887865E-2"/>
    <m/>
    <m/>
    <m/>
    <m/>
    <m/>
    <m/>
    <m/>
    <m/>
    <m/>
    <m/>
    <n v="0"/>
    <n v="7407.2714391148475"/>
    <n v="740.72714391148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3-29T00:00:00"/>
    <x v="0"/>
    <x v="0"/>
    <m/>
    <m/>
    <x v="12"/>
    <m/>
    <m/>
    <m/>
    <m/>
    <m/>
    <m/>
    <m/>
    <m/>
    <m/>
    <m/>
    <m/>
    <m/>
    <m/>
    <n v="2631.9731803885861"/>
    <n v="263.19731803885861"/>
    <n v="204.66693362580509"/>
    <n v="2.6319731803885862"/>
    <n v="7.7761785397671831E-3"/>
    <n v="1341.3029726825634"/>
    <n v="134.13029726825636"/>
    <m/>
    <m/>
    <n v="331.24366175260087"/>
    <n v="3.3124366175260089"/>
    <n v="2.4695662985829668E-2"/>
    <m/>
    <m/>
    <m/>
    <m/>
    <m/>
    <m/>
    <n v="7521.6699288852478"/>
    <n v="752.16699288852476"/>
    <n v="1270.0313237599203"/>
    <n v="12.700313237599202"/>
    <n v="1.6884964851789849E-2"/>
    <m/>
    <m/>
    <m/>
    <m/>
    <m/>
    <m/>
    <m/>
    <m/>
    <m/>
    <m/>
    <n v="0"/>
    <n v="11494.946081956397"/>
    <n v="1149.4946081956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1-15T00:00:00"/>
    <x v="0"/>
    <x v="0"/>
    <m/>
    <m/>
    <x v="12"/>
    <m/>
    <m/>
    <m/>
    <m/>
    <m/>
    <m/>
    <m/>
    <m/>
    <m/>
    <m/>
    <m/>
    <m/>
    <m/>
    <n v="1584.3997088655385"/>
    <n v="158.43997088655385"/>
    <n v="244.29162411846195"/>
    <n v="1.5843997088655386"/>
    <n v="1.5418560275637743E-2"/>
    <n v="1250.3851619385641"/>
    <n v="125.03851619385641"/>
    <m/>
    <m/>
    <n v="546.6855449217644"/>
    <n v="5.4668554492176442"/>
    <n v="4.3721371747102104E-2"/>
    <m/>
    <m/>
    <m/>
    <m/>
    <m/>
    <m/>
    <n v="376.6940042567029"/>
    <n v="37.66940042567029"/>
    <n v="121.79579972535055"/>
    <n v="1.2179579972535055"/>
    <n v="3.2332821427747294E-2"/>
    <m/>
    <m/>
    <m/>
    <m/>
    <m/>
    <m/>
    <m/>
    <m/>
    <m/>
    <m/>
    <n v="0"/>
    <n v="3211.4788750608059"/>
    <n v="321.14788750608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2-03T00:00:00"/>
    <x v="0"/>
    <x v="0"/>
    <m/>
    <m/>
    <x v="12"/>
    <m/>
    <m/>
    <m/>
    <m/>
    <m/>
    <m/>
    <m/>
    <m/>
    <m/>
    <m/>
    <m/>
    <m/>
    <m/>
    <n v="2844.6820350333337"/>
    <n v="284.46820350333337"/>
    <n v="357.89064012704841"/>
    <n v="2.8446820350333337"/>
    <n v="1.2581041948431845E-2"/>
    <n v="2143.24179971376"/>
    <n v="214.324179971376"/>
    <m/>
    <m/>
    <n v="872.07533849205993"/>
    <n v="8.7207533849205987"/>
    <n v="4.0689545090457344E-2"/>
    <m/>
    <m/>
    <m/>
    <m/>
    <m/>
    <m/>
    <n v="2071.9668111386231"/>
    <n v="207.19668111386233"/>
    <n v="544.81642133917819"/>
    <n v="5.4481642133917818"/>
    <n v="2.6294650011299232E-2"/>
    <m/>
    <m/>
    <m/>
    <m/>
    <m/>
    <m/>
    <m/>
    <m/>
    <m/>
    <m/>
    <n v="0"/>
    <n v="7059.8906458857164"/>
    <n v="705.9890645885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2-15T00:00:00"/>
    <x v="0"/>
    <x v="0"/>
    <m/>
    <m/>
    <x v="12"/>
    <m/>
    <m/>
    <m/>
    <m/>
    <m/>
    <m/>
    <m/>
    <m/>
    <m/>
    <m/>
    <m/>
    <m/>
    <m/>
    <n v="2844.6820350333337"/>
    <n v="284.46820350333337"/>
    <n v="322.00184696936782"/>
    <n v="2.8446820350333337"/>
    <n v="1.1319431943668693E-2"/>
    <n v="2143.24179971376"/>
    <n v="214.324179971376"/>
    <m/>
    <m/>
    <n v="825.06017773783333"/>
    <n v="8.2506017773783338"/>
    <n v="3.8495898029238897E-2"/>
    <m/>
    <m/>
    <m/>
    <m/>
    <m/>
    <m/>
    <n v="2071.9668111386231"/>
    <n v="207.19668111386233"/>
    <n v="506.05925505268232"/>
    <n v="5.060592550526823"/>
    <n v="2.4424100440806965E-2"/>
    <m/>
    <m/>
    <m/>
    <m/>
    <m/>
    <m/>
    <m/>
    <m/>
    <m/>
    <m/>
    <n v="0"/>
    <n v="7059.8906458857164"/>
    <n v="705.9890645885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3-29T00:00:00"/>
    <x v="0"/>
    <x v="0"/>
    <m/>
    <m/>
    <x v="12"/>
    <m/>
    <m/>
    <m/>
    <m/>
    <m/>
    <m/>
    <m/>
    <m/>
    <m/>
    <m/>
    <m/>
    <m/>
    <m/>
    <n v="3043.061655075976"/>
    <n v="304.3061655075976"/>
    <n v="256.15958385934908"/>
    <n v="3.0430616550759759"/>
    <n v="8.4178243129600181E-3"/>
    <n v="1569.5363224077619"/>
    <n v="156.95363224077619"/>
    <m/>
    <m/>
    <n v="434.62555198034948"/>
    <n v="4.3462555198034947"/>
    <n v="2.7691334426310572E-2"/>
    <m/>
    <m/>
    <m/>
    <m/>
    <m/>
    <m/>
    <n v="8619.8479565173166"/>
    <n v="861.9847956517317"/>
    <n v="1517.8012629848379"/>
    <n v="15.178012629848379"/>
    <n v="1.7608213864575825E-2"/>
    <m/>
    <m/>
    <m/>
    <m/>
    <m/>
    <m/>
    <m/>
    <m/>
    <m/>
    <m/>
    <n v="0"/>
    <n v="13232.445934001054"/>
    <n v="1323.2445934001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1-15T00:00:00"/>
    <x v="0"/>
    <x v="0"/>
    <m/>
    <m/>
    <x v="12"/>
    <m/>
    <m/>
    <m/>
    <m/>
    <m/>
    <m/>
    <m/>
    <m/>
    <m/>
    <m/>
    <m/>
    <m/>
    <m/>
    <n v="1632.3302312923347"/>
    <n v="163.23302312923346"/>
    <n v="251.94463706253418"/>
    <n v="1.6323302312923347"/>
    <n v="1.543466096704383E-2"/>
    <n v="1286.4285457505491"/>
    <n v="128.64285457505491"/>
    <m/>
    <m/>
    <n v="549.3784030939878"/>
    <n v="5.493784030939878"/>
    <n v="4.2705706811990908E-2"/>
    <m/>
    <m/>
    <m/>
    <m/>
    <m/>
    <m/>
    <n v="485.28269518075228"/>
    <n v="48.528269518075227"/>
    <n v="154.96044916201549"/>
    <n v="1.549604491620155"/>
    <n v="3.1931995659622216E-2"/>
    <m/>
    <m/>
    <m/>
    <m/>
    <m/>
    <m/>
    <m/>
    <m/>
    <m/>
    <m/>
    <n v="0"/>
    <n v="3404.041472223636"/>
    <n v="340.40414722236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2-03T00:00:00"/>
    <x v="0"/>
    <x v="0"/>
    <m/>
    <m/>
    <x v="12"/>
    <m/>
    <m/>
    <m/>
    <m/>
    <m/>
    <m/>
    <m/>
    <m/>
    <m/>
    <m/>
    <m/>
    <m/>
    <m/>
    <n v="2631.5402912251197"/>
    <n v="263.15402912251199"/>
    <n v="354.10469977333742"/>
    <n v="2.6315402912251198"/>
    <n v="1.3456176253660291E-2"/>
    <n v="1992.3056781632199"/>
    <n v="199.23056781632198"/>
    <m/>
    <m/>
    <n v="813.63526489785863"/>
    <n v="8.1363526489785869"/>
    <n v="4.0838876976347277E-2"/>
    <m/>
    <m/>
    <m/>
    <m/>
    <m/>
    <m/>
    <n v="2117.7921053311529"/>
    <n v="211.7792105331153"/>
    <n v="555.97211726099681"/>
    <n v="5.5597211726099678"/>
    <n v="2.6252440731148203E-2"/>
    <m/>
    <m/>
    <m/>
    <m/>
    <m/>
    <m/>
    <m/>
    <m/>
    <m/>
    <m/>
    <n v="0"/>
    <n v="6741.6380747194926"/>
    <n v="674.1638074719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2-15T00:00:00"/>
    <x v="0"/>
    <x v="0"/>
    <m/>
    <m/>
    <x v="12"/>
    <m/>
    <m/>
    <m/>
    <m/>
    <m/>
    <m/>
    <m/>
    <m/>
    <m/>
    <m/>
    <m/>
    <m/>
    <m/>
    <n v="2631.5402912251197"/>
    <n v="263.15402912251199"/>
    <n v="309.28027180772926"/>
    <n v="2.6315402912251198"/>
    <n v="1.1752822969841099E-2"/>
    <n v="1992.3056781632199"/>
    <n v="199.23056781632198"/>
    <m/>
    <m/>
    <n v="757.01046860860492"/>
    <n v="7.570104686086049"/>
    <n v="3.799670286070362E-2"/>
    <m/>
    <m/>
    <m/>
    <m/>
    <m/>
    <m/>
    <n v="2117.7921053311529"/>
    <n v="211.7792105331153"/>
    <n v="485.09422454176581"/>
    <n v="4.8509422454176585"/>
    <n v="2.2905658365645527E-2"/>
    <m/>
    <m/>
    <m/>
    <m/>
    <m/>
    <m/>
    <m/>
    <m/>
    <m/>
    <m/>
    <n v="0"/>
    <n v="6741.6380747194926"/>
    <n v="674.1638074719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3-29T00:00:00"/>
    <x v="0"/>
    <x v="0"/>
    <m/>
    <m/>
    <x v="12"/>
    <m/>
    <m/>
    <m/>
    <m/>
    <m/>
    <m/>
    <m/>
    <m/>
    <m/>
    <m/>
    <m/>
    <m/>
    <m/>
    <n v="2281.1175167958236"/>
    <n v="228.11175167958237"/>
    <n v="205.84128419953967"/>
    <n v="2.2811175167958235"/>
    <n v="9.0237036313970797E-3"/>
    <n v="1195.9617475482844"/>
    <n v="119.59617475482844"/>
    <m/>
    <m/>
    <n v="322.614908715365"/>
    <n v="3.22614908715365"/>
    <n v="2.697535346567095E-2"/>
    <m/>
    <m/>
    <m/>
    <m/>
    <m/>
    <m/>
    <n v="7343.1222539468927"/>
    <n v="734.31222539468922"/>
    <n v="1311.0400240314927"/>
    <n v="13.110400240314927"/>
    <n v="1.7853986066033629E-2"/>
    <m/>
    <m/>
    <m/>
    <m/>
    <m/>
    <m/>
    <m/>
    <m/>
    <m/>
    <m/>
    <n v="0"/>
    <n v="10820.201518291"/>
    <n v="1082.020151829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8"/>
    <d v="2021-03-29T00:00:00"/>
    <x v="0"/>
    <x v="0"/>
    <m/>
    <m/>
    <x v="10"/>
    <m/>
    <m/>
    <m/>
    <m/>
    <m/>
    <m/>
    <m/>
    <m/>
    <m/>
    <m/>
    <m/>
    <m/>
    <m/>
    <n v="2568.4976768426645"/>
    <n v="256.84976768426645"/>
    <n v="176.05304703076524"/>
    <n v="2.5684976768426644"/>
    <n v="6.8543198858244288E-3"/>
    <n v="1132.4634057766482"/>
    <n v="113.24634057766482"/>
    <m/>
    <m/>
    <n v="225.67082857412072"/>
    <n v="2.2567082857412073"/>
    <n v="1.9927427890648237E-2"/>
    <m/>
    <m/>
    <m/>
    <m/>
    <m/>
    <m/>
    <n v="7828.2719948532158"/>
    <n v="782.82719948532156"/>
    <n v="1134.7638808111108"/>
    <n v="11.347638808111107"/>
    <n v="1.4495713505575358E-2"/>
    <m/>
    <m/>
    <m/>
    <m/>
    <m/>
    <m/>
    <m/>
    <m/>
    <m/>
    <m/>
    <n v="0"/>
    <n v="11529.233077472529"/>
    <n v="1152.92330774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9"/>
    <d v="2021-03-29T00:00:00"/>
    <x v="0"/>
    <x v="0"/>
    <m/>
    <m/>
    <x v="10"/>
    <m/>
    <m/>
    <m/>
    <m/>
    <m/>
    <m/>
    <m/>
    <m/>
    <m/>
    <m/>
    <m/>
    <m/>
    <m/>
    <n v="2598.2816627446077"/>
    <n v="259.82816627446078"/>
    <n v="177.08922137397957"/>
    <n v="2.5982816627446077"/>
    <n v="6.8156283405747956E-3"/>
    <n v="1333.2118428423576"/>
    <n v="133.32118428423576"/>
    <m/>
    <m/>
    <n v="305.94588054841375"/>
    <n v="3.0594588054841374"/>
    <n v="2.2948032016888525E-2"/>
    <m/>
    <m/>
    <m/>
    <m/>
    <m/>
    <m/>
    <n v="8024.2603495073872"/>
    <n v="802.42603495073877"/>
    <n v="1256.0838233551235"/>
    <n v="12.560838233551236"/>
    <n v="1.5653577633884162E-2"/>
    <m/>
    <m/>
    <m/>
    <m/>
    <m/>
    <m/>
    <m/>
    <m/>
    <m/>
    <m/>
    <n v="0"/>
    <n v="11955.753855094354"/>
    <n v="1195.5753855094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0"/>
    <d v="2021-03-29T00:00:00"/>
    <x v="0"/>
    <x v="0"/>
    <m/>
    <m/>
    <x v="10"/>
    <m/>
    <m/>
    <m/>
    <m/>
    <m/>
    <m/>
    <m/>
    <m/>
    <m/>
    <m/>
    <m/>
    <m/>
    <m/>
    <n v="2478.1785384915638"/>
    <n v="247.81785384915639"/>
    <n v="303.87884217126407"/>
    <n v="2.478178538491564"/>
    <n v="1.2262185207859612E-2"/>
    <n v="1156.0270779400505"/>
    <n v="115.60270779400506"/>
    <m/>
    <m/>
    <n v="304.16066416471006"/>
    <n v="3.0416066416471006"/>
    <n v="2.631085983787685E-2"/>
    <m/>
    <m/>
    <m/>
    <m/>
    <m/>
    <m/>
    <n v="7824.4971815362569"/>
    <n v="782.44971815362567"/>
    <n v="1413.6300927711236"/>
    <n v="14.136300927711236"/>
    <n v="1.8066721221485213E-2"/>
    <m/>
    <m/>
    <m/>
    <m/>
    <m/>
    <m/>
    <m/>
    <m/>
    <m/>
    <m/>
    <n v="0"/>
    <n v="11458.702797967871"/>
    <n v="1145.870279796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d v="2021-03-29T00:00:00"/>
    <x v="0"/>
    <x v="0"/>
    <m/>
    <m/>
    <x v="10"/>
    <m/>
    <m/>
    <m/>
    <m/>
    <m/>
    <m/>
    <m/>
    <m/>
    <m/>
    <m/>
    <m/>
    <m/>
    <m/>
    <n v="2623.3231512310654"/>
    <n v="262.33231512310653"/>
    <n v="244.04570203608608"/>
    <n v="2.6233231512310651"/>
    <n v="9.3029218272846423E-3"/>
    <n v="1526.1964453843732"/>
    <n v="152.61964453843731"/>
    <m/>
    <m/>
    <n v="424.69420481790786"/>
    <n v="4.2469420481790783"/>
    <n v="2.7826968546696387E-2"/>
    <m/>
    <m/>
    <m/>
    <m/>
    <m/>
    <m/>
    <n v="8691.4806396666463"/>
    <n v="869.14806396666461"/>
    <n v="1474.7753348667288"/>
    <n v="14.747753348667288"/>
    <n v="1.6968056376218218E-2"/>
    <m/>
    <m/>
    <m/>
    <m/>
    <m/>
    <m/>
    <m/>
    <m/>
    <m/>
    <m/>
    <n v="0"/>
    <n v="12841.000236282085"/>
    <n v="1284.1000236282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1-15T00:00:00"/>
    <x v="0"/>
    <x v="0"/>
    <m/>
    <m/>
    <x v="8"/>
    <m/>
    <m/>
    <m/>
    <m/>
    <m/>
    <m/>
    <m/>
    <m/>
    <m/>
    <m/>
    <m/>
    <m/>
    <m/>
    <n v="1623.3075778344964"/>
    <n v="162.33075778344966"/>
    <n v="210.52904086350466"/>
    <n v="1.6233075778344965"/>
    <n v="1.2969140521376231E-2"/>
    <n v="1175.7496289686687"/>
    <n v="117.57496289686688"/>
    <m/>
    <m/>
    <n v="492.40396436007291"/>
    <n v="4.9240396436007288"/>
    <n v="4.1880001679608821E-2"/>
    <m/>
    <m/>
    <m/>
    <m/>
    <m/>
    <m/>
    <n v="458.65352189331986"/>
    <n v="45.865352189331986"/>
    <n v="146.92690408667295"/>
    <n v="1.4692690408667295"/>
    <n v="3.2034400058710825E-2"/>
    <m/>
    <m/>
    <m/>
    <m/>
    <m/>
    <m/>
    <m/>
    <m/>
    <m/>
    <m/>
    <n v="0"/>
    <n v="3257.7107286964851"/>
    <n v="325.77107286964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2-03T00:00:00"/>
    <x v="0"/>
    <x v="0"/>
    <m/>
    <m/>
    <x v="8"/>
    <m/>
    <m/>
    <m/>
    <m/>
    <m/>
    <m/>
    <m/>
    <m/>
    <m/>
    <m/>
    <m/>
    <m/>
    <m/>
    <n v="2302.0901875131112"/>
    <n v="230.20901875131113"/>
    <n v="249.86730671355744"/>
    <n v="2.3020901875131115"/>
    <n v="1.0853932138231416E-2"/>
    <n v="1626.8430146092464"/>
    <n v="162.68430146092464"/>
    <m/>
    <m/>
    <n v="623.74269319563359"/>
    <n v="6.2374269319563362"/>
    <n v="3.834068115942036E-2"/>
    <m/>
    <m/>
    <m/>
    <m/>
    <m/>
    <m/>
    <n v="2016.1387538705644"/>
    <n v="201.61387538705645"/>
    <n v="479.09971392907011"/>
    <n v="4.7909971392907007"/>
    <n v="2.3763231226486714E-2"/>
    <m/>
    <m/>
    <m/>
    <m/>
    <m/>
    <m/>
    <m/>
    <m/>
    <m/>
    <m/>
    <n v="0"/>
    <n v="5945.0719559929221"/>
    <n v="594.50719559929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2-15T00:00:00"/>
    <x v="0"/>
    <x v="0"/>
    <m/>
    <m/>
    <x v="8"/>
    <m/>
    <m/>
    <m/>
    <m/>
    <m/>
    <m/>
    <m/>
    <m/>
    <m/>
    <m/>
    <m/>
    <m/>
    <m/>
    <n v="2302.0901875131112"/>
    <n v="230.20901875131113"/>
    <n v="196.94354668096909"/>
    <n v="2.3020901875131115"/>
    <n v="8.5549883210145703E-3"/>
    <n v="1626.8430146092464"/>
    <n v="162.68430146092464"/>
    <m/>
    <m/>
    <n v="551.21139284430774"/>
    <n v="5.5121139284430773"/>
    <n v="3.3882273083165555E-2"/>
    <m/>
    <m/>
    <m/>
    <m/>
    <m/>
    <m/>
    <n v="2016.1387538705644"/>
    <n v="201.61387538705645"/>
    <n v="411.35071256648217"/>
    <n v="4.1135071256648219"/>
    <n v="2.0402896962164675E-2"/>
    <m/>
    <m/>
    <m/>
    <m/>
    <m/>
    <m/>
    <m/>
    <m/>
    <m/>
    <m/>
    <n v="0"/>
    <n v="5945.0719559929221"/>
    <n v="594.50719559929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3-29T00:00:00"/>
    <x v="0"/>
    <x v="0"/>
    <m/>
    <m/>
    <x v="8"/>
    <m/>
    <m/>
    <m/>
    <m/>
    <m/>
    <m/>
    <m/>
    <m/>
    <m/>
    <m/>
    <m/>
    <m/>
    <m/>
    <n v="2264.4322320180272"/>
    <n v="226.44322320180271"/>
    <n v="163.82046070134203"/>
    <n v="2.2644322320180272"/>
    <n v="7.2345048964149294E-3"/>
    <n v="1138.6026585645777"/>
    <n v="113.86026585645777"/>
    <m/>
    <m/>
    <n v="232.8178747364766"/>
    <n v="2.3281787473647659"/>
    <n v="2.044768409639823E-2"/>
    <m/>
    <m/>
    <m/>
    <m/>
    <m/>
    <m/>
    <n v="7104.9963272068362"/>
    <n v="710.49963272068362"/>
    <n v="1037.7170133001741"/>
    <n v="10.377170133001741"/>
    <n v="1.4605454605606085E-2"/>
    <m/>
    <m/>
    <m/>
    <m/>
    <m/>
    <m/>
    <m/>
    <m/>
    <m/>
    <m/>
    <n v="0"/>
    <n v="10508.031217789441"/>
    <n v="1050.8031217789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1-15T00:00:00"/>
    <x v="0"/>
    <x v="0"/>
    <m/>
    <m/>
    <x v="8"/>
    <m/>
    <m/>
    <m/>
    <m/>
    <m/>
    <m/>
    <m/>
    <m/>
    <m/>
    <m/>
    <m/>
    <m/>
    <m/>
    <n v="1823.0958903146357"/>
    <n v="182.30958903146356"/>
    <n v="260.41961153997255"/>
    <n v="1.8230958903146357"/>
    <n v="1.428447142706402E-2"/>
    <n v="1373.955465361817"/>
    <n v="137.39554653618171"/>
    <m/>
    <m/>
    <n v="598.27710834676043"/>
    <n v="5.982771083467604"/>
    <n v="4.3544141235262686E-2"/>
    <m/>
    <m/>
    <m/>
    <m/>
    <m/>
    <m/>
    <n v="464.0387186526288"/>
    <n v="46.403871865262879"/>
    <n v="152.99395775891841"/>
    <n v="1.5299395775891842"/>
    <n v="3.2970084522935469E-2"/>
    <m/>
    <m/>
    <m/>
    <m/>
    <m/>
    <m/>
    <m/>
    <m/>
    <m/>
    <m/>
    <n v="0"/>
    <n v="3661.0900743290813"/>
    <n v="366.10900743290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2-03T00:00:00"/>
    <x v="0"/>
    <x v="0"/>
    <m/>
    <m/>
    <x v="8"/>
    <m/>
    <m/>
    <m/>
    <m/>
    <m/>
    <m/>
    <m/>
    <m/>
    <m/>
    <m/>
    <m/>
    <m/>
    <m/>
    <n v="2493.5316734944745"/>
    <n v="249.35316734944746"/>
    <n v="311.97730388117571"/>
    <n v="2.4935316734944748"/>
    <n v="1.2511463447503189E-2"/>
    <n v="1852.5630632051821"/>
    <n v="185.25630632051821"/>
    <m/>
    <m/>
    <n v="735.8273037048815"/>
    <n v="7.3582730370488152"/>
    <n v="3.9719419992742477E-2"/>
    <m/>
    <m/>
    <m/>
    <m/>
    <m/>
    <m/>
    <n v="2112.5708441238826"/>
    <n v="211.25708441238825"/>
    <n v="531.80671314185088"/>
    <n v="5.3180671314185091"/>
    <n v="2.517343807054195E-2"/>
    <m/>
    <m/>
    <m/>
    <m/>
    <m/>
    <m/>
    <m/>
    <m/>
    <m/>
    <m/>
    <n v="0"/>
    <n v="6458.6655808235391"/>
    <n v="645.86655808235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2-15T00:00:00"/>
    <x v="0"/>
    <x v="0"/>
    <m/>
    <m/>
    <x v="8"/>
    <m/>
    <m/>
    <m/>
    <m/>
    <m/>
    <m/>
    <m/>
    <m/>
    <m/>
    <m/>
    <m/>
    <m/>
    <m/>
    <n v="2493.5316734944745"/>
    <n v="249.35316734944746"/>
    <n v="219.02200241211204"/>
    <n v="2.4935316734944748"/>
    <n v="8.7836061895765344E-3"/>
    <n v="1852.5630632051821"/>
    <n v="185.25630632051821"/>
    <m/>
    <m/>
    <n v="640.90893207621548"/>
    <n v="6.4090893207621544"/>
    <n v="3.4595795673878833E-2"/>
    <m/>
    <m/>
    <m/>
    <m/>
    <m/>
    <m/>
    <n v="2112.5708441238826"/>
    <n v="211.25708441238825"/>
    <n v="429.72629405441762"/>
    <n v="4.2972629405441758"/>
    <n v="2.0341390928957558E-2"/>
    <m/>
    <m/>
    <m/>
    <m/>
    <m/>
    <m/>
    <m/>
    <m/>
    <m/>
    <m/>
    <n v="0"/>
    <n v="6458.6655808235391"/>
    <n v="645.86655808235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3-29T00:00:00"/>
    <x v="0"/>
    <x v="0"/>
    <m/>
    <m/>
    <x v="8"/>
    <m/>
    <m/>
    <m/>
    <m/>
    <m/>
    <m/>
    <m/>
    <m/>
    <m/>
    <m/>
    <m/>
    <m/>
    <m/>
    <n v="2514.7706539640108"/>
    <n v="251.47706539640109"/>
    <n v="177.62005926290504"/>
    <n v="2.5147706539640109"/>
    <n v="7.0630718941675314E-3"/>
    <n v="1427.4079800554739"/>
    <n v="142.74079800554739"/>
    <m/>
    <m/>
    <n v="292.78024637658405"/>
    <n v="2.9278024637658406"/>
    <n v="2.0511321953321688E-2"/>
    <m/>
    <m/>
    <m/>
    <m/>
    <m/>
    <m/>
    <n v="8363.8429809111331"/>
    <n v="836.38429809111335"/>
    <n v="1167.9398420820037"/>
    <n v="11.679398420820037"/>
    <n v="1.3964153138068255E-2"/>
    <m/>
    <m/>
    <m/>
    <m/>
    <m/>
    <m/>
    <m/>
    <m/>
    <m/>
    <m/>
    <n v="0"/>
    <n v="12306.021614930618"/>
    <n v="1230.6021614930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1-15T00:00:00"/>
    <x v="0"/>
    <x v="0"/>
    <m/>
    <m/>
    <x v="8"/>
    <m/>
    <m/>
    <m/>
    <m/>
    <m/>
    <m/>
    <m/>
    <m/>
    <m/>
    <m/>
    <m/>
    <m/>
    <m/>
    <n v="1486.0120764017875"/>
    <n v="148.60120764017876"/>
    <n v="226.87732936632676"/>
    <n v="1.4860120764017877"/>
    <n v="1.5267529313468631E-2"/>
    <n v="1177.0632561044333"/>
    <n v="117.70632561044333"/>
    <m/>
    <m/>
    <n v="529.48231063161654"/>
    <n v="5.2948231063161657"/>
    <n v="4.4983335252853987E-2"/>
    <m/>
    <m/>
    <m/>
    <m/>
    <m/>
    <m/>
    <n v="347.74968357018997"/>
    <n v="34.774968357018999"/>
    <n v="120.94428611252596"/>
    <n v="1.2094428611252597"/>
    <n v="3.4779121830060419E-2"/>
    <m/>
    <m/>
    <m/>
    <m/>
    <m/>
    <m/>
    <m/>
    <m/>
    <m/>
    <m/>
    <n v="0"/>
    <n v="3010.8250160764105"/>
    <n v="301.08250160764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2-03T00:00:00"/>
    <x v="0"/>
    <x v="0"/>
    <m/>
    <m/>
    <x v="8"/>
    <m/>
    <m/>
    <m/>
    <m/>
    <m/>
    <m/>
    <m/>
    <m/>
    <m/>
    <m/>
    <m/>
    <m/>
    <m/>
    <n v="1994.7241490933936"/>
    <n v="199.47241490933936"/>
    <n v="254.46423737644227"/>
    <n v="1.9947241490933936"/>
    <n v="1.2756863523815902E-2"/>
    <n v="1559.9814422656698"/>
    <n v="155.99814422656698"/>
    <m/>
    <m/>
    <n v="653.10653277384347"/>
    <n v="6.5310653277384345"/>
    <n v="4.1866301423771513E-2"/>
    <m/>
    <m/>
    <m/>
    <m/>
    <m/>
    <m/>
    <n v="1569.7843669759"/>
    <n v="156.97843669758998"/>
    <n v="427.51272835182186"/>
    <n v="4.275127283518219"/>
    <n v="2.7233850543141841E-2"/>
    <m/>
    <m/>
    <m/>
    <m/>
    <m/>
    <m/>
    <m/>
    <m/>
    <m/>
    <m/>
    <n v="0"/>
    <n v="5124.4899583349634"/>
    <n v="512.4489958334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2-15T00:00:00"/>
    <x v="0"/>
    <x v="0"/>
    <m/>
    <m/>
    <x v="8"/>
    <m/>
    <m/>
    <m/>
    <m/>
    <m/>
    <m/>
    <m/>
    <m/>
    <m/>
    <m/>
    <m/>
    <m/>
    <m/>
    <n v="1994.7241490933936"/>
    <n v="199.47241490933936"/>
    <n v="208.59998047032883"/>
    <n v="1.9947241490933936"/>
    <n v="1.0457585354102118E-2"/>
    <n v="1559.9814422656698"/>
    <n v="155.99814422656698"/>
    <m/>
    <m/>
    <n v="589.16703464424086"/>
    <n v="5.8916703464424085"/>
    <n v="3.7767566887754289E-2"/>
    <m/>
    <m/>
    <m/>
    <m/>
    <m/>
    <m/>
    <n v="1569.7843669759"/>
    <n v="156.97843669758998"/>
    <n v="344.01559426859018"/>
    <n v="3.4401559426859016"/>
    <n v="2.1914831202664898E-2"/>
    <m/>
    <m/>
    <m/>
    <m/>
    <m/>
    <m/>
    <m/>
    <m/>
    <m/>
    <m/>
    <n v="0"/>
    <n v="5124.4899583349634"/>
    <n v="512.4489958334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3-29T00:00:00"/>
    <x v="0"/>
    <x v="0"/>
    <m/>
    <m/>
    <x v="8"/>
    <m/>
    <m/>
    <m/>
    <m/>
    <m/>
    <m/>
    <m/>
    <m/>
    <m/>
    <m/>
    <m/>
    <m/>
    <m/>
    <n v="2701.6410358138"/>
    <n v="270.16410358138"/>
    <n v="391.86667928529971"/>
    <n v="2.7016410358137999"/>
    <n v="1.45047648481272E-2"/>
    <n v="1679.7265404635868"/>
    <n v="167.97265404635868"/>
    <m/>
    <m/>
    <n v="473.72741833870782"/>
    <n v="4.7372741833870782"/>
    <n v="2.8202651260601265E-2"/>
    <m/>
    <m/>
    <m/>
    <m/>
    <m/>
    <m/>
    <n v="8034.3671308362336"/>
    <n v="803.43671308362332"/>
    <n v="1433.6269895086209"/>
    <n v="14.336269895086209"/>
    <n v="1.7843682845986725E-2"/>
    <m/>
    <m/>
    <m/>
    <m/>
    <m/>
    <m/>
    <m/>
    <m/>
    <m/>
    <m/>
    <n v="0"/>
    <n v="12415.734707113621"/>
    <n v="1241.573470711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1-15T00:00:00"/>
    <x v="0"/>
    <x v="0"/>
    <m/>
    <m/>
    <x v="8"/>
    <m/>
    <m/>
    <m/>
    <m/>
    <m/>
    <m/>
    <m/>
    <m/>
    <m/>
    <m/>
    <m/>
    <m/>
    <m/>
    <n v="1374.1478129726902"/>
    <n v="137.41478129726903"/>
    <n v="217.19242883253941"/>
    <n v="1.3741478129726903"/>
    <n v="1.5805608885894717E-2"/>
    <n v="1074.2084315438026"/>
    <n v="107.42084315438026"/>
    <m/>
    <m/>
    <n v="479.76955936415618"/>
    <n v="4.7976955936415617"/>
    <n v="4.4662613444083059E-2"/>
    <m/>
    <m/>
    <m/>
    <m/>
    <m/>
    <m/>
    <n v="330.88917460521145"/>
    <n v="33.088917460521145"/>
    <n v="112.01853481615726"/>
    <n v="1.1201853481615727"/>
    <n v="3.3853792572636487E-2"/>
    <m/>
    <m/>
    <m/>
    <m/>
    <m/>
    <m/>
    <m/>
    <m/>
    <m/>
    <m/>
    <n v="0"/>
    <n v="2779.2454191217039"/>
    <n v="277.92454191217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2-03T00:00:00"/>
    <x v="0"/>
    <x v="0"/>
    <m/>
    <m/>
    <x v="8"/>
    <m/>
    <m/>
    <m/>
    <m/>
    <m/>
    <m/>
    <m/>
    <m/>
    <m/>
    <m/>
    <m/>
    <m/>
    <m/>
    <n v="2089.1150206658808"/>
    <n v="208.91150206658807"/>
    <n v="277.594134675997"/>
    <n v="2.0891150206658806"/>
    <n v="1.3287642467264302E-2"/>
    <n v="1656.4726630461605"/>
    <n v="165.64726630461604"/>
    <m/>
    <m/>
    <n v="701.48911500929489"/>
    <n v="7.0148911500929492"/>
    <n v="4.2348366541666654E-2"/>
    <m/>
    <m/>
    <m/>
    <m/>
    <m/>
    <m/>
    <n v="1762.5972188623823"/>
    <n v="176.25972188623822"/>
    <n v="459.34364141239195"/>
    <n v="4.5934364141239197"/>
    <n v="2.6060613082599899E-2"/>
    <m/>
    <m/>
    <m/>
    <m/>
    <m/>
    <m/>
    <m/>
    <m/>
    <m/>
    <m/>
    <n v="0"/>
    <n v="5508.1849025744232"/>
    <n v="550.81849025744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2-15T00:00:00"/>
    <x v="0"/>
    <x v="0"/>
    <m/>
    <m/>
    <x v="8"/>
    <m/>
    <m/>
    <m/>
    <m/>
    <m/>
    <m/>
    <m/>
    <m/>
    <m/>
    <m/>
    <m/>
    <m/>
    <m/>
    <n v="2089.1150206658808"/>
    <n v="208.91150206658807"/>
    <n v="215.58951478865993"/>
    <n v="2.0891150206658806"/>
    <n v="1.0319657494011187E-2"/>
    <n v="1656.4726630461605"/>
    <n v="165.64726630461604"/>
    <m/>
    <m/>
    <n v="600.12792235367715"/>
    <n v="6.0012792235367716"/>
    <n v="3.6229268115422777E-2"/>
    <m/>
    <m/>
    <m/>
    <m/>
    <m/>
    <m/>
    <n v="1762.5972188623823"/>
    <n v="176.25972188623822"/>
    <n v="378.56175581187858"/>
    <n v="3.7856175581187856"/>
    <n v="2.1477496489879316E-2"/>
    <m/>
    <m/>
    <m/>
    <m/>
    <m/>
    <m/>
    <m/>
    <m/>
    <m/>
    <m/>
    <n v="0"/>
    <n v="5508.1849025744232"/>
    <n v="550.81849025744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3-29T00:00:00"/>
    <x v="0"/>
    <x v="0"/>
    <m/>
    <m/>
    <x v="8"/>
    <m/>
    <m/>
    <m/>
    <m/>
    <m/>
    <m/>
    <m/>
    <m/>
    <m/>
    <m/>
    <m/>
    <m/>
    <m/>
    <n v="3670.8989572398414"/>
    <n v="367.08989572398411"/>
    <n v="409.34377561828717"/>
    <n v="3.6708989572398409"/>
    <n v="1.1151049930452838E-2"/>
    <n v="2202.8071019781519"/>
    <n v="220.28071019781518"/>
    <m/>
    <m/>
    <n v="643.63321162840123"/>
    <n v="6.4363321162840119"/>
    <n v="2.9218773221241633E-2"/>
    <m/>
    <m/>
    <m/>
    <m/>
    <m/>
    <m/>
    <n v="10843.736195871143"/>
    <n v="1084.3736195871143"/>
    <n v="1849.7329278054353"/>
    <n v="18.497329278054352"/>
    <n v="1.7058077533366585E-2"/>
    <m/>
    <m/>
    <m/>
    <m/>
    <m/>
    <m/>
    <m/>
    <m/>
    <m/>
    <m/>
    <n v="0"/>
    <n v="16717.442255089136"/>
    <n v="1671.7442255089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284CD-8C49-4F0F-92E2-2934605D1A2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 rowPageCount="1" colPageCount="1"/>
  <pivotFields count="127">
    <pivotField axis="axisRow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showAll="0"/>
    <pivotField showAll="0"/>
    <pivotField axis="axisPage" showAll="0">
      <items count="10">
        <item x="7"/>
        <item x="8"/>
        <item x="4"/>
        <item x="2"/>
        <item x="5"/>
        <item x="1"/>
        <item x="3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Items count="1">
    <i/>
  </colItems>
  <pageFields count="1">
    <pageField fld="3" hier="-1"/>
  </pageFields>
  <dataFields count="1">
    <dataField name="Max of Cotton.Leaf.LAI" fld="27" subtotal="max" baseField="0" baseItem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28427-3CB2-4777-99A4-A51DB1E3ADA6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18" firstHeaderRow="0" firstDataRow="1" firstDataCol="3" rowPageCount="1" colPageCount="1"/>
  <pivotFields count="127">
    <pivotField axis="axisPage" compact="0" outline="0" multipleItemSelectionAllowed="1" showAll="0" defaultSubtotal="0">
      <items count="10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5"/>
        <item x="8"/>
        <item x="6"/>
        <item x="1"/>
        <item x="7"/>
        <item x="3"/>
        <item x="2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7"/>
        <item x="8"/>
        <item x="4"/>
        <item x="2"/>
        <item x="5"/>
        <item x="1"/>
        <item x="3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5"/>
        <item x="0"/>
        <item x="12"/>
        <item x="9"/>
        <item x="1"/>
        <item x="10"/>
        <item x="11"/>
        <item x="8"/>
        <item x="7"/>
        <item x="4"/>
        <item x="2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"/>
    <field x="2"/>
    <field x="3"/>
  </rowFields>
  <rowItems count="15">
    <i>
      <x v="2"/>
      <x/>
      <x v="4"/>
    </i>
    <i r="1">
      <x v="4"/>
      <x/>
    </i>
    <i r="1">
      <x v="5"/>
      <x v="6"/>
    </i>
    <i r="1">
      <x v="6"/>
      <x v="3"/>
    </i>
    <i r="1">
      <x v="7"/>
      <x v="2"/>
    </i>
    <i r="1">
      <x v="8"/>
      <x v="8"/>
    </i>
    <i>
      <x v="5"/>
      <x/>
      <x v="4"/>
    </i>
    <i r="1">
      <x v="6"/>
      <x v="3"/>
    </i>
    <i r="1">
      <x v="7"/>
      <x v="2"/>
    </i>
    <i>
      <x v="7"/>
      <x/>
      <x v="4"/>
    </i>
    <i r="1">
      <x v="4"/>
      <x/>
    </i>
    <i r="1">
      <x v="5"/>
      <x v="6"/>
    </i>
    <i r="1">
      <x v="6"/>
      <x v="3"/>
    </i>
    <i r="1">
      <x v="7"/>
      <x v="2"/>
    </i>
    <i r="1">
      <x v="8"/>
      <x v="8"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Min of Cotton.Stem.NConc" fld="24" subtotal="min" baseField="3" baseItem="0"/>
    <dataField name="Min of Cotton.Leaf.Live.NConc" fld="31" subtotal="min" baseField="3" baseItem="0"/>
    <dataField name="Min of Cotton.Pod.Nconc" fld="42" subtotal="min" baseField="3" baseItem="8"/>
  </dataFields>
  <formats count="2">
    <format dxfId="1">
      <pivotArea outline="0" fieldPosition="0">
        <references count="2">
          <reference field="2" count="5" selected="0">
            <x v="4"/>
            <x v="5"/>
            <x v="6"/>
            <x v="7"/>
            <x v="8"/>
          </reference>
          <reference field="6" count="1" selected="0">
            <x v="2"/>
          </reference>
        </references>
      </pivotArea>
    </format>
    <format dxfId="0">
      <pivotArea outline="0" fieldPosition="0">
        <references count="1">
          <reference field="6" count="2" selected="0">
            <x v="5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DX2176"/>
  <sheetViews>
    <sheetView zoomScaleNormal="100" workbookViewId="0">
      <pane xSplit="2" ySplit="1" topLeftCell="DO2150" activePane="bottomRight" state="frozen"/>
      <selection pane="topRight" activeCell="C1" sqref="C1"/>
      <selection pane="bottomLeft" activeCell="A2" sqref="A2"/>
      <selection pane="bottomRight"/>
    </sheetView>
  </sheetViews>
  <sheetFormatPr defaultColWidth="18.140625" defaultRowHeight="15" x14ac:dyDescent="0.25"/>
  <cols>
    <col min="1" max="1" width="39.7109375" bestFit="1" customWidth="1"/>
    <col min="2" max="2" width="13.85546875" bestFit="1" customWidth="1"/>
    <col min="3" max="3" width="25.140625" customWidth="1"/>
    <col min="4" max="4" width="37.5703125" customWidth="1"/>
    <col min="5" max="5" width="13.28515625" customWidth="1"/>
    <col min="6" max="6" width="35.7109375" customWidth="1"/>
    <col min="7" max="7" width="15.42578125" customWidth="1"/>
    <col min="8" max="9" width="20.28515625" customWidth="1"/>
    <col min="10" max="10" width="26.7109375" customWidth="1"/>
    <col min="11" max="11" width="34" customWidth="1"/>
    <col min="12" max="12" width="31.7109375" style="6" customWidth="1"/>
    <col min="13" max="13" width="33" customWidth="1"/>
    <col min="14" max="14" width="33.28515625" customWidth="1"/>
    <col min="15" max="15" width="31.5703125" customWidth="1"/>
    <col min="16" max="16" width="13.42578125" customWidth="1"/>
    <col min="17" max="17" width="16.42578125" customWidth="1"/>
    <col min="18" max="18" width="15.42578125" customWidth="1"/>
    <col min="19" max="19" width="14.85546875" customWidth="1"/>
    <col min="20" max="20" width="17.85546875" customWidth="1"/>
    <col min="21" max="21" width="18.7109375" style="38" bestFit="1" customWidth="1"/>
    <col min="22" max="22" width="17.7109375" style="40" customWidth="1"/>
    <col min="23" max="23" width="9.28515625" customWidth="1"/>
    <col min="24" max="24" width="16.5703125" style="40" customWidth="1"/>
    <col min="25" max="25" width="21" customWidth="1"/>
    <col min="26" max="26" width="22.140625" style="38" customWidth="1"/>
    <col min="27" max="27" width="21.140625" style="40" customWidth="1"/>
    <col min="28" max="28" width="17" bestFit="1" customWidth="1"/>
    <col min="29" max="29" width="17.42578125" bestFit="1" customWidth="1"/>
    <col min="30" max="30" width="8.42578125" customWidth="1"/>
    <col min="31" max="31" width="15.7109375" style="40" customWidth="1"/>
    <col min="32" max="32" width="24.42578125" customWidth="1"/>
    <col min="33" max="33" width="12.7109375" customWidth="1"/>
    <col min="34" max="34" width="13.7109375" customWidth="1"/>
    <col min="35" max="35" width="10.42578125" customWidth="1"/>
    <col min="36" max="36" width="8.5703125" customWidth="1"/>
    <col min="37" max="37" width="15.85546875" customWidth="1"/>
    <col min="38" max="38" width="12.42578125" customWidth="1"/>
    <col min="39" max="39" width="18.28515625" style="38" bestFit="1" customWidth="1"/>
    <col min="40" max="40" width="17.28515625" style="40" bestFit="1" customWidth="1"/>
    <col min="41" max="41" width="9.42578125" customWidth="1"/>
    <col min="42" max="42" width="16.140625" style="40" customWidth="1"/>
    <col min="43" max="43" width="19.5703125" customWidth="1"/>
    <col min="44" max="44" width="14.140625" style="40" customWidth="1"/>
    <col min="45" max="45" width="9" customWidth="1"/>
    <col min="46" max="46" width="7.5703125" customWidth="1"/>
    <col min="47" max="47" width="8.7109375" customWidth="1"/>
    <col min="48" max="48" width="10" customWidth="1"/>
    <col min="49" max="49" width="6.5703125" customWidth="1"/>
    <col min="50" max="50" width="12" style="6" customWidth="1"/>
    <col min="51" max="51" width="7.5703125" customWidth="1"/>
    <col min="52" max="52" width="11.7109375" customWidth="1"/>
    <col min="53" max="53" width="29.7109375" style="38" customWidth="1"/>
    <col min="54" max="54" width="17.85546875" style="40" customWidth="1"/>
    <col min="55" max="55" width="26.7109375" style="38" bestFit="1" customWidth="1"/>
    <col min="56" max="56" width="25.7109375" customWidth="1"/>
    <col min="57" max="57" width="27.28515625" bestFit="1" customWidth="1"/>
    <col min="58" max="58" width="13.42578125" bestFit="1" customWidth="1"/>
    <col min="59" max="59" width="11.28515625" bestFit="1" customWidth="1"/>
    <col min="60" max="60" width="10.28515625" bestFit="1" customWidth="1"/>
    <col min="61" max="61" width="10.5703125" bestFit="1" customWidth="1"/>
    <col min="62" max="62" width="11.7109375" bestFit="1" customWidth="1"/>
    <col min="63" max="63" width="16.7109375" bestFit="1" customWidth="1"/>
    <col min="64" max="64" width="16.7109375" customWidth="1"/>
    <col min="65" max="65" width="12.5703125" bestFit="1" customWidth="1"/>
    <col min="66" max="66" width="22" bestFit="1" customWidth="1"/>
    <col min="67" max="67" width="11.140625" bestFit="1" customWidth="1"/>
    <col min="68" max="68" width="12" bestFit="1" customWidth="1"/>
    <col min="69" max="69" width="22" bestFit="1" customWidth="1"/>
    <col min="70" max="70" width="11.140625" bestFit="1" customWidth="1"/>
    <col min="71" max="71" width="12" bestFit="1" customWidth="1"/>
    <col min="72" max="72" width="22" bestFit="1" customWidth="1"/>
    <col min="73" max="73" width="11.140625" bestFit="1" customWidth="1"/>
    <col min="74" max="74" width="12" bestFit="1" customWidth="1"/>
    <col min="75" max="75" width="22" bestFit="1" customWidth="1"/>
    <col min="76" max="76" width="11.140625" bestFit="1" customWidth="1"/>
    <col min="77" max="77" width="12" bestFit="1" customWidth="1"/>
    <col min="78" max="78" width="22" bestFit="1" customWidth="1"/>
    <col min="79" max="79" width="11.140625" bestFit="1" customWidth="1"/>
    <col min="80" max="80" width="12" bestFit="1" customWidth="1"/>
    <col min="81" max="81" width="22" bestFit="1" customWidth="1"/>
    <col min="82" max="82" width="11.85546875" bestFit="1" customWidth="1"/>
    <col min="83" max="83" width="12" bestFit="1" customWidth="1"/>
    <col min="84" max="84" width="22" bestFit="1" customWidth="1"/>
    <col min="85" max="85" width="11.85546875" bestFit="1" customWidth="1"/>
    <col min="86" max="86" width="12" bestFit="1" customWidth="1"/>
    <col min="87" max="87" width="22" bestFit="1" customWidth="1"/>
    <col min="88" max="88" width="11.140625" bestFit="1" customWidth="1"/>
    <col min="89" max="89" width="12" bestFit="1" customWidth="1"/>
    <col min="90" max="90" width="22" bestFit="1" customWidth="1"/>
    <col min="91" max="91" width="11.140625" bestFit="1" customWidth="1"/>
    <col min="92" max="92" width="12" bestFit="1" customWidth="1"/>
    <col min="93" max="93" width="23" bestFit="1" customWidth="1"/>
    <col min="94" max="94" width="12.140625" bestFit="1" customWidth="1"/>
    <col min="95" max="95" width="13" bestFit="1" customWidth="1"/>
    <col min="96" max="96" width="23" bestFit="1" customWidth="1"/>
    <col min="97" max="97" width="12.140625" bestFit="1" customWidth="1"/>
    <col min="98" max="98" width="13" bestFit="1" customWidth="1"/>
    <col min="99" max="99" width="23" bestFit="1" customWidth="1"/>
    <col min="100" max="100" width="12.140625" bestFit="1" customWidth="1"/>
    <col min="101" max="101" width="13" bestFit="1" customWidth="1"/>
    <col min="102" max="102" width="7.140625" bestFit="1" customWidth="1"/>
    <col min="103" max="110" width="18.140625" bestFit="1" customWidth="1"/>
    <col min="111" max="111" width="7" bestFit="1" customWidth="1"/>
    <col min="112" max="119" width="18" bestFit="1" customWidth="1"/>
    <col min="120" max="120" width="5.85546875" bestFit="1" customWidth="1"/>
    <col min="121" max="128" width="23.42578125" bestFit="1" customWidth="1"/>
  </cols>
  <sheetData>
    <row r="1" spans="1:128" s="6" customFormat="1" x14ac:dyDescent="0.25">
      <c r="A1" s="6" t="s">
        <v>0</v>
      </c>
      <c r="B1" s="6" t="s">
        <v>1</v>
      </c>
      <c r="C1" s="6" t="s">
        <v>218</v>
      </c>
      <c r="D1" t="s">
        <v>121</v>
      </c>
      <c r="E1" s="3" t="s">
        <v>2</v>
      </c>
      <c r="F1" t="s">
        <v>101</v>
      </c>
      <c r="G1" s="3" t="s">
        <v>3</v>
      </c>
      <c r="H1" s="6" t="s">
        <v>102</v>
      </c>
      <c r="I1" s="6" t="s">
        <v>124</v>
      </c>
      <c r="J1" s="6" t="s">
        <v>123</v>
      </c>
      <c r="K1" s="6" t="s">
        <v>103</v>
      </c>
      <c r="L1" s="6" t="s">
        <v>216</v>
      </c>
      <c r="M1" t="s">
        <v>104</v>
      </c>
      <c r="N1" t="s">
        <v>217</v>
      </c>
      <c r="O1" t="s">
        <v>105</v>
      </c>
      <c r="P1" s="3" t="s">
        <v>23</v>
      </c>
      <c r="Q1" s="3" t="s">
        <v>24</v>
      </c>
      <c r="R1" s="3" t="s">
        <v>25</v>
      </c>
      <c r="S1" s="3" t="s">
        <v>26</v>
      </c>
      <c r="T1" s="3" t="s">
        <v>27</v>
      </c>
      <c r="U1" s="38" t="s">
        <v>225</v>
      </c>
      <c r="V1" s="40" t="s">
        <v>106</v>
      </c>
      <c r="W1" s="3" t="s">
        <v>96</v>
      </c>
      <c r="X1" s="40" t="s">
        <v>233</v>
      </c>
      <c r="Y1" t="s">
        <v>107</v>
      </c>
      <c r="Z1" s="38" t="s">
        <v>226</v>
      </c>
      <c r="AA1" s="40" t="s">
        <v>108</v>
      </c>
      <c r="AB1" t="s">
        <v>111</v>
      </c>
      <c r="AC1" t="s">
        <v>261</v>
      </c>
      <c r="AD1" s="3" t="s">
        <v>97</v>
      </c>
      <c r="AE1" s="40" t="s">
        <v>234</v>
      </c>
      <c r="AF1" t="s">
        <v>109</v>
      </c>
      <c r="AG1" s="3" t="s">
        <v>29</v>
      </c>
      <c r="AH1" s="3" t="s">
        <v>30</v>
      </c>
      <c r="AI1" s="3" t="s">
        <v>4</v>
      </c>
      <c r="AJ1" s="3" t="s">
        <v>5</v>
      </c>
      <c r="AK1" s="3" t="s">
        <v>79</v>
      </c>
      <c r="AL1" s="3" t="s">
        <v>28</v>
      </c>
      <c r="AM1" s="38" t="s">
        <v>230</v>
      </c>
      <c r="AN1" s="40" t="s">
        <v>229</v>
      </c>
      <c r="AO1" s="3" t="s">
        <v>98</v>
      </c>
      <c r="AP1" s="40" t="s">
        <v>232</v>
      </c>
      <c r="AQ1" t="s">
        <v>110</v>
      </c>
      <c r="AR1" s="40" t="s">
        <v>231</v>
      </c>
      <c r="AS1" s="3" t="s">
        <v>6</v>
      </c>
      <c r="AT1" s="3" t="s">
        <v>7</v>
      </c>
      <c r="AU1" s="3" t="s">
        <v>8</v>
      </c>
      <c r="AV1" s="3" t="s">
        <v>9</v>
      </c>
      <c r="AW1" s="3" t="s">
        <v>10</v>
      </c>
      <c r="AX1" s="3" t="s">
        <v>82</v>
      </c>
      <c r="AY1" s="3" t="s">
        <v>11</v>
      </c>
      <c r="AZ1" s="3" t="s">
        <v>12</v>
      </c>
      <c r="BA1" s="38" t="s">
        <v>227</v>
      </c>
      <c r="BB1" s="40" t="s">
        <v>114</v>
      </c>
      <c r="BC1" s="38" t="s">
        <v>228</v>
      </c>
      <c r="BD1" t="s">
        <v>112</v>
      </c>
      <c r="BE1" t="s">
        <v>113</v>
      </c>
      <c r="BF1" s="3" t="s">
        <v>13</v>
      </c>
      <c r="BG1" s="3" t="s">
        <v>80</v>
      </c>
      <c r="BH1" s="3" t="s">
        <v>81</v>
      </c>
      <c r="BI1" t="s">
        <v>125</v>
      </c>
      <c r="BJ1" t="s">
        <v>126</v>
      </c>
      <c r="BK1" s="3" t="s">
        <v>259</v>
      </c>
      <c r="BL1" s="3" t="s">
        <v>268</v>
      </c>
      <c r="BM1" s="3" t="s">
        <v>260</v>
      </c>
      <c r="BN1" s="7" t="s">
        <v>65</v>
      </c>
      <c r="BO1" s="7" t="s">
        <v>235</v>
      </c>
      <c r="BP1" s="7" t="s">
        <v>247</v>
      </c>
      <c r="BQ1" s="7" t="s">
        <v>66</v>
      </c>
      <c r="BR1" s="7" t="s">
        <v>236</v>
      </c>
      <c r="BS1" s="7" t="s">
        <v>248</v>
      </c>
      <c r="BT1" s="7" t="s">
        <v>67</v>
      </c>
      <c r="BU1" s="7" t="s">
        <v>246</v>
      </c>
      <c r="BV1" s="7" t="s">
        <v>249</v>
      </c>
      <c r="BW1" s="7" t="s">
        <v>68</v>
      </c>
      <c r="BX1" s="7" t="s">
        <v>245</v>
      </c>
      <c r="BY1" s="7" t="s">
        <v>250</v>
      </c>
      <c r="BZ1" s="7" t="s">
        <v>69</v>
      </c>
      <c r="CA1" s="7" t="s">
        <v>244</v>
      </c>
      <c r="CB1" s="7" t="s">
        <v>251</v>
      </c>
      <c r="CC1" s="7" t="s">
        <v>70</v>
      </c>
      <c r="CD1" s="7" t="s">
        <v>243</v>
      </c>
      <c r="CE1" s="7" t="s">
        <v>252</v>
      </c>
      <c r="CF1" s="7" t="s">
        <v>71</v>
      </c>
      <c r="CG1" s="7" t="s">
        <v>242</v>
      </c>
      <c r="CH1" s="7" t="s">
        <v>253</v>
      </c>
      <c r="CI1" s="7" t="s">
        <v>72</v>
      </c>
      <c r="CJ1" s="7" t="s">
        <v>241</v>
      </c>
      <c r="CK1" s="7" t="s">
        <v>254</v>
      </c>
      <c r="CL1" s="7" t="s">
        <v>73</v>
      </c>
      <c r="CM1" s="7" t="s">
        <v>240</v>
      </c>
      <c r="CN1" s="7" t="s">
        <v>255</v>
      </c>
      <c r="CO1" s="7" t="s">
        <v>74</v>
      </c>
      <c r="CP1" s="7" t="s">
        <v>239</v>
      </c>
      <c r="CQ1" s="7" t="s">
        <v>256</v>
      </c>
      <c r="CR1" s="7" t="s">
        <v>75</v>
      </c>
      <c r="CS1" s="7" t="s">
        <v>238</v>
      </c>
      <c r="CT1" s="7" t="s">
        <v>257</v>
      </c>
      <c r="CU1" s="7" t="s">
        <v>76</v>
      </c>
      <c r="CV1" s="7" t="s">
        <v>237</v>
      </c>
      <c r="CW1" s="7" t="s">
        <v>258</v>
      </c>
      <c r="CX1" t="s">
        <v>62</v>
      </c>
      <c r="CY1" s="7" t="s">
        <v>38</v>
      </c>
      <c r="CZ1" s="7" t="s">
        <v>39</v>
      </c>
      <c r="DA1" s="7" t="s">
        <v>40</v>
      </c>
      <c r="DB1" s="7" t="s">
        <v>41</v>
      </c>
      <c r="DC1" s="7" t="s">
        <v>42</v>
      </c>
      <c r="DD1" s="7" t="s">
        <v>43</v>
      </c>
      <c r="DE1" s="7" t="s">
        <v>44</v>
      </c>
      <c r="DF1" s="7" t="s">
        <v>45</v>
      </c>
      <c r="DG1" t="s">
        <v>63</v>
      </c>
      <c r="DH1" s="7" t="s">
        <v>46</v>
      </c>
      <c r="DI1" s="7" t="s">
        <v>47</v>
      </c>
      <c r="DJ1" s="7" t="s">
        <v>48</v>
      </c>
      <c r="DK1" s="7" t="s">
        <v>49</v>
      </c>
      <c r="DL1" s="7" t="s">
        <v>50</v>
      </c>
      <c r="DM1" s="7" t="s">
        <v>51</v>
      </c>
      <c r="DN1" s="7" t="s">
        <v>52</v>
      </c>
      <c r="DO1" s="7" t="s">
        <v>53</v>
      </c>
      <c r="DP1" s="7" t="s">
        <v>64</v>
      </c>
      <c r="DQ1" s="7" t="s">
        <v>54</v>
      </c>
      <c r="DR1" s="7" t="s">
        <v>55</v>
      </c>
      <c r="DS1" s="7" t="s">
        <v>56</v>
      </c>
      <c r="DT1" s="7" t="s">
        <v>57</v>
      </c>
      <c r="DU1" s="7" t="s">
        <v>58</v>
      </c>
      <c r="DV1" s="7" t="s">
        <v>59</v>
      </c>
      <c r="DW1" s="7" t="s">
        <v>60</v>
      </c>
      <c r="DX1" s="7" t="s">
        <v>61</v>
      </c>
    </row>
    <row r="2" spans="1:128" x14ac:dyDescent="0.25">
      <c r="A2" s="34" t="s">
        <v>155</v>
      </c>
      <c r="B2" s="1">
        <v>39443</v>
      </c>
      <c r="C2" s="2"/>
      <c r="D2" s="1"/>
      <c r="F2" s="2">
        <v>24</v>
      </c>
      <c r="G2" t="s">
        <v>128</v>
      </c>
      <c r="H2" s="2"/>
      <c r="I2" s="12"/>
      <c r="J2" s="12">
        <v>6.9</v>
      </c>
      <c r="K2" s="2"/>
      <c r="L2" s="36"/>
      <c r="M2" s="2"/>
      <c r="N2" s="2"/>
      <c r="O2" s="2"/>
      <c r="P2" s="12"/>
      <c r="Q2" s="12"/>
      <c r="R2" s="12"/>
      <c r="S2" s="12"/>
      <c r="T2" s="12"/>
      <c r="U2" s="39"/>
      <c r="W2" s="12"/>
      <c r="X2" s="12"/>
      <c r="Y2" s="12"/>
      <c r="Z2" s="39"/>
      <c r="AB2" s="12"/>
      <c r="AD2" s="12"/>
      <c r="AE2" s="12"/>
      <c r="AF2" s="12"/>
      <c r="AG2" s="12"/>
      <c r="AH2" s="12"/>
      <c r="AI2" s="12"/>
      <c r="AJ2" s="12"/>
      <c r="AK2" s="12"/>
      <c r="AL2" s="12"/>
      <c r="AM2" s="39"/>
      <c r="AO2" s="12"/>
      <c r="AP2" s="12"/>
      <c r="AQ2" s="12"/>
      <c r="AR2" s="41"/>
      <c r="AS2" s="12"/>
      <c r="AT2" s="12"/>
      <c r="AU2" s="12"/>
      <c r="AV2" s="12"/>
      <c r="AW2" s="12"/>
      <c r="AX2" s="13"/>
      <c r="AY2" s="12"/>
      <c r="AZ2" s="12"/>
      <c r="BA2" s="39"/>
      <c r="BB2" s="40">
        <v>0</v>
      </c>
      <c r="BC2" s="39"/>
      <c r="BE2" s="12"/>
      <c r="BF2" s="12"/>
      <c r="BG2" s="12"/>
      <c r="BH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</row>
    <row r="3" spans="1:128" x14ac:dyDescent="0.25">
      <c r="A3" s="34" t="s">
        <v>155</v>
      </c>
      <c r="B3" s="1">
        <v>39449</v>
      </c>
      <c r="C3" s="2"/>
      <c r="D3" s="1"/>
      <c r="F3" s="2">
        <v>30</v>
      </c>
      <c r="G3" t="s">
        <v>128</v>
      </c>
      <c r="H3" s="2"/>
      <c r="I3" s="12"/>
      <c r="J3" s="12">
        <v>9.9499999999999993</v>
      </c>
      <c r="K3" s="2"/>
      <c r="L3" s="36"/>
      <c r="M3" s="2"/>
      <c r="N3" s="2"/>
      <c r="O3" s="2"/>
      <c r="P3" s="12"/>
      <c r="Q3" s="12"/>
      <c r="R3" s="12"/>
      <c r="S3" s="12"/>
      <c r="T3" s="12"/>
      <c r="U3" s="39">
        <v>0</v>
      </c>
      <c r="W3" s="12"/>
      <c r="X3" s="12"/>
      <c r="Y3" s="12"/>
      <c r="Z3" s="39">
        <v>0</v>
      </c>
      <c r="AB3" s="12">
        <v>0.46509210526315792</v>
      </c>
      <c r="AD3" s="12"/>
      <c r="AE3" s="12"/>
      <c r="AF3" s="12"/>
      <c r="AG3" s="12">
        <v>0</v>
      </c>
      <c r="AH3" s="12"/>
      <c r="AI3" s="12">
        <v>0</v>
      </c>
      <c r="AJ3" s="12"/>
      <c r="AK3" s="12">
        <v>0</v>
      </c>
      <c r="AL3" s="12">
        <v>0</v>
      </c>
      <c r="AM3" s="39"/>
      <c r="AO3" s="12"/>
      <c r="AP3" s="12"/>
      <c r="AQ3" s="12"/>
      <c r="AR3" s="41">
        <v>0</v>
      </c>
      <c r="AS3" s="12">
        <v>0</v>
      </c>
      <c r="AT3" s="12">
        <v>0</v>
      </c>
      <c r="AU3" s="12">
        <v>0</v>
      </c>
      <c r="AV3" s="12"/>
      <c r="AW3" s="12"/>
      <c r="AX3" s="13">
        <v>0</v>
      </c>
      <c r="AY3" s="12"/>
      <c r="AZ3" s="12"/>
      <c r="BA3" s="39"/>
      <c r="BB3" s="40">
        <v>0</v>
      </c>
      <c r="BC3" s="39"/>
      <c r="BE3" s="12"/>
      <c r="BF3" s="12"/>
      <c r="BG3" s="12"/>
      <c r="BH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</row>
    <row r="4" spans="1:128" x14ac:dyDescent="0.25">
      <c r="A4" s="34" t="s">
        <v>155</v>
      </c>
      <c r="B4" s="1">
        <v>39455</v>
      </c>
      <c r="C4" s="2"/>
      <c r="D4" s="1"/>
      <c r="F4" s="2">
        <v>36</v>
      </c>
      <c r="G4" t="s">
        <v>128</v>
      </c>
      <c r="H4" s="2"/>
      <c r="I4" s="12"/>
      <c r="J4" s="12">
        <v>11.05</v>
      </c>
      <c r="K4" s="2"/>
      <c r="L4" s="36"/>
      <c r="M4" s="2"/>
      <c r="N4" s="2"/>
      <c r="O4" s="2"/>
      <c r="P4" s="12"/>
      <c r="Q4" s="12"/>
      <c r="R4" s="12"/>
      <c r="S4" s="12"/>
      <c r="T4" s="12"/>
      <c r="U4" s="39"/>
      <c r="W4" s="12"/>
      <c r="X4" s="12"/>
      <c r="Y4" s="12"/>
      <c r="Z4" s="39"/>
      <c r="AB4" s="12"/>
      <c r="AD4" s="12"/>
      <c r="AE4" s="12"/>
      <c r="AF4" s="12"/>
      <c r="AG4" s="12"/>
      <c r="AH4" s="12"/>
      <c r="AI4" s="12"/>
      <c r="AJ4" s="12"/>
      <c r="AK4" s="12"/>
      <c r="AL4" s="12"/>
      <c r="AM4" s="39"/>
      <c r="AO4" s="12"/>
      <c r="AP4" s="12"/>
      <c r="AQ4" s="12"/>
      <c r="AR4" s="41"/>
      <c r="AS4" s="12"/>
      <c r="AT4" s="12"/>
      <c r="AU4" s="12"/>
      <c r="AV4" s="12"/>
      <c r="AW4" s="12"/>
      <c r="AX4" s="13"/>
      <c r="AY4" s="12"/>
      <c r="AZ4" s="12"/>
      <c r="BA4" s="39"/>
      <c r="BB4" s="40">
        <v>0</v>
      </c>
      <c r="BC4" s="39"/>
      <c r="BE4" s="12"/>
      <c r="BF4" s="12"/>
      <c r="BG4" s="12"/>
      <c r="BH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</row>
    <row r="5" spans="1:128" x14ac:dyDescent="0.25">
      <c r="A5" s="34" t="s">
        <v>155</v>
      </c>
      <c r="B5" s="1">
        <v>39461</v>
      </c>
      <c r="C5" s="2"/>
      <c r="D5" s="1"/>
      <c r="F5" s="2">
        <v>42</v>
      </c>
      <c r="G5" t="s">
        <v>128</v>
      </c>
      <c r="H5" s="2"/>
      <c r="I5" s="12"/>
      <c r="J5" s="12"/>
      <c r="K5" s="2"/>
      <c r="L5" s="36"/>
      <c r="M5" s="2"/>
      <c r="N5" s="2"/>
      <c r="O5" s="2"/>
      <c r="P5" s="12"/>
      <c r="Q5" s="12"/>
      <c r="R5" s="12"/>
      <c r="S5" s="12"/>
      <c r="T5" s="12"/>
      <c r="U5" s="39">
        <v>0</v>
      </c>
      <c r="W5" s="12"/>
      <c r="X5" s="12"/>
      <c r="Y5" s="12"/>
      <c r="Z5" s="39">
        <v>0</v>
      </c>
      <c r="AB5" s="12">
        <v>1.7062730263157893</v>
      </c>
      <c r="AD5" s="12"/>
      <c r="AE5" s="12"/>
      <c r="AF5" s="12"/>
      <c r="AG5" s="12">
        <v>0</v>
      </c>
      <c r="AH5" s="12"/>
      <c r="AI5" s="12">
        <v>0</v>
      </c>
      <c r="AJ5" s="12"/>
      <c r="AK5" s="12">
        <v>0</v>
      </c>
      <c r="AL5" s="12">
        <v>0</v>
      </c>
      <c r="AM5" s="39"/>
      <c r="AO5" s="12"/>
      <c r="AP5" s="12"/>
      <c r="AQ5" s="12"/>
      <c r="AR5" s="41">
        <v>0</v>
      </c>
      <c r="AS5" s="12">
        <v>0</v>
      </c>
      <c r="AT5" s="12">
        <v>0</v>
      </c>
      <c r="AU5" s="12">
        <v>0</v>
      </c>
      <c r="AV5" s="12"/>
      <c r="AW5" s="12"/>
      <c r="AX5" s="13">
        <v>0</v>
      </c>
      <c r="AY5" s="12"/>
      <c r="AZ5" s="12"/>
      <c r="BA5" s="39"/>
      <c r="BB5" s="40">
        <v>0</v>
      </c>
      <c r="BC5" s="39"/>
      <c r="BE5" s="12"/>
      <c r="BF5" s="12"/>
      <c r="BG5" s="12"/>
      <c r="BH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</row>
    <row r="6" spans="1:128" x14ac:dyDescent="0.25">
      <c r="A6" s="34" t="s">
        <v>155</v>
      </c>
      <c r="B6" s="1">
        <v>39462</v>
      </c>
      <c r="C6" s="2"/>
      <c r="D6" s="1"/>
      <c r="F6" s="2">
        <v>43</v>
      </c>
      <c r="G6" t="s">
        <v>128</v>
      </c>
      <c r="H6" s="2"/>
      <c r="I6" s="12"/>
      <c r="J6" s="12">
        <v>13.2</v>
      </c>
      <c r="K6" s="2"/>
      <c r="L6" s="36"/>
      <c r="M6" s="2"/>
      <c r="N6" s="2"/>
      <c r="O6" s="2"/>
      <c r="P6" s="12"/>
      <c r="Q6" s="12"/>
      <c r="R6" s="12"/>
      <c r="S6" s="12"/>
      <c r="T6" s="12"/>
      <c r="U6" s="39"/>
      <c r="W6" s="12"/>
      <c r="X6" s="12"/>
      <c r="Y6" s="12"/>
      <c r="Z6" s="39"/>
      <c r="AB6" s="12"/>
      <c r="AD6" s="12"/>
      <c r="AE6" s="12"/>
      <c r="AF6" s="12"/>
      <c r="AG6" s="12"/>
      <c r="AH6" s="12"/>
      <c r="AI6" s="12"/>
      <c r="AJ6" s="12"/>
      <c r="AK6" s="12"/>
      <c r="AL6" s="12"/>
      <c r="AM6" s="39"/>
      <c r="AO6" s="12"/>
      <c r="AP6" s="12"/>
      <c r="AQ6" s="12"/>
      <c r="AR6" s="41"/>
      <c r="AS6" s="12"/>
      <c r="AT6" s="12"/>
      <c r="AU6" s="12"/>
      <c r="AV6" s="12"/>
      <c r="AW6" s="12"/>
      <c r="AX6" s="13"/>
      <c r="AY6" s="12"/>
      <c r="AZ6" s="12"/>
      <c r="BA6" s="39"/>
      <c r="BB6" s="40">
        <v>0</v>
      </c>
      <c r="BC6" s="39"/>
      <c r="BE6" s="12"/>
      <c r="BF6" s="12"/>
      <c r="BG6" s="12"/>
      <c r="BH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</row>
    <row r="7" spans="1:128" x14ac:dyDescent="0.25">
      <c r="A7" s="34" t="s">
        <v>155</v>
      </c>
      <c r="B7" s="1">
        <v>39468</v>
      </c>
      <c r="C7" s="2"/>
      <c r="D7" s="1"/>
      <c r="F7" s="2">
        <v>49</v>
      </c>
      <c r="G7" t="s">
        <v>128</v>
      </c>
      <c r="H7" s="2"/>
      <c r="I7" s="12"/>
      <c r="J7" s="12"/>
      <c r="K7" s="2"/>
      <c r="L7" s="36"/>
      <c r="M7" s="2"/>
      <c r="N7" s="2"/>
      <c r="O7" s="2"/>
      <c r="P7" s="12"/>
      <c r="Q7" s="12"/>
      <c r="R7" s="12"/>
      <c r="S7" s="12"/>
      <c r="T7" s="12"/>
      <c r="U7" s="39">
        <v>2182.25273091499</v>
      </c>
      <c r="V7" s="40">
        <v>218.22527309149899</v>
      </c>
      <c r="W7" s="12"/>
      <c r="X7" s="12"/>
      <c r="Y7" s="12"/>
      <c r="Z7" s="39">
        <v>2318.032279653155</v>
      </c>
      <c r="AA7" s="40">
        <v>231.8032279653155</v>
      </c>
      <c r="AB7" s="12">
        <v>3.701081591223256</v>
      </c>
      <c r="AC7" s="42">
        <f>AB7/AA7</f>
        <v>1.5966479948143972E-2</v>
      </c>
      <c r="AD7" s="12"/>
      <c r="AE7" s="12"/>
      <c r="AF7" s="12"/>
      <c r="AG7" s="12">
        <v>186.73193938156328</v>
      </c>
      <c r="AH7" s="12"/>
      <c r="AI7" s="12">
        <v>81.962480400698212</v>
      </c>
      <c r="AJ7" s="12"/>
      <c r="AK7" s="12">
        <v>0</v>
      </c>
      <c r="AL7" s="12">
        <v>0</v>
      </c>
      <c r="AM7" s="39">
        <f>AG7+AH7+AI7+AJ7+AK7+AL7</f>
        <v>268.69441978226149</v>
      </c>
      <c r="AN7" s="40">
        <f>AM7/10</f>
        <v>26.869441978226149</v>
      </c>
      <c r="AO7" s="12"/>
      <c r="AP7" s="12"/>
      <c r="AQ7" s="12"/>
      <c r="AR7" s="41">
        <v>190.96248638844537</v>
      </c>
      <c r="AS7" s="12">
        <v>167.06181851351326</v>
      </c>
      <c r="AT7" s="12">
        <v>23.900667874932125</v>
      </c>
      <c r="AU7" s="12">
        <v>0</v>
      </c>
      <c r="AV7" s="12"/>
      <c r="AW7" s="12"/>
      <c r="AX7" s="13">
        <v>0</v>
      </c>
      <c r="AY7" s="12"/>
      <c r="AZ7" s="12"/>
      <c r="BA7" s="39"/>
      <c r="BB7" s="40">
        <v>0</v>
      </c>
      <c r="BC7" s="39">
        <f>U7+Z7+AM7</f>
        <v>4768.9794303504059</v>
      </c>
      <c r="BD7">
        <f>V7+AA7+AN7</f>
        <v>476.89794303504061</v>
      </c>
      <c r="BE7" s="12"/>
      <c r="BF7" s="12"/>
      <c r="BG7" s="12"/>
      <c r="BH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</row>
    <row r="8" spans="1:128" x14ac:dyDescent="0.25">
      <c r="A8" s="34" t="s">
        <v>155</v>
      </c>
      <c r="B8" s="1">
        <v>39470</v>
      </c>
      <c r="C8" s="2"/>
      <c r="D8" s="1"/>
      <c r="F8" s="2">
        <v>51</v>
      </c>
      <c r="G8" t="s">
        <v>128</v>
      </c>
      <c r="H8" s="2"/>
      <c r="I8" s="12"/>
      <c r="J8" s="12">
        <v>15.75</v>
      </c>
      <c r="K8" s="2"/>
      <c r="L8" s="36"/>
      <c r="M8" s="2"/>
      <c r="N8" s="2"/>
      <c r="O8" s="2"/>
      <c r="P8" s="12"/>
      <c r="Q8" s="12"/>
      <c r="R8" s="12"/>
      <c r="S8" s="12"/>
      <c r="T8" s="12"/>
      <c r="U8" s="39"/>
      <c r="W8" s="12"/>
      <c r="X8" s="12"/>
      <c r="Y8" s="12"/>
      <c r="Z8" s="39"/>
      <c r="AB8" s="12"/>
      <c r="AC8" s="42"/>
      <c r="AD8" s="12"/>
      <c r="AE8" s="12"/>
      <c r="AF8" s="12"/>
      <c r="AG8" s="12"/>
      <c r="AH8" s="12"/>
      <c r="AI8" s="12"/>
      <c r="AJ8" s="12"/>
      <c r="AK8" s="12"/>
      <c r="AL8" s="12"/>
      <c r="AM8" s="39"/>
      <c r="AO8" s="12"/>
      <c r="AP8" s="12"/>
      <c r="AQ8" s="12"/>
      <c r="AR8" s="41"/>
      <c r="AS8" s="12"/>
      <c r="AT8" s="12"/>
      <c r="AU8" s="12"/>
      <c r="AV8" s="12"/>
      <c r="AW8" s="12"/>
      <c r="AX8" s="13"/>
      <c r="AY8" s="12"/>
      <c r="AZ8" s="12"/>
      <c r="BA8" s="39"/>
      <c r="BB8" s="40">
        <v>0</v>
      </c>
      <c r="BC8" s="39"/>
      <c r="BE8" s="12"/>
      <c r="BF8" s="12"/>
      <c r="BG8" s="12"/>
      <c r="BH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</row>
    <row r="9" spans="1:128" x14ac:dyDescent="0.25">
      <c r="A9" s="34" t="s">
        <v>155</v>
      </c>
      <c r="B9" s="1">
        <v>39476</v>
      </c>
      <c r="C9" s="2"/>
      <c r="D9" s="1"/>
      <c r="F9" s="2">
        <v>57</v>
      </c>
      <c r="G9" t="s">
        <v>128</v>
      </c>
      <c r="H9" s="2"/>
      <c r="I9" s="12"/>
      <c r="J9" s="12">
        <v>16.75</v>
      </c>
      <c r="K9" s="2"/>
      <c r="L9" s="36"/>
      <c r="M9" s="2"/>
      <c r="N9" s="2"/>
      <c r="O9" s="2"/>
      <c r="P9" s="12"/>
      <c r="Q9" s="12"/>
      <c r="R9" s="12"/>
      <c r="S9" s="12"/>
      <c r="T9" s="12"/>
      <c r="U9" s="39"/>
      <c r="W9" s="12"/>
      <c r="X9" s="12"/>
      <c r="Y9" s="12"/>
      <c r="Z9" s="39"/>
      <c r="AB9" s="12"/>
      <c r="AC9" s="42"/>
      <c r="AD9" s="12"/>
      <c r="AE9" s="12"/>
      <c r="AF9" s="12"/>
      <c r="AG9" s="12"/>
      <c r="AH9" s="12"/>
      <c r="AI9" s="12"/>
      <c r="AJ9" s="12"/>
      <c r="AK9" s="12"/>
      <c r="AL9" s="12"/>
      <c r="AM9" s="39"/>
      <c r="AO9" s="12"/>
      <c r="AP9" s="12"/>
      <c r="AQ9" s="12"/>
      <c r="AR9" s="41"/>
      <c r="AS9" s="12"/>
      <c r="AT9" s="12"/>
      <c r="AU9" s="12"/>
      <c r="AV9" s="12"/>
      <c r="AW9" s="12"/>
      <c r="AX9" s="13"/>
      <c r="AY9" s="12"/>
      <c r="AZ9" s="12"/>
      <c r="BA9" s="39"/>
      <c r="BB9" s="40">
        <v>0</v>
      </c>
      <c r="BC9" s="39"/>
      <c r="BE9" s="12"/>
      <c r="BF9" s="12"/>
      <c r="BG9" s="12"/>
      <c r="BH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</row>
    <row r="10" spans="1:128" x14ac:dyDescent="0.25">
      <c r="A10" s="34" t="s">
        <v>155</v>
      </c>
      <c r="B10" s="1">
        <v>39483</v>
      </c>
      <c r="C10" s="2"/>
      <c r="D10" s="1"/>
      <c r="F10" s="2">
        <v>64</v>
      </c>
      <c r="G10" t="s">
        <v>128</v>
      </c>
      <c r="H10" s="2"/>
      <c r="I10" s="12"/>
      <c r="J10" s="12"/>
      <c r="K10" s="2"/>
      <c r="L10" s="36"/>
      <c r="M10" s="2"/>
      <c r="N10" s="2"/>
      <c r="O10" s="2"/>
      <c r="P10" s="12"/>
      <c r="Q10" s="12"/>
      <c r="R10" s="12"/>
      <c r="S10" s="12"/>
      <c r="T10" s="12"/>
      <c r="U10" s="39">
        <v>2755.1014265846188</v>
      </c>
      <c r="V10" s="40">
        <v>275.51014265846186</v>
      </c>
      <c r="W10" s="12"/>
      <c r="X10" s="12"/>
      <c r="Y10" s="12"/>
      <c r="Z10" s="39">
        <v>2195.3377100577977</v>
      </c>
      <c r="AA10" s="40">
        <v>219.53377100577978</v>
      </c>
      <c r="AB10" s="12">
        <v>3.7414181649366181</v>
      </c>
      <c r="AC10" s="42">
        <f>AB10/AA10</f>
        <v>1.7042563191055082E-2</v>
      </c>
      <c r="AD10" s="12"/>
      <c r="AE10" s="12"/>
      <c r="AF10" s="12"/>
      <c r="AG10" s="12">
        <v>134.3222557029919</v>
      </c>
      <c r="AH10" s="12"/>
      <c r="AI10" s="12">
        <v>2486.3207555034278</v>
      </c>
      <c r="AJ10" s="12"/>
      <c r="AK10" s="12">
        <v>0</v>
      </c>
      <c r="AL10" s="12">
        <v>0</v>
      </c>
      <c r="AM10" s="39">
        <f>AG10+AH10+AI10+AJ10+AK10+AL10</f>
        <v>2620.6430112064195</v>
      </c>
      <c r="AN10" s="40">
        <f>AM10/10</f>
        <v>262.06430112064197</v>
      </c>
      <c r="AO10" s="12"/>
      <c r="AP10" s="12"/>
      <c r="AQ10" s="12"/>
      <c r="AR10" s="41">
        <v>209.96167790592841</v>
      </c>
      <c r="AS10" s="12">
        <v>98.271535310615519</v>
      </c>
      <c r="AT10" s="12">
        <v>111.69014259531289</v>
      </c>
      <c r="AU10" s="12">
        <v>0</v>
      </c>
      <c r="AV10" s="12"/>
      <c r="AW10" s="12"/>
      <c r="AX10" s="13">
        <v>0</v>
      </c>
      <c r="AY10" s="12"/>
      <c r="AZ10" s="12"/>
      <c r="BA10" s="39"/>
      <c r="BB10" s="40">
        <v>0</v>
      </c>
      <c r="BC10" s="39">
        <f>U10+Z10+AM10+BA10</f>
        <v>7571.082147848836</v>
      </c>
      <c r="BD10">
        <f>V10+AA10+AN10</f>
        <v>757.10821478488356</v>
      </c>
      <c r="BE10" s="12"/>
      <c r="BF10" s="12"/>
      <c r="BG10" s="12"/>
      <c r="BH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</row>
    <row r="11" spans="1:128" x14ac:dyDescent="0.25">
      <c r="A11" s="34" t="s">
        <v>155</v>
      </c>
      <c r="B11" s="1">
        <v>39484</v>
      </c>
      <c r="C11" s="2"/>
      <c r="D11" s="1"/>
      <c r="F11" s="2">
        <v>65</v>
      </c>
      <c r="G11" t="s">
        <v>128</v>
      </c>
      <c r="H11" s="2"/>
      <c r="I11" s="12"/>
      <c r="J11" s="12">
        <v>18.5</v>
      </c>
      <c r="K11" s="2"/>
      <c r="L11" s="36"/>
      <c r="M11" s="2"/>
      <c r="N11" s="2"/>
      <c r="O11" s="2"/>
      <c r="P11" s="12"/>
      <c r="Q11" s="12"/>
      <c r="R11" s="12"/>
      <c r="S11" s="12"/>
      <c r="T11" s="12"/>
      <c r="U11" s="39"/>
      <c r="W11" s="12"/>
      <c r="X11" s="12"/>
      <c r="Y11" s="12"/>
      <c r="Z11" s="39"/>
      <c r="AB11" s="12"/>
      <c r="AC11" s="42"/>
      <c r="AD11" s="12"/>
      <c r="AE11" s="12"/>
      <c r="AF11" s="12"/>
      <c r="AG11" s="12"/>
      <c r="AH11" s="12"/>
      <c r="AI11" s="12"/>
      <c r="AJ11" s="12"/>
      <c r="AK11" s="12"/>
      <c r="AL11" s="12"/>
      <c r="AM11" s="39"/>
      <c r="AO11" s="12"/>
      <c r="AP11" s="12"/>
      <c r="AQ11" s="12"/>
      <c r="AR11" s="41"/>
      <c r="AS11" s="12"/>
      <c r="AT11" s="12"/>
      <c r="AU11" s="12"/>
      <c r="AV11" s="12"/>
      <c r="AW11" s="12"/>
      <c r="AX11" s="13"/>
      <c r="AY11" s="12"/>
      <c r="AZ11" s="12"/>
      <c r="BA11" s="39"/>
      <c r="BB11" s="40">
        <v>0</v>
      </c>
      <c r="BC11" s="39"/>
      <c r="BE11" s="12"/>
      <c r="BF11" s="12"/>
      <c r="BG11" s="12"/>
      <c r="BH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</row>
    <row r="12" spans="1:128" x14ac:dyDescent="0.25">
      <c r="A12" s="34" t="s">
        <v>155</v>
      </c>
      <c r="B12" s="1">
        <v>39491</v>
      </c>
      <c r="C12" s="2"/>
      <c r="D12" s="1"/>
      <c r="F12" s="2">
        <v>72</v>
      </c>
      <c r="G12" t="s">
        <v>128</v>
      </c>
      <c r="H12" s="2"/>
      <c r="I12" s="12"/>
      <c r="J12" s="12">
        <v>19.5</v>
      </c>
      <c r="K12" s="2"/>
      <c r="L12" s="36"/>
      <c r="M12" s="2"/>
      <c r="N12" s="2"/>
      <c r="O12" s="2"/>
      <c r="P12" s="12"/>
      <c r="Q12" s="12"/>
      <c r="R12" s="12"/>
      <c r="S12" s="12"/>
      <c r="T12" s="12"/>
      <c r="U12" s="39"/>
      <c r="W12" s="12"/>
      <c r="X12" s="12"/>
      <c r="Y12" s="12"/>
      <c r="Z12" s="39"/>
      <c r="AB12" s="12"/>
      <c r="AC12" s="42"/>
      <c r="AD12" s="12"/>
      <c r="AE12" s="12"/>
      <c r="AF12" s="12"/>
      <c r="AG12" s="12"/>
      <c r="AH12" s="12"/>
      <c r="AI12" s="12"/>
      <c r="AJ12" s="12"/>
      <c r="AK12" s="12"/>
      <c r="AL12" s="12"/>
      <c r="AM12" s="39"/>
      <c r="AO12" s="12"/>
      <c r="AP12" s="12"/>
      <c r="AQ12" s="12"/>
      <c r="AR12" s="41"/>
      <c r="AS12" s="12"/>
      <c r="AT12" s="12"/>
      <c r="AU12" s="12"/>
      <c r="AV12" s="12"/>
      <c r="AW12" s="12"/>
      <c r="AX12" s="13"/>
      <c r="AY12" s="12"/>
      <c r="AZ12" s="12"/>
      <c r="BA12" s="39"/>
      <c r="BB12" s="40">
        <v>0</v>
      </c>
      <c r="BC12" s="39"/>
      <c r="BE12" s="12"/>
      <c r="BF12" s="12"/>
      <c r="BG12" s="12"/>
      <c r="BH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</row>
    <row r="13" spans="1:128" x14ac:dyDescent="0.25">
      <c r="A13" s="34" t="s">
        <v>155</v>
      </c>
      <c r="B13" s="1">
        <v>39497</v>
      </c>
      <c r="C13" s="2"/>
      <c r="D13" s="1"/>
      <c r="F13" s="2">
        <v>78</v>
      </c>
      <c r="G13" t="s">
        <v>128</v>
      </c>
      <c r="H13" s="2"/>
      <c r="I13" s="12"/>
      <c r="J13" s="12">
        <v>20.350000000000001</v>
      </c>
      <c r="K13" s="2"/>
      <c r="L13" s="36"/>
      <c r="M13" s="2"/>
      <c r="N13" s="2"/>
      <c r="O13" s="2"/>
      <c r="P13" s="12"/>
      <c r="Q13" s="12"/>
      <c r="R13" s="12"/>
      <c r="S13" s="12"/>
      <c r="T13" s="12"/>
      <c r="U13" s="39">
        <v>3210.2735151756565</v>
      </c>
      <c r="V13" s="40">
        <v>321.02735151756565</v>
      </c>
      <c r="W13" s="12"/>
      <c r="X13" s="12"/>
      <c r="Y13" s="12"/>
      <c r="Z13" s="39">
        <v>2407.8479292978341</v>
      </c>
      <c r="AA13" s="40">
        <v>240.78479292978341</v>
      </c>
      <c r="AB13" s="12">
        <v>3.7304044429250878</v>
      </c>
      <c r="AC13" s="42">
        <f>AB13/AA13</f>
        <v>1.5492691201694501E-2</v>
      </c>
      <c r="AD13" s="12"/>
      <c r="AE13" s="12"/>
      <c r="AF13" s="12"/>
      <c r="AG13" s="12">
        <v>23.752928819393368</v>
      </c>
      <c r="AH13" s="12"/>
      <c r="AI13" s="12">
        <v>2698.762285628236</v>
      </c>
      <c r="AJ13" s="12"/>
      <c r="AK13" s="12">
        <v>0</v>
      </c>
      <c r="AL13" s="12">
        <v>0</v>
      </c>
      <c r="AM13" s="39">
        <f>AG13+AH13+AI13+AJ13+AK13+AL13</f>
        <v>2722.5152144476292</v>
      </c>
      <c r="AN13" s="40">
        <f>AM13/10</f>
        <v>272.25152144476294</v>
      </c>
      <c r="AO13" s="12"/>
      <c r="AP13" s="12"/>
      <c r="AQ13" s="12"/>
      <c r="AR13" s="41">
        <v>108.90656443957458</v>
      </c>
      <c r="AS13" s="12">
        <v>8.3091515561339317</v>
      </c>
      <c r="AT13" s="12">
        <v>100.59741288344065</v>
      </c>
      <c r="AU13" s="12">
        <v>0</v>
      </c>
      <c r="AV13" s="12"/>
      <c r="AW13" s="12"/>
      <c r="AX13" s="13">
        <v>0</v>
      </c>
      <c r="AY13" s="12"/>
      <c r="AZ13" s="12"/>
      <c r="BA13" s="39"/>
      <c r="BB13" s="40">
        <v>0</v>
      </c>
      <c r="BC13" s="39">
        <f>U13+Z13+AM13+BA13</f>
        <v>8340.6366589211193</v>
      </c>
      <c r="BD13">
        <f>V13+AA13+AN13</f>
        <v>834.063665892112</v>
      </c>
      <c r="BE13" s="12"/>
      <c r="BF13" s="12"/>
      <c r="BG13" s="12"/>
      <c r="BH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</row>
    <row r="14" spans="1:128" x14ac:dyDescent="0.25">
      <c r="A14" s="34" t="s">
        <v>155</v>
      </c>
      <c r="B14" s="1">
        <v>39533</v>
      </c>
      <c r="C14" s="2"/>
      <c r="D14" s="1"/>
      <c r="F14" s="2">
        <v>114</v>
      </c>
      <c r="G14" t="s">
        <v>128</v>
      </c>
      <c r="H14" s="2"/>
      <c r="I14" s="12"/>
      <c r="J14" s="12">
        <v>23.5</v>
      </c>
      <c r="K14" s="2"/>
      <c r="L14" s="36"/>
      <c r="M14" s="2"/>
      <c r="N14" s="2"/>
      <c r="O14" s="2"/>
      <c r="P14" s="12"/>
      <c r="Q14" s="12"/>
      <c r="R14" s="12"/>
      <c r="S14" s="12"/>
      <c r="T14" s="12"/>
      <c r="U14" s="39"/>
      <c r="W14" s="12"/>
      <c r="X14" s="12"/>
      <c r="Y14" s="12"/>
      <c r="Z14" s="39"/>
      <c r="AB14" s="12"/>
      <c r="AC14" s="42"/>
      <c r="AD14" s="12"/>
      <c r="AE14" s="12"/>
      <c r="AF14" s="12"/>
      <c r="AG14" s="12"/>
      <c r="AH14" s="12"/>
      <c r="AI14" s="12"/>
      <c r="AJ14" s="12"/>
      <c r="AK14" s="12"/>
      <c r="AL14" s="12"/>
      <c r="AM14" s="39"/>
      <c r="AO14" s="12"/>
      <c r="AP14" s="12"/>
      <c r="AQ14" s="12"/>
      <c r="AR14" s="41"/>
      <c r="AS14" s="12"/>
      <c r="AT14" s="12"/>
      <c r="AU14" s="12"/>
      <c r="AV14" s="12"/>
      <c r="AW14" s="12"/>
      <c r="AX14" s="13"/>
      <c r="AY14" s="12"/>
      <c r="AZ14" s="12"/>
      <c r="BA14" s="39"/>
      <c r="BB14" s="40">
        <v>0</v>
      </c>
      <c r="BC14" s="39"/>
      <c r="BE14" s="12"/>
      <c r="BF14" s="12"/>
      <c r="BG14" s="12"/>
      <c r="BH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</row>
    <row r="15" spans="1:128" x14ac:dyDescent="0.25">
      <c r="A15" s="34" t="s">
        <v>155</v>
      </c>
      <c r="B15" s="1">
        <v>39538</v>
      </c>
      <c r="C15" s="2"/>
      <c r="D15" s="1"/>
      <c r="F15" s="2">
        <v>119</v>
      </c>
      <c r="G15" t="s">
        <v>128</v>
      </c>
      <c r="H15" s="2"/>
      <c r="I15" s="12"/>
      <c r="J15" s="12"/>
      <c r="K15" s="2"/>
      <c r="L15" s="36"/>
      <c r="M15" s="2"/>
      <c r="N15" s="2"/>
      <c r="O15" s="2"/>
      <c r="P15" s="12"/>
      <c r="Q15" s="12"/>
      <c r="R15" s="12"/>
      <c r="S15" s="12"/>
      <c r="T15" s="12"/>
      <c r="U15" s="39">
        <v>5463.9624777002264</v>
      </c>
      <c r="V15" s="40">
        <v>546.39624777002268</v>
      </c>
      <c r="W15" s="12"/>
      <c r="X15" s="12"/>
      <c r="Y15" s="12"/>
      <c r="Z15" s="39">
        <v>2511.9570904719367</v>
      </c>
      <c r="AA15" s="40">
        <v>251.19570904719367</v>
      </c>
      <c r="AB15" s="12">
        <v>2.9946702326681423</v>
      </c>
      <c r="AC15" s="42">
        <f>AB15/AA15</f>
        <v>1.192166157625533E-2</v>
      </c>
      <c r="AD15" s="12"/>
      <c r="AE15" s="12"/>
      <c r="AF15" s="12"/>
      <c r="AG15" s="12">
        <v>52.809567414338183</v>
      </c>
      <c r="AH15" s="12"/>
      <c r="AI15" s="12">
        <v>1705.24246939352</v>
      </c>
      <c r="AJ15" s="12"/>
      <c r="AK15" s="12">
        <v>329.0535323450078</v>
      </c>
      <c r="AL15" s="12">
        <v>3482.8390367854436</v>
      </c>
      <c r="AM15" s="39">
        <f>AG15+AH15+AI15+AJ15+AK15+AL15</f>
        <v>5569.9446059383099</v>
      </c>
      <c r="AN15" s="40">
        <f>AM15/10</f>
        <v>556.99446059383104</v>
      </c>
      <c r="AO15" s="12"/>
      <c r="AP15" s="12"/>
      <c r="AQ15" s="12"/>
      <c r="AR15" s="41">
        <v>161.62360099408184</v>
      </c>
      <c r="AS15" s="12">
        <v>42.902269921370944</v>
      </c>
      <c r="AT15" s="12">
        <v>43.396422309557309</v>
      </c>
      <c r="AU15" s="12">
        <v>66.265057773614643</v>
      </c>
      <c r="AV15" s="12"/>
      <c r="AW15" s="12"/>
      <c r="AX15" s="13">
        <v>9.0598509895389441</v>
      </c>
      <c r="AY15" s="12"/>
      <c r="AZ15" s="12"/>
      <c r="BA15" s="39"/>
      <c r="BB15" s="40">
        <v>0</v>
      </c>
      <c r="BC15" s="39">
        <f>U15+Z15+AM15+BA15</f>
        <v>13545.864174110473</v>
      </c>
      <c r="BD15">
        <f>V15+AA15+AN15</f>
        <v>1354.5864174110475</v>
      </c>
      <c r="BE15" s="12"/>
      <c r="BF15" s="12"/>
      <c r="BG15" s="12"/>
      <c r="BH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</row>
    <row r="16" spans="1:128" x14ac:dyDescent="0.25">
      <c r="A16" s="34" t="s">
        <v>155</v>
      </c>
      <c r="B16" s="1">
        <v>39555</v>
      </c>
      <c r="C16" s="2"/>
      <c r="D16" s="1"/>
      <c r="F16" s="2">
        <v>136</v>
      </c>
      <c r="G16" t="s">
        <v>128</v>
      </c>
      <c r="H16" s="2"/>
      <c r="I16" s="12"/>
      <c r="J16" s="12">
        <v>24.4</v>
      </c>
      <c r="K16" s="2"/>
      <c r="L16" s="36"/>
      <c r="M16" s="2"/>
      <c r="N16" s="2"/>
      <c r="O16" s="2"/>
      <c r="P16" s="12"/>
      <c r="Q16" s="12"/>
      <c r="R16" s="12"/>
      <c r="S16" s="12"/>
      <c r="T16" s="12"/>
      <c r="U16" s="39"/>
      <c r="W16" s="12"/>
      <c r="X16" s="12"/>
      <c r="Y16" s="12"/>
      <c r="Z16" s="39"/>
      <c r="AB16" s="12"/>
      <c r="AC16" s="42"/>
      <c r="AD16" s="12"/>
      <c r="AE16" s="12"/>
      <c r="AF16" s="12"/>
      <c r="AG16" s="12"/>
      <c r="AH16" s="12"/>
      <c r="AI16" s="12"/>
      <c r="AJ16" s="12"/>
      <c r="AK16" s="12"/>
      <c r="AL16" s="12"/>
      <c r="AM16" s="39"/>
      <c r="AO16" s="12"/>
      <c r="AP16" s="12"/>
      <c r="AQ16" s="12"/>
      <c r="AR16" s="41"/>
      <c r="AS16" s="12"/>
      <c r="AT16" s="12"/>
      <c r="AU16" s="12"/>
      <c r="AV16" s="12"/>
      <c r="AW16" s="12"/>
      <c r="AX16" s="13"/>
      <c r="AY16" s="12"/>
      <c r="AZ16" s="12"/>
      <c r="BA16" s="39"/>
      <c r="BB16" s="40">
        <v>0</v>
      </c>
      <c r="BC16" s="39"/>
      <c r="BE16" s="12"/>
      <c r="BF16" s="12"/>
      <c r="BG16" s="12"/>
      <c r="BH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</row>
    <row r="17" spans="1:128" x14ac:dyDescent="0.25">
      <c r="A17" s="34" t="s">
        <v>155</v>
      </c>
      <c r="B17" s="1">
        <v>39467</v>
      </c>
      <c r="C17" s="2">
        <v>4</v>
      </c>
      <c r="D17" t="s">
        <v>220</v>
      </c>
      <c r="E17" t="s">
        <v>17</v>
      </c>
      <c r="F17" s="2">
        <v>48</v>
      </c>
      <c r="G17" t="s">
        <v>128</v>
      </c>
      <c r="H17" s="2"/>
      <c r="I17" s="12"/>
      <c r="J17" s="12"/>
      <c r="K17" s="2"/>
      <c r="L17" s="36"/>
      <c r="M17" s="2">
        <v>48</v>
      </c>
      <c r="N17" s="2"/>
      <c r="O17" s="2"/>
      <c r="P17" s="12"/>
      <c r="Q17" s="12"/>
      <c r="R17" s="12"/>
      <c r="S17" s="12"/>
      <c r="T17" s="12"/>
      <c r="U17" s="39"/>
      <c r="W17" s="12"/>
      <c r="X17" s="12"/>
      <c r="Y17" s="12"/>
      <c r="Z17" s="39"/>
      <c r="AB17" s="12"/>
      <c r="AC17" s="42"/>
      <c r="AD17" s="12"/>
      <c r="AE17" s="12"/>
      <c r="AF17" s="12"/>
      <c r="AG17" s="12"/>
      <c r="AH17" s="12"/>
      <c r="AI17" s="12"/>
      <c r="AJ17" s="12"/>
      <c r="AK17" s="12"/>
      <c r="AL17" s="12"/>
      <c r="AM17" s="39"/>
      <c r="AO17" s="12"/>
      <c r="AP17" s="12"/>
      <c r="AQ17" s="12"/>
      <c r="AR17" s="41"/>
      <c r="AS17" s="12"/>
      <c r="AT17" s="12"/>
      <c r="AU17" s="12"/>
      <c r="AV17" s="12"/>
      <c r="AW17" s="12"/>
      <c r="AX17" s="13"/>
      <c r="AY17" s="12"/>
      <c r="AZ17" s="12"/>
      <c r="BA17" s="39"/>
      <c r="BB17" s="40">
        <v>0</v>
      </c>
      <c r="BC17" s="39"/>
      <c r="BE17" s="12"/>
      <c r="BF17" s="12"/>
      <c r="BG17" s="12"/>
      <c r="BH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</row>
    <row r="18" spans="1:128" x14ac:dyDescent="0.25">
      <c r="A18" s="34" t="s">
        <v>155</v>
      </c>
      <c r="B18" s="1">
        <v>39563</v>
      </c>
      <c r="C18" s="2">
        <v>8</v>
      </c>
      <c r="D18" s="1" t="s">
        <v>221</v>
      </c>
      <c r="E18" t="s">
        <v>19</v>
      </c>
      <c r="F18" s="2">
        <v>144</v>
      </c>
      <c r="G18" t="s">
        <v>128</v>
      </c>
      <c r="H18" s="2"/>
      <c r="I18" s="12"/>
      <c r="J18" s="12"/>
      <c r="K18" s="2"/>
      <c r="L18" s="36"/>
      <c r="M18" s="2"/>
      <c r="N18" s="2"/>
      <c r="O18" s="2">
        <v>144</v>
      </c>
      <c r="P18" s="12"/>
      <c r="Q18" s="12"/>
      <c r="R18" s="12"/>
      <c r="S18" s="12"/>
      <c r="T18" s="12"/>
      <c r="U18" s="39"/>
      <c r="W18" s="12"/>
      <c r="X18" s="12"/>
      <c r="Y18" s="12"/>
      <c r="Z18" s="39"/>
      <c r="AB18" s="12"/>
      <c r="AC18" s="42"/>
      <c r="AD18" s="12"/>
      <c r="AE18" s="12"/>
      <c r="AF18" s="12"/>
      <c r="AG18" s="12"/>
      <c r="AH18" s="12"/>
      <c r="AI18" s="12"/>
      <c r="AJ18" s="12"/>
      <c r="AK18" s="12"/>
      <c r="AL18" s="12"/>
      <c r="AM18" s="39"/>
      <c r="AO18" s="12"/>
      <c r="AP18" s="12"/>
      <c r="AQ18" s="12"/>
      <c r="AR18" s="41"/>
      <c r="AS18" s="12"/>
      <c r="AT18" s="12"/>
      <c r="AU18" s="12"/>
      <c r="AV18" s="12"/>
      <c r="AW18" s="12"/>
      <c r="AX18" s="13"/>
      <c r="AY18" s="12"/>
      <c r="AZ18" s="12"/>
      <c r="BA18" s="39"/>
      <c r="BB18" s="40">
        <v>0</v>
      </c>
      <c r="BC18" s="39"/>
      <c r="BE18" s="12"/>
      <c r="BF18" s="12"/>
      <c r="BG18" s="12"/>
      <c r="BH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</row>
    <row r="19" spans="1:128" x14ac:dyDescent="0.25">
      <c r="A19" s="34" t="s">
        <v>155</v>
      </c>
      <c r="B19" s="1">
        <v>39510</v>
      </c>
      <c r="C19" s="2">
        <v>7</v>
      </c>
      <c r="D19" t="s">
        <v>222</v>
      </c>
      <c r="E19" t="s">
        <v>18</v>
      </c>
      <c r="F19" s="2">
        <v>91</v>
      </c>
      <c r="G19" t="s">
        <v>128</v>
      </c>
      <c r="H19" s="2"/>
      <c r="I19" s="12"/>
      <c r="J19" s="12">
        <v>22.2</v>
      </c>
      <c r="K19" s="2"/>
      <c r="L19" s="36"/>
      <c r="M19" s="2"/>
      <c r="N19" s="2">
        <v>91</v>
      </c>
      <c r="O19" s="2"/>
      <c r="P19" s="12"/>
      <c r="Q19" s="12"/>
      <c r="R19" s="12"/>
      <c r="S19" s="12"/>
      <c r="T19" s="12"/>
      <c r="U19" s="39">
        <v>3534.2703431855598</v>
      </c>
      <c r="V19" s="40">
        <v>353.42703431855597</v>
      </c>
      <c r="W19" s="12"/>
      <c r="X19" s="12"/>
      <c r="Y19" s="12"/>
      <c r="Z19" s="39">
        <v>2264.2157361948748</v>
      </c>
      <c r="AA19" s="40">
        <v>226.42157361948748</v>
      </c>
      <c r="AB19" s="12">
        <v>3.7955324496503628</v>
      </c>
      <c r="AC19" s="42">
        <f>AB19/AA19</f>
        <v>1.6763121945389092E-2</v>
      </c>
      <c r="AD19" s="12"/>
      <c r="AE19" s="12"/>
      <c r="AF19" s="12"/>
      <c r="AG19" s="12">
        <v>0</v>
      </c>
      <c r="AH19" s="12"/>
      <c r="AI19" s="12">
        <v>4098.8485768771334</v>
      </c>
      <c r="AJ19" s="12"/>
      <c r="AK19" s="12">
        <v>0</v>
      </c>
      <c r="AL19" s="12">
        <v>0</v>
      </c>
      <c r="AM19" s="39">
        <f>AG19+AH19+AI19+AJ19+AK19+AL19</f>
        <v>4098.8485768771334</v>
      </c>
      <c r="AN19" s="40">
        <f>AM19/10</f>
        <v>409.88485768771335</v>
      </c>
      <c r="AO19" s="12"/>
      <c r="AP19" s="12"/>
      <c r="AQ19" s="12"/>
      <c r="AR19" s="41">
        <v>96.512116476842948</v>
      </c>
      <c r="AS19" s="12">
        <v>0</v>
      </c>
      <c r="AT19" s="12">
        <v>96.512116476842948</v>
      </c>
      <c r="AU19" s="12">
        <v>0</v>
      </c>
      <c r="AV19" s="12"/>
      <c r="AW19" s="12"/>
      <c r="AX19" s="13">
        <v>0</v>
      </c>
      <c r="AY19" s="12"/>
      <c r="AZ19" s="12"/>
      <c r="BA19" s="39"/>
      <c r="BB19" s="40">
        <v>0</v>
      </c>
      <c r="BC19" s="39">
        <f>U19+Z19+AM19+BA19</f>
        <v>9897.334656257568</v>
      </c>
      <c r="BD19">
        <f>V19+AA19+AN19</f>
        <v>989.73346562575671</v>
      </c>
      <c r="BE19" s="12"/>
      <c r="BF19" s="12"/>
      <c r="BG19" s="12"/>
      <c r="BH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</row>
    <row r="20" spans="1:128" x14ac:dyDescent="0.25">
      <c r="A20" s="34" t="s">
        <v>155</v>
      </c>
      <c r="B20" s="1">
        <v>39578</v>
      </c>
      <c r="C20" s="2">
        <v>9</v>
      </c>
      <c r="D20" s="1" t="s">
        <v>122</v>
      </c>
      <c r="E20" t="s">
        <v>20</v>
      </c>
      <c r="F20" s="2">
        <v>159</v>
      </c>
      <c r="G20" t="s">
        <v>128</v>
      </c>
      <c r="H20" s="2"/>
      <c r="I20" s="12"/>
      <c r="J20" s="12"/>
      <c r="K20" s="2"/>
      <c r="L20" s="36"/>
      <c r="M20" s="2"/>
      <c r="N20" s="2"/>
      <c r="O20" s="2"/>
      <c r="P20" s="12"/>
      <c r="Q20" s="12"/>
      <c r="R20" s="12"/>
      <c r="S20" s="12"/>
      <c r="T20" s="12"/>
      <c r="U20" s="39"/>
      <c r="W20" s="12"/>
      <c r="X20" s="12"/>
      <c r="Y20" s="12"/>
      <c r="Z20" s="39"/>
      <c r="AB20" s="12"/>
      <c r="AC20" s="42"/>
      <c r="AD20" s="12"/>
      <c r="AE20" s="12"/>
      <c r="AF20" s="12"/>
      <c r="AG20" s="12"/>
      <c r="AH20" s="12"/>
      <c r="AI20" s="12"/>
      <c r="AJ20" s="12"/>
      <c r="AK20" s="12"/>
      <c r="AL20" s="12"/>
      <c r="AM20" s="39"/>
      <c r="AO20" s="12"/>
      <c r="AP20" s="12"/>
      <c r="AQ20" s="12"/>
      <c r="AR20" s="41"/>
      <c r="AS20" s="12"/>
      <c r="AT20" s="12"/>
      <c r="AU20" s="12"/>
      <c r="AV20" s="12"/>
      <c r="AW20" s="12"/>
      <c r="AX20" s="13"/>
      <c r="AY20" s="12">
        <v>3917.7968253751001</v>
      </c>
      <c r="AZ20" s="12">
        <v>35.6</v>
      </c>
      <c r="BA20" s="39">
        <f>AY20*(AZ20/100)</f>
        <v>1394.7356698335357</v>
      </c>
      <c r="BB20" s="40">
        <v>139.47356698335358</v>
      </c>
      <c r="BC20" s="39"/>
      <c r="BE20" s="12"/>
      <c r="BF20" s="12">
        <f>BA20/227</f>
        <v>6.1442099992666765</v>
      </c>
      <c r="BG20" s="12"/>
      <c r="BH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</row>
    <row r="21" spans="1:128" x14ac:dyDescent="0.25">
      <c r="A21" s="34" t="s">
        <v>155</v>
      </c>
      <c r="B21" s="1">
        <v>39419</v>
      </c>
      <c r="C21" s="2">
        <v>0</v>
      </c>
      <c r="D21" s="1" t="s">
        <v>223</v>
      </c>
      <c r="E21" t="s">
        <v>14</v>
      </c>
      <c r="F21" s="2">
        <v>0</v>
      </c>
      <c r="G21" t="s">
        <v>128</v>
      </c>
      <c r="H21" s="2"/>
      <c r="I21" s="12"/>
      <c r="J21" s="12"/>
      <c r="K21" s="2"/>
      <c r="L21" s="36"/>
      <c r="M21" s="2"/>
      <c r="N21" s="2"/>
      <c r="O21" s="2"/>
      <c r="P21" s="12"/>
      <c r="Q21" s="12"/>
      <c r="R21" s="12"/>
      <c r="S21" s="12"/>
      <c r="T21" s="12"/>
      <c r="U21" s="39">
        <v>0</v>
      </c>
      <c r="W21" s="12"/>
      <c r="X21" s="12"/>
      <c r="Y21" s="12"/>
      <c r="Z21" s="39">
        <v>0</v>
      </c>
      <c r="AB21" s="12"/>
      <c r="AC21" s="42"/>
      <c r="AD21" s="12"/>
      <c r="AE21" s="12"/>
      <c r="AF21" s="12"/>
      <c r="AG21" s="12">
        <v>0</v>
      </c>
      <c r="AH21" s="12"/>
      <c r="AI21" s="12">
        <v>0</v>
      </c>
      <c r="AJ21" s="12"/>
      <c r="AK21" s="12">
        <v>0</v>
      </c>
      <c r="AL21" s="12">
        <v>0</v>
      </c>
      <c r="AM21" s="39"/>
      <c r="AO21" s="12"/>
      <c r="AP21" s="12"/>
      <c r="AQ21" s="12"/>
      <c r="AR21" s="41">
        <v>0</v>
      </c>
      <c r="AS21" s="12">
        <v>0</v>
      </c>
      <c r="AT21" s="12">
        <v>0</v>
      </c>
      <c r="AU21" s="12">
        <v>0</v>
      </c>
      <c r="AV21" s="12"/>
      <c r="AW21" s="12"/>
      <c r="AX21" s="13">
        <v>0</v>
      </c>
      <c r="AY21" s="12"/>
      <c r="AZ21" s="12"/>
      <c r="BA21" s="39"/>
      <c r="BB21" s="40">
        <v>0</v>
      </c>
      <c r="BC21" s="39"/>
      <c r="BE21" s="12"/>
      <c r="BF21" s="12"/>
      <c r="BG21" s="12"/>
      <c r="BH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</row>
    <row r="22" spans="1:128" x14ac:dyDescent="0.25">
      <c r="A22" s="34" t="s">
        <v>155</v>
      </c>
      <c r="B22" s="1">
        <v>39440</v>
      </c>
      <c r="C22" s="2">
        <v>3</v>
      </c>
      <c r="D22" t="s">
        <v>224</v>
      </c>
      <c r="E22" t="s">
        <v>16</v>
      </c>
      <c r="F22" s="2">
        <v>21</v>
      </c>
      <c r="G22" t="s">
        <v>128</v>
      </c>
      <c r="H22" s="2"/>
      <c r="I22" s="12"/>
      <c r="J22" s="12"/>
      <c r="K22" s="2"/>
      <c r="L22" s="36">
        <v>21</v>
      </c>
      <c r="M22" s="2"/>
      <c r="N22" s="2"/>
      <c r="O22" s="2"/>
      <c r="P22" s="12"/>
      <c r="Q22" s="12"/>
      <c r="R22" s="12"/>
      <c r="S22" s="12"/>
      <c r="T22" s="12"/>
      <c r="U22" s="39"/>
      <c r="W22" s="12"/>
      <c r="X22" s="12"/>
      <c r="Y22" s="12"/>
      <c r="Z22" s="39"/>
      <c r="AB22" s="12"/>
      <c r="AC22" s="42"/>
      <c r="AD22" s="12"/>
      <c r="AE22" s="12"/>
      <c r="AF22" s="12"/>
      <c r="AG22" s="12"/>
      <c r="AH22" s="12"/>
      <c r="AI22" s="12"/>
      <c r="AJ22" s="12"/>
      <c r="AK22" s="12"/>
      <c r="AL22" s="12"/>
      <c r="AM22" s="39"/>
      <c r="AO22" s="12"/>
      <c r="AP22" s="12"/>
      <c r="AQ22" s="12"/>
      <c r="AR22" s="41"/>
      <c r="AS22" s="12"/>
      <c r="AT22" s="12"/>
      <c r="AU22" s="12"/>
      <c r="AV22" s="12"/>
      <c r="AW22" s="12"/>
      <c r="AX22" s="13"/>
      <c r="AY22" s="12"/>
      <c r="AZ22" s="12"/>
      <c r="BA22" s="39"/>
      <c r="BB22" s="40">
        <v>0</v>
      </c>
      <c r="BC22" s="39"/>
      <c r="BE22" s="12"/>
      <c r="BF22" s="12"/>
      <c r="BG22" s="12"/>
      <c r="BH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</row>
    <row r="23" spans="1:128" x14ac:dyDescent="0.25">
      <c r="A23" s="34" t="s">
        <v>133</v>
      </c>
      <c r="B23" s="1">
        <v>39443</v>
      </c>
      <c r="C23" s="2"/>
      <c r="D23" s="1"/>
      <c r="F23" s="2">
        <v>24</v>
      </c>
      <c r="G23" t="s">
        <v>129</v>
      </c>
      <c r="H23" s="2"/>
      <c r="I23" s="12"/>
      <c r="J23" s="12">
        <v>6.95</v>
      </c>
      <c r="K23" s="2"/>
      <c r="L23" s="36"/>
      <c r="M23" s="2"/>
      <c r="N23" s="2"/>
      <c r="O23" s="2"/>
      <c r="P23" s="12"/>
      <c r="Q23" s="12"/>
      <c r="R23" s="12"/>
      <c r="S23" s="12"/>
      <c r="T23" s="12"/>
      <c r="U23" s="39"/>
      <c r="W23" s="12"/>
      <c r="X23" s="12"/>
      <c r="Y23" s="12"/>
      <c r="Z23" s="39"/>
      <c r="AB23" s="12"/>
      <c r="AC23" s="42"/>
      <c r="AD23" s="12"/>
      <c r="AE23" s="12"/>
      <c r="AF23" s="12"/>
      <c r="AG23" s="12"/>
      <c r="AH23" s="12"/>
      <c r="AI23" s="12"/>
      <c r="AJ23" s="12"/>
      <c r="AK23" s="12"/>
      <c r="AL23" s="12"/>
      <c r="AM23" s="39"/>
      <c r="AO23" s="12"/>
      <c r="AP23" s="12"/>
      <c r="AQ23" s="12"/>
      <c r="AR23" s="41"/>
      <c r="AS23" s="12"/>
      <c r="AT23" s="12"/>
      <c r="AU23" s="12"/>
      <c r="AV23" s="12"/>
      <c r="AW23" s="12"/>
      <c r="AX23" s="13"/>
      <c r="AY23" s="12"/>
      <c r="AZ23" s="12"/>
      <c r="BA23" s="39"/>
      <c r="BB23" s="40">
        <v>0</v>
      </c>
      <c r="BC23" s="39"/>
      <c r="BE23" s="12"/>
      <c r="BF23" s="12"/>
      <c r="BG23" s="12"/>
      <c r="BH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</row>
    <row r="24" spans="1:128" x14ac:dyDescent="0.25">
      <c r="A24" s="34" t="s">
        <v>133</v>
      </c>
      <c r="B24" s="1">
        <v>39449</v>
      </c>
      <c r="C24" s="2"/>
      <c r="D24" s="1"/>
      <c r="F24" s="2">
        <v>30</v>
      </c>
      <c r="G24" t="s">
        <v>129</v>
      </c>
      <c r="H24" s="2"/>
      <c r="I24" s="12"/>
      <c r="J24" s="12">
        <v>9.65</v>
      </c>
      <c r="K24" s="2"/>
      <c r="L24" s="36"/>
      <c r="M24" s="2"/>
      <c r="N24" s="2"/>
      <c r="O24" s="2"/>
      <c r="P24" s="12"/>
      <c r="Q24" s="12"/>
      <c r="R24" s="12"/>
      <c r="S24" s="12"/>
      <c r="T24" s="12"/>
      <c r="U24" s="39">
        <v>0</v>
      </c>
      <c r="W24" s="12"/>
      <c r="X24" s="12"/>
      <c r="Y24" s="12"/>
      <c r="Z24" s="39">
        <v>0</v>
      </c>
      <c r="AB24" s="12">
        <v>0.43140131578947366</v>
      </c>
      <c r="AC24" s="42"/>
      <c r="AD24" s="12"/>
      <c r="AE24" s="12"/>
      <c r="AF24" s="12"/>
      <c r="AG24" s="12">
        <v>0</v>
      </c>
      <c r="AH24" s="12"/>
      <c r="AI24" s="12">
        <v>0</v>
      </c>
      <c r="AJ24" s="12"/>
      <c r="AK24" s="12">
        <v>0</v>
      </c>
      <c r="AL24" s="12">
        <v>0</v>
      </c>
      <c r="AM24" s="39"/>
      <c r="AO24" s="12"/>
      <c r="AP24" s="12"/>
      <c r="AQ24" s="12"/>
      <c r="AR24" s="41">
        <v>0</v>
      </c>
      <c r="AS24" s="12">
        <v>0</v>
      </c>
      <c r="AT24" s="12">
        <v>0</v>
      </c>
      <c r="AU24" s="12">
        <v>0</v>
      </c>
      <c r="AV24" s="12"/>
      <c r="AW24" s="12"/>
      <c r="AX24" s="13">
        <v>0</v>
      </c>
      <c r="AY24" s="12"/>
      <c r="AZ24" s="12"/>
      <c r="BA24" s="39"/>
      <c r="BB24" s="40">
        <v>0</v>
      </c>
      <c r="BC24" s="39"/>
      <c r="BE24" s="12"/>
      <c r="BF24" s="12"/>
      <c r="BG24" s="12"/>
      <c r="BH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</row>
    <row r="25" spans="1:128" x14ac:dyDescent="0.25">
      <c r="A25" s="34" t="s">
        <v>133</v>
      </c>
      <c r="B25" s="1">
        <v>39455</v>
      </c>
      <c r="C25" s="2"/>
      <c r="D25" s="1"/>
      <c r="F25" s="2">
        <v>36</v>
      </c>
      <c r="G25" t="s">
        <v>129</v>
      </c>
      <c r="H25" s="2"/>
      <c r="I25" s="12"/>
      <c r="J25" s="12">
        <v>10.75</v>
      </c>
      <c r="K25" s="2"/>
      <c r="L25" s="36"/>
      <c r="M25" s="2"/>
      <c r="N25" s="2"/>
      <c r="O25" s="2"/>
      <c r="P25" s="12"/>
      <c r="Q25" s="12"/>
      <c r="R25" s="12"/>
      <c r="S25" s="12"/>
      <c r="T25" s="12"/>
      <c r="U25" s="39"/>
      <c r="W25" s="12"/>
      <c r="X25" s="12"/>
      <c r="Y25" s="12"/>
      <c r="Z25" s="39"/>
      <c r="AB25" s="12"/>
      <c r="AC25" s="42"/>
      <c r="AD25" s="12"/>
      <c r="AE25" s="12"/>
      <c r="AF25" s="12"/>
      <c r="AG25" s="12"/>
      <c r="AH25" s="12"/>
      <c r="AI25" s="12"/>
      <c r="AJ25" s="12"/>
      <c r="AK25" s="12"/>
      <c r="AL25" s="12"/>
      <c r="AM25" s="39"/>
      <c r="AO25" s="12"/>
      <c r="AP25" s="12"/>
      <c r="AQ25" s="12"/>
      <c r="AR25" s="41"/>
      <c r="AS25" s="12"/>
      <c r="AT25" s="12"/>
      <c r="AU25" s="12"/>
      <c r="AV25" s="12"/>
      <c r="AW25" s="12"/>
      <c r="AX25" s="13"/>
      <c r="AY25" s="12"/>
      <c r="AZ25" s="12"/>
      <c r="BA25" s="39"/>
      <c r="BB25" s="40">
        <v>0</v>
      </c>
      <c r="BC25" s="39"/>
      <c r="BE25" s="12"/>
      <c r="BF25" s="12"/>
      <c r="BG25" s="12"/>
      <c r="BH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</row>
    <row r="26" spans="1:128" x14ac:dyDescent="0.25">
      <c r="A26" s="34" t="s">
        <v>133</v>
      </c>
      <c r="B26" s="1">
        <v>39461</v>
      </c>
      <c r="C26" s="2"/>
      <c r="D26" s="1"/>
      <c r="F26" s="2">
        <v>42</v>
      </c>
      <c r="G26" t="s">
        <v>129</v>
      </c>
      <c r="H26" s="2"/>
      <c r="I26" s="12"/>
      <c r="J26" s="12"/>
      <c r="K26" s="2"/>
      <c r="L26" s="36"/>
      <c r="M26" s="2"/>
      <c r="N26" s="2"/>
      <c r="O26" s="2"/>
      <c r="P26" s="12"/>
      <c r="Q26" s="12"/>
      <c r="R26" s="12"/>
      <c r="S26" s="12"/>
      <c r="T26" s="12"/>
      <c r="U26" s="39">
        <v>0</v>
      </c>
      <c r="W26" s="12"/>
      <c r="X26" s="12"/>
      <c r="Y26" s="12"/>
      <c r="Z26" s="39">
        <v>0</v>
      </c>
      <c r="AB26" s="12">
        <v>1.6958552631578947</v>
      </c>
      <c r="AC26" s="42"/>
      <c r="AD26" s="12"/>
      <c r="AE26" s="12"/>
      <c r="AF26" s="12"/>
      <c r="AG26" s="12">
        <v>0</v>
      </c>
      <c r="AH26" s="12"/>
      <c r="AI26" s="12">
        <v>0</v>
      </c>
      <c r="AJ26" s="12"/>
      <c r="AK26" s="12">
        <v>0</v>
      </c>
      <c r="AL26" s="12">
        <v>0</v>
      </c>
      <c r="AM26" s="39"/>
      <c r="AO26" s="12"/>
      <c r="AP26" s="12"/>
      <c r="AQ26" s="12"/>
      <c r="AR26" s="41">
        <v>0</v>
      </c>
      <c r="AS26" s="12">
        <v>0</v>
      </c>
      <c r="AT26" s="12">
        <v>0</v>
      </c>
      <c r="AU26" s="12">
        <v>0</v>
      </c>
      <c r="AV26" s="12"/>
      <c r="AW26" s="12"/>
      <c r="AX26" s="13">
        <v>0</v>
      </c>
      <c r="AY26" s="12"/>
      <c r="AZ26" s="12"/>
      <c r="BA26" s="39"/>
      <c r="BB26" s="40">
        <v>0</v>
      </c>
      <c r="BC26" s="39"/>
      <c r="BE26" s="12"/>
      <c r="BF26" s="12"/>
      <c r="BG26" s="12"/>
      <c r="BH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</row>
    <row r="27" spans="1:128" x14ac:dyDescent="0.25">
      <c r="A27" s="34" t="s">
        <v>133</v>
      </c>
      <c r="B27" s="1">
        <v>39462</v>
      </c>
      <c r="C27" s="2"/>
      <c r="D27" s="1"/>
      <c r="F27" s="2">
        <v>43</v>
      </c>
      <c r="G27" t="s">
        <v>129</v>
      </c>
      <c r="H27" s="2"/>
      <c r="I27" s="12"/>
      <c r="J27" s="12">
        <v>13.05</v>
      </c>
      <c r="K27" s="2"/>
      <c r="L27" s="36"/>
      <c r="M27" s="2"/>
      <c r="N27" s="2"/>
      <c r="O27" s="2"/>
      <c r="P27" s="12"/>
      <c r="Q27" s="12"/>
      <c r="R27" s="12"/>
      <c r="S27" s="12"/>
      <c r="T27" s="12"/>
      <c r="U27" s="39"/>
      <c r="W27" s="12"/>
      <c r="X27" s="12"/>
      <c r="Y27" s="12"/>
      <c r="Z27" s="39"/>
      <c r="AB27" s="12"/>
      <c r="AC27" s="42"/>
      <c r="AD27" s="12"/>
      <c r="AE27" s="12"/>
      <c r="AF27" s="12"/>
      <c r="AG27" s="12"/>
      <c r="AH27" s="12"/>
      <c r="AI27" s="12"/>
      <c r="AJ27" s="12"/>
      <c r="AK27" s="12"/>
      <c r="AL27" s="12"/>
      <c r="AM27" s="39"/>
      <c r="AO27" s="12"/>
      <c r="AP27" s="12"/>
      <c r="AQ27" s="12"/>
      <c r="AR27" s="41"/>
      <c r="AS27" s="12"/>
      <c r="AT27" s="12"/>
      <c r="AU27" s="12"/>
      <c r="AV27" s="12"/>
      <c r="AW27" s="12"/>
      <c r="AX27" s="13"/>
      <c r="AY27" s="12"/>
      <c r="AZ27" s="12"/>
      <c r="BA27" s="39"/>
      <c r="BB27" s="40">
        <v>0</v>
      </c>
      <c r="BC27" s="39"/>
      <c r="BE27" s="12"/>
      <c r="BF27" s="12"/>
      <c r="BG27" s="12"/>
      <c r="BH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</row>
    <row r="28" spans="1:128" x14ac:dyDescent="0.25">
      <c r="A28" s="34" t="s">
        <v>133</v>
      </c>
      <c r="B28" s="1">
        <v>39468</v>
      </c>
      <c r="C28" s="2"/>
      <c r="D28" s="1"/>
      <c r="F28" s="2">
        <v>49</v>
      </c>
      <c r="G28" t="s">
        <v>129</v>
      </c>
      <c r="H28" s="2"/>
      <c r="I28" s="12"/>
      <c r="J28" s="12"/>
      <c r="K28" s="2"/>
      <c r="L28" s="36"/>
      <c r="M28" s="2"/>
      <c r="N28" s="2"/>
      <c r="O28" s="2"/>
      <c r="P28" s="12"/>
      <c r="Q28" s="12"/>
      <c r="R28" s="12"/>
      <c r="S28" s="12"/>
      <c r="T28" s="12"/>
      <c r="U28" s="39">
        <v>1695.8629326893679</v>
      </c>
      <c r="V28" s="40">
        <v>169.5862932689368</v>
      </c>
      <c r="W28" s="12"/>
      <c r="X28" s="12"/>
      <c r="Y28" s="12"/>
      <c r="Z28" s="39">
        <v>1433.60086715958</v>
      </c>
      <c r="AA28" s="40">
        <v>143.360086715958</v>
      </c>
      <c r="AB28" s="12">
        <v>2.7647946583258709</v>
      </c>
      <c r="AC28" s="42">
        <f>AB28/AA28</f>
        <v>1.9285665359590705E-2</v>
      </c>
      <c r="AD28" s="12"/>
      <c r="AE28" s="12"/>
      <c r="AF28" s="12"/>
      <c r="AG28" s="12">
        <v>119.99726164055576</v>
      </c>
      <c r="AH28" s="12"/>
      <c r="AI28" s="12">
        <v>44.885076230096246</v>
      </c>
      <c r="AJ28" s="12"/>
      <c r="AK28" s="12">
        <v>0</v>
      </c>
      <c r="AL28" s="12">
        <v>0</v>
      </c>
      <c r="AM28" s="39">
        <f>AG28+AH28+AI28+AJ28+AK28+AL28</f>
        <v>164.88233787065201</v>
      </c>
      <c r="AN28" s="40">
        <f>AM28/10</f>
        <v>16.488233787065202</v>
      </c>
      <c r="AO28" s="12"/>
      <c r="AP28" s="12"/>
      <c r="AQ28" s="12"/>
      <c r="AR28" s="41">
        <v>123.19340972017343</v>
      </c>
      <c r="AS28" s="12">
        <v>104.71663118611605</v>
      </c>
      <c r="AT28" s="12">
        <v>18.476778534057395</v>
      </c>
      <c r="AU28" s="12">
        <v>0</v>
      </c>
      <c r="AV28" s="12"/>
      <c r="AW28" s="12"/>
      <c r="AX28" s="13">
        <v>0</v>
      </c>
      <c r="AY28" s="12"/>
      <c r="AZ28" s="12"/>
      <c r="BA28" s="39"/>
      <c r="BB28" s="40">
        <v>0</v>
      </c>
      <c r="BC28" s="39">
        <f>U28+Z28+AM28+BA28</f>
        <v>3294.3461377195999</v>
      </c>
      <c r="BD28">
        <f>V28+AA28+AN28</f>
        <v>329.43461377196002</v>
      </c>
      <c r="BE28" s="12"/>
      <c r="BF28" s="12"/>
      <c r="BG28" s="12"/>
      <c r="BH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</row>
    <row r="29" spans="1:128" x14ac:dyDescent="0.25">
      <c r="A29" s="34" t="s">
        <v>133</v>
      </c>
      <c r="B29" s="1">
        <v>39470</v>
      </c>
      <c r="C29" s="2"/>
      <c r="D29" s="1"/>
      <c r="F29" s="2">
        <v>51</v>
      </c>
      <c r="G29" t="s">
        <v>129</v>
      </c>
      <c r="H29" s="2"/>
      <c r="I29" s="12"/>
      <c r="J29" s="12">
        <v>15.3</v>
      </c>
      <c r="K29" s="2"/>
      <c r="L29" s="36"/>
      <c r="M29" s="2"/>
      <c r="N29" s="2"/>
      <c r="O29" s="2"/>
      <c r="P29" s="12"/>
      <c r="Q29" s="12"/>
      <c r="R29" s="12"/>
      <c r="S29" s="12"/>
      <c r="T29" s="12"/>
      <c r="U29" s="39"/>
      <c r="W29" s="12"/>
      <c r="X29" s="12"/>
      <c r="Y29" s="12"/>
      <c r="Z29" s="39"/>
      <c r="AB29" s="12"/>
      <c r="AC29" s="42"/>
      <c r="AD29" s="12"/>
      <c r="AE29" s="12"/>
      <c r="AF29" s="12"/>
      <c r="AG29" s="12"/>
      <c r="AH29" s="12"/>
      <c r="AI29" s="12"/>
      <c r="AJ29" s="12"/>
      <c r="AK29" s="12"/>
      <c r="AL29" s="12"/>
      <c r="AM29" s="39"/>
      <c r="AO29" s="12"/>
      <c r="AP29" s="12"/>
      <c r="AQ29" s="12"/>
      <c r="AR29" s="41"/>
      <c r="AS29" s="12"/>
      <c r="AT29" s="12"/>
      <c r="AU29" s="12"/>
      <c r="AV29" s="12"/>
      <c r="AW29" s="12"/>
      <c r="AX29" s="13"/>
      <c r="AY29" s="12"/>
      <c r="AZ29" s="12"/>
      <c r="BA29" s="39"/>
      <c r="BB29" s="40">
        <v>0</v>
      </c>
      <c r="BC29" s="39"/>
      <c r="BE29" s="12"/>
      <c r="BF29" s="12"/>
      <c r="BG29" s="12"/>
      <c r="BH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</row>
    <row r="30" spans="1:128" x14ac:dyDescent="0.25">
      <c r="A30" s="34" t="s">
        <v>133</v>
      </c>
      <c r="B30" s="1">
        <v>39476</v>
      </c>
      <c r="C30" s="2"/>
      <c r="D30" s="1"/>
      <c r="F30" s="2">
        <v>57</v>
      </c>
      <c r="G30" t="s">
        <v>129</v>
      </c>
      <c r="H30" s="2"/>
      <c r="I30" s="12"/>
      <c r="J30" s="12">
        <v>16.25</v>
      </c>
      <c r="K30" s="2"/>
      <c r="L30" s="36"/>
      <c r="M30" s="2"/>
      <c r="N30" s="2"/>
      <c r="O30" s="2"/>
      <c r="P30" s="12"/>
      <c r="Q30" s="12"/>
      <c r="R30" s="12"/>
      <c r="S30" s="12"/>
      <c r="T30" s="12"/>
      <c r="U30" s="39"/>
      <c r="W30" s="12"/>
      <c r="X30" s="12"/>
      <c r="Y30" s="12"/>
      <c r="Z30" s="39"/>
      <c r="AB30" s="12"/>
      <c r="AC30" s="42"/>
      <c r="AD30" s="12"/>
      <c r="AE30" s="12"/>
      <c r="AF30" s="12"/>
      <c r="AG30" s="12"/>
      <c r="AH30" s="12"/>
      <c r="AI30" s="12"/>
      <c r="AJ30" s="12"/>
      <c r="AK30" s="12"/>
      <c r="AL30" s="12"/>
      <c r="AM30" s="39"/>
      <c r="AO30" s="12"/>
      <c r="AP30" s="12"/>
      <c r="AQ30" s="12"/>
      <c r="AR30" s="41"/>
      <c r="AS30" s="12"/>
      <c r="AT30" s="12"/>
      <c r="AU30" s="12"/>
      <c r="AV30" s="12"/>
      <c r="AW30" s="12"/>
      <c r="AX30" s="13"/>
      <c r="AY30" s="12"/>
      <c r="AZ30" s="12"/>
      <c r="BA30" s="39"/>
      <c r="BB30" s="40">
        <v>0</v>
      </c>
      <c r="BC30" s="39"/>
      <c r="BE30" s="12"/>
      <c r="BF30" s="12"/>
      <c r="BG30" s="12"/>
      <c r="BH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</row>
    <row r="31" spans="1:128" x14ac:dyDescent="0.25">
      <c r="A31" s="34" t="s">
        <v>133</v>
      </c>
      <c r="B31" s="1">
        <v>39483</v>
      </c>
      <c r="C31" s="2"/>
      <c r="D31" s="1"/>
      <c r="F31" s="2">
        <v>64</v>
      </c>
      <c r="G31" t="s">
        <v>129</v>
      </c>
      <c r="H31" s="2"/>
      <c r="I31" s="12"/>
      <c r="J31" s="12"/>
      <c r="K31" s="2"/>
      <c r="L31" s="36"/>
      <c r="M31" s="2"/>
      <c r="N31" s="2"/>
      <c r="O31" s="2"/>
      <c r="P31" s="12"/>
      <c r="Q31" s="12"/>
      <c r="R31" s="12"/>
      <c r="S31" s="12"/>
      <c r="T31" s="12"/>
      <c r="U31" s="39">
        <v>3231.0589590235872</v>
      </c>
      <c r="V31" s="40">
        <v>323.10589590235872</v>
      </c>
      <c r="W31" s="12"/>
      <c r="X31" s="12"/>
      <c r="Y31" s="12"/>
      <c r="Z31" s="39">
        <v>2378.6778879793146</v>
      </c>
      <c r="AA31" s="40">
        <v>237.86778879793147</v>
      </c>
      <c r="AB31" s="12">
        <v>4.0601271884673897</v>
      </c>
      <c r="AC31" s="42">
        <f>AB31/AA31</f>
        <v>1.7068839833191813E-2</v>
      </c>
      <c r="AD31" s="12"/>
      <c r="AE31" s="12"/>
      <c r="AF31" s="12"/>
      <c r="AG31" s="12">
        <v>152.69979120874976</v>
      </c>
      <c r="AH31" s="12"/>
      <c r="AI31" s="12">
        <v>1333.6977851653937</v>
      </c>
      <c r="AJ31" s="12"/>
      <c r="AK31" s="12">
        <v>0</v>
      </c>
      <c r="AL31" s="12">
        <v>0</v>
      </c>
      <c r="AM31" s="39">
        <f>AG31+AH31+AI31+AJ31+AK31+AL31</f>
        <v>1486.3975763741435</v>
      </c>
      <c r="AN31" s="40">
        <f>AM31/10</f>
        <v>148.63975763741433</v>
      </c>
      <c r="AO31" s="12"/>
      <c r="AP31" s="12"/>
      <c r="AQ31" s="12"/>
      <c r="AR31" s="41">
        <v>234.07944512242119</v>
      </c>
      <c r="AS31" s="12">
        <v>122.52111845568618</v>
      </c>
      <c r="AT31" s="12">
        <v>111.55832666673501</v>
      </c>
      <c r="AU31" s="12">
        <v>0</v>
      </c>
      <c r="AV31" s="12"/>
      <c r="AW31" s="12"/>
      <c r="AX31" s="13">
        <v>0</v>
      </c>
      <c r="AY31" s="12"/>
      <c r="AZ31" s="12"/>
      <c r="BA31" s="39"/>
      <c r="BB31" s="40">
        <v>0</v>
      </c>
      <c r="BC31" s="39">
        <f>U31+Z31+AM31+BA31</f>
        <v>7096.1344233770451</v>
      </c>
      <c r="BD31">
        <f>V31+AA31+AN31</f>
        <v>709.61344233770456</v>
      </c>
      <c r="BE31" s="12"/>
      <c r="BF31" s="12"/>
      <c r="BG31" s="12"/>
      <c r="BH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</row>
    <row r="32" spans="1:128" x14ac:dyDescent="0.25">
      <c r="A32" s="34" t="s">
        <v>133</v>
      </c>
      <c r="B32" s="1">
        <v>39484</v>
      </c>
      <c r="C32" s="2"/>
      <c r="D32" s="1"/>
      <c r="F32" s="2">
        <v>65</v>
      </c>
      <c r="G32" t="s">
        <v>129</v>
      </c>
      <c r="H32" s="2"/>
      <c r="I32" s="12"/>
      <c r="J32" s="12">
        <v>18.05</v>
      </c>
      <c r="K32" s="2"/>
      <c r="L32" s="36"/>
      <c r="M32" s="2"/>
      <c r="N32" s="2"/>
      <c r="O32" s="2"/>
      <c r="P32" s="12"/>
      <c r="Q32" s="12"/>
      <c r="R32" s="12"/>
      <c r="S32" s="12"/>
      <c r="T32" s="12"/>
      <c r="U32" s="39"/>
      <c r="W32" s="12"/>
      <c r="X32" s="12"/>
      <c r="Y32" s="12"/>
      <c r="Z32" s="39"/>
      <c r="AB32" s="12"/>
      <c r="AC32" s="42"/>
      <c r="AD32" s="12"/>
      <c r="AE32" s="12"/>
      <c r="AF32" s="12"/>
      <c r="AG32" s="12"/>
      <c r="AH32" s="12"/>
      <c r="AI32" s="12"/>
      <c r="AJ32" s="12"/>
      <c r="AK32" s="12"/>
      <c r="AL32" s="12"/>
      <c r="AM32" s="39"/>
      <c r="AO32" s="12"/>
      <c r="AP32" s="12"/>
      <c r="AQ32" s="12"/>
      <c r="AR32" s="41"/>
      <c r="AS32" s="12"/>
      <c r="AT32" s="12"/>
      <c r="AU32" s="12"/>
      <c r="AV32" s="12"/>
      <c r="AW32" s="12"/>
      <c r="AX32" s="13"/>
      <c r="AY32" s="12"/>
      <c r="AZ32" s="12"/>
      <c r="BA32" s="39"/>
      <c r="BB32" s="40">
        <v>0</v>
      </c>
      <c r="BC32" s="39"/>
      <c r="BE32" s="12"/>
      <c r="BF32" s="12"/>
      <c r="BG32" s="12"/>
      <c r="BH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</row>
    <row r="33" spans="1:128" x14ac:dyDescent="0.25">
      <c r="A33" s="34" t="s">
        <v>133</v>
      </c>
      <c r="B33" s="1">
        <v>39491</v>
      </c>
      <c r="C33" s="2"/>
      <c r="D33" s="1"/>
      <c r="F33" s="2">
        <v>72</v>
      </c>
      <c r="G33" t="s">
        <v>129</v>
      </c>
      <c r="H33" s="2"/>
      <c r="I33" s="12"/>
      <c r="J33" s="12">
        <v>21.3</v>
      </c>
      <c r="K33" s="2"/>
      <c r="L33" s="36"/>
      <c r="M33" s="2"/>
      <c r="N33" s="2"/>
      <c r="O33" s="2"/>
      <c r="P33" s="12"/>
      <c r="Q33" s="12"/>
      <c r="R33" s="12"/>
      <c r="S33" s="12"/>
      <c r="T33" s="12"/>
      <c r="U33" s="39"/>
      <c r="W33" s="12"/>
      <c r="X33" s="12"/>
      <c r="Y33" s="12"/>
      <c r="Z33" s="39"/>
      <c r="AB33" s="12"/>
      <c r="AC33" s="42"/>
      <c r="AD33" s="12"/>
      <c r="AE33" s="12"/>
      <c r="AF33" s="12"/>
      <c r="AG33" s="12"/>
      <c r="AH33" s="12"/>
      <c r="AI33" s="12"/>
      <c r="AJ33" s="12"/>
      <c r="AK33" s="12"/>
      <c r="AL33" s="12"/>
      <c r="AM33" s="39"/>
      <c r="AO33" s="12"/>
      <c r="AP33" s="12"/>
      <c r="AQ33" s="12"/>
      <c r="AR33" s="41"/>
      <c r="AS33" s="12"/>
      <c r="AT33" s="12"/>
      <c r="AU33" s="12"/>
      <c r="AV33" s="12"/>
      <c r="AW33" s="12"/>
      <c r="AX33" s="13"/>
      <c r="AY33" s="12"/>
      <c r="AZ33" s="12"/>
      <c r="BA33" s="39"/>
      <c r="BB33" s="40">
        <v>0</v>
      </c>
      <c r="BC33" s="39"/>
      <c r="BE33" s="12"/>
      <c r="BF33" s="12"/>
      <c r="BG33" s="12"/>
      <c r="BH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</row>
    <row r="34" spans="1:128" x14ac:dyDescent="0.25">
      <c r="A34" s="34" t="s">
        <v>133</v>
      </c>
      <c r="B34" s="1">
        <v>39497</v>
      </c>
      <c r="C34" s="2"/>
      <c r="D34" s="1"/>
      <c r="F34" s="2">
        <v>78</v>
      </c>
      <c r="G34" t="s">
        <v>129</v>
      </c>
      <c r="H34" s="2"/>
      <c r="I34" s="12"/>
      <c r="J34" s="12">
        <v>20.95</v>
      </c>
      <c r="K34" s="2"/>
      <c r="L34" s="36"/>
      <c r="M34" s="2"/>
      <c r="N34" s="2"/>
      <c r="O34" s="2"/>
      <c r="P34" s="12"/>
      <c r="Q34" s="12"/>
      <c r="R34" s="12"/>
      <c r="S34" s="12"/>
      <c r="T34" s="12"/>
      <c r="U34" s="39">
        <v>3766.303333783058</v>
      </c>
      <c r="V34" s="40">
        <v>376.63033337830581</v>
      </c>
      <c r="W34" s="12"/>
      <c r="X34" s="12"/>
      <c r="Y34" s="12"/>
      <c r="Z34" s="39">
        <v>2608.6744217492601</v>
      </c>
      <c r="AA34" s="40">
        <v>260.867442174926</v>
      </c>
      <c r="AB34" s="12">
        <v>3.9285894214538399</v>
      </c>
      <c r="AC34" s="42">
        <f>AB34/AA34</f>
        <v>1.5059715343164611E-2</v>
      </c>
      <c r="AD34" s="12"/>
      <c r="AE34" s="12"/>
      <c r="AF34" s="12"/>
      <c r="AG34" s="12">
        <v>43.1034551176257</v>
      </c>
      <c r="AH34" s="12"/>
      <c r="AI34" s="12">
        <v>2590.2444064132296</v>
      </c>
      <c r="AJ34" s="12"/>
      <c r="AK34" s="12">
        <v>0</v>
      </c>
      <c r="AL34" s="12">
        <v>0</v>
      </c>
      <c r="AM34" s="39">
        <f>AG34+AH34+AI34+AJ34+AK34+AL34</f>
        <v>2633.3478615308554</v>
      </c>
      <c r="AN34" s="40">
        <f>AM34/10</f>
        <v>263.33478615308553</v>
      </c>
      <c r="AO34" s="12"/>
      <c r="AP34" s="12"/>
      <c r="AQ34" s="12"/>
      <c r="AR34" s="41">
        <v>136.05257283613969</v>
      </c>
      <c r="AS34" s="12">
        <v>21.367226721335413</v>
      </c>
      <c r="AT34" s="12">
        <v>114.68534611480429</v>
      </c>
      <c r="AU34" s="12">
        <v>0</v>
      </c>
      <c r="AV34" s="12"/>
      <c r="AW34" s="12"/>
      <c r="AX34" s="13">
        <v>0</v>
      </c>
      <c r="AY34" s="12"/>
      <c r="AZ34" s="12"/>
      <c r="BA34" s="39"/>
      <c r="BB34" s="40">
        <v>0</v>
      </c>
      <c r="BC34" s="39">
        <f>U34+Z34+AM34+BA34</f>
        <v>9008.3256170631739</v>
      </c>
      <c r="BD34">
        <f>V34+AA34+AN34</f>
        <v>900.83256170631739</v>
      </c>
      <c r="BE34" s="12"/>
      <c r="BF34" s="12"/>
      <c r="BG34" s="12"/>
      <c r="BH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spans="1:128" x14ac:dyDescent="0.25">
      <c r="A35" s="34" t="s">
        <v>133</v>
      </c>
      <c r="B35" s="1">
        <v>39533</v>
      </c>
      <c r="C35" s="2"/>
      <c r="D35" s="1"/>
      <c r="F35" s="2">
        <v>114</v>
      </c>
      <c r="G35" t="s">
        <v>129</v>
      </c>
      <c r="H35" s="2"/>
      <c r="I35" s="12"/>
      <c r="J35" s="12">
        <v>24.3</v>
      </c>
      <c r="K35" s="2"/>
      <c r="L35" s="36"/>
      <c r="M35" s="2"/>
      <c r="N35" s="2"/>
      <c r="O35" s="2"/>
      <c r="P35" s="12"/>
      <c r="Q35" s="12"/>
      <c r="R35" s="12"/>
      <c r="S35" s="12"/>
      <c r="T35" s="12"/>
      <c r="U35" s="39"/>
      <c r="W35" s="12"/>
      <c r="X35" s="12"/>
      <c r="Y35" s="12"/>
      <c r="Z35" s="39"/>
      <c r="AB35" s="12"/>
      <c r="AC35" s="42"/>
      <c r="AD35" s="12"/>
      <c r="AE35" s="12"/>
      <c r="AF35" s="12"/>
      <c r="AG35" s="12"/>
      <c r="AH35" s="12"/>
      <c r="AI35" s="12"/>
      <c r="AJ35" s="12"/>
      <c r="AK35" s="12"/>
      <c r="AL35" s="12"/>
      <c r="AM35" s="39"/>
      <c r="AO35" s="12"/>
      <c r="AP35" s="12"/>
      <c r="AQ35" s="12"/>
      <c r="AR35" s="41"/>
      <c r="AS35" s="12"/>
      <c r="AT35" s="12"/>
      <c r="AU35" s="12"/>
      <c r="AV35" s="12"/>
      <c r="AW35" s="12"/>
      <c r="AX35" s="13"/>
      <c r="AY35" s="12"/>
      <c r="AZ35" s="12"/>
      <c r="BA35" s="39"/>
      <c r="BB35" s="40">
        <v>0</v>
      </c>
      <c r="BC35" s="39"/>
      <c r="BE35" s="12"/>
      <c r="BF35" s="12"/>
      <c r="BG35" s="12"/>
      <c r="BH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</row>
    <row r="36" spans="1:128" x14ac:dyDescent="0.25">
      <c r="A36" s="34" t="s">
        <v>133</v>
      </c>
      <c r="B36" s="1">
        <v>39538</v>
      </c>
      <c r="C36" s="2"/>
      <c r="D36" s="1"/>
      <c r="F36" s="2">
        <v>119</v>
      </c>
      <c r="G36" t="s">
        <v>129</v>
      </c>
      <c r="H36" s="2"/>
      <c r="I36" s="12"/>
      <c r="J36" s="12"/>
      <c r="K36" s="2"/>
      <c r="L36" s="36"/>
      <c r="M36" s="2"/>
      <c r="N36" s="2"/>
      <c r="O36" s="2"/>
      <c r="P36" s="12"/>
      <c r="Q36" s="12"/>
      <c r="R36" s="12"/>
      <c r="S36" s="12"/>
      <c r="T36" s="12"/>
      <c r="U36" s="39">
        <v>5987.0244787225965</v>
      </c>
      <c r="V36" s="40">
        <v>598.70244787225965</v>
      </c>
      <c r="W36" s="12"/>
      <c r="X36" s="12"/>
      <c r="Y36" s="12"/>
      <c r="Z36" s="39">
        <v>2507.3419059900598</v>
      </c>
      <c r="AA36" s="40">
        <v>250.73419059900598</v>
      </c>
      <c r="AB36" s="12">
        <v>3.2932674622914457</v>
      </c>
      <c r="AC36" s="42">
        <f>AB36/AA36</f>
        <v>1.3134496952425209E-2</v>
      </c>
      <c r="AD36" s="12"/>
      <c r="AE36" s="12"/>
      <c r="AF36" s="12"/>
      <c r="AG36" s="12">
        <v>98.47303475355865</v>
      </c>
      <c r="AH36" s="12"/>
      <c r="AI36" s="12">
        <v>2465.8037938470384</v>
      </c>
      <c r="AJ36" s="12"/>
      <c r="AK36" s="12">
        <v>221.39740237967794</v>
      </c>
      <c r="AL36" s="12">
        <v>4002.5534410918567</v>
      </c>
      <c r="AM36" s="39">
        <f>AG36+AH36+AI36+AJ36+AK36+AL36</f>
        <v>6788.2276720721311</v>
      </c>
      <c r="AN36" s="40">
        <f>AM36/10</f>
        <v>678.82276720721313</v>
      </c>
      <c r="AO36" s="12"/>
      <c r="AP36" s="12"/>
      <c r="AQ36" s="12"/>
      <c r="AR36" s="41">
        <v>182.9252996488612</v>
      </c>
      <c r="AS36" s="12">
        <v>50.697838328120348</v>
      </c>
      <c r="AT36" s="12">
        <v>55.202897834940948</v>
      </c>
      <c r="AU36" s="12">
        <v>70.334277790403945</v>
      </c>
      <c r="AV36" s="12"/>
      <c r="AW36" s="12"/>
      <c r="AX36" s="13">
        <v>6.6902856953959837</v>
      </c>
      <c r="AY36" s="12"/>
      <c r="AZ36" s="12"/>
      <c r="BA36" s="39"/>
      <c r="BB36" s="40">
        <v>0</v>
      </c>
      <c r="BC36" s="39">
        <f>U36+Z36+AM36+BA36</f>
        <v>15282.594056784787</v>
      </c>
      <c r="BD36">
        <f>V36+AA36+AN36</f>
        <v>1528.2594056784787</v>
      </c>
      <c r="BE36" s="12"/>
      <c r="BF36" s="12"/>
      <c r="BG36" s="12"/>
      <c r="BH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</row>
    <row r="37" spans="1:128" x14ac:dyDescent="0.25">
      <c r="A37" s="34" t="s">
        <v>133</v>
      </c>
      <c r="B37" s="1">
        <v>39555</v>
      </c>
      <c r="C37" s="2"/>
      <c r="D37" s="1"/>
      <c r="F37" s="2">
        <v>136</v>
      </c>
      <c r="G37" t="s">
        <v>129</v>
      </c>
      <c r="H37" s="2"/>
      <c r="I37" s="12"/>
      <c r="J37" s="12">
        <v>25</v>
      </c>
      <c r="K37" s="2"/>
      <c r="L37" s="36"/>
      <c r="M37" s="2"/>
      <c r="N37" s="2"/>
      <c r="O37" s="2"/>
      <c r="P37" s="12"/>
      <c r="Q37" s="12"/>
      <c r="R37" s="12"/>
      <c r="S37" s="12"/>
      <c r="T37" s="12"/>
      <c r="U37" s="39"/>
      <c r="W37" s="12"/>
      <c r="X37" s="12"/>
      <c r="Y37" s="12"/>
      <c r="Z37" s="39"/>
      <c r="AB37" s="12"/>
      <c r="AC37" s="42"/>
      <c r="AD37" s="12"/>
      <c r="AE37" s="12"/>
      <c r="AF37" s="12"/>
      <c r="AG37" s="12"/>
      <c r="AH37" s="12"/>
      <c r="AI37" s="12"/>
      <c r="AJ37" s="12"/>
      <c r="AK37" s="12"/>
      <c r="AL37" s="12"/>
      <c r="AM37" s="39"/>
      <c r="AO37" s="12"/>
      <c r="AP37" s="12"/>
      <c r="AQ37" s="12"/>
      <c r="AR37" s="41"/>
      <c r="AS37" s="12"/>
      <c r="AT37" s="12"/>
      <c r="AU37" s="12"/>
      <c r="AV37" s="12"/>
      <c r="AW37" s="12"/>
      <c r="AX37" s="13"/>
      <c r="AY37" s="12"/>
      <c r="AZ37" s="12"/>
      <c r="BA37" s="39"/>
      <c r="BB37" s="40">
        <v>0</v>
      </c>
      <c r="BC37" s="39"/>
      <c r="BE37" s="12"/>
      <c r="BF37" s="12"/>
      <c r="BG37" s="12"/>
      <c r="BH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</row>
    <row r="38" spans="1:128" x14ac:dyDescent="0.25">
      <c r="A38" s="34" t="s">
        <v>133</v>
      </c>
      <c r="B38" s="1">
        <v>39467</v>
      </c>
      <c r="C38" s="2">
        <v>4</v>
      </c>
      <c r="D38" t="s">
        <v>220</v>
      </c>
      <c r="E38" t="s">
        <v>17</v>
      </c>
      <c r="F38" s="2">
        <v>48</v>
      </c>
      <c r="G38" t="s">
        <v>129</v>
      </c>
      <c r="H38" s="2"/>
      <c r="I38" s="12"/>
      <c r="J38" s="12"/>
      <c r="K38" s="2"/>
      <c r="L38" s="36"/>
      <c r="M38" s="2">
        <v>48</v>
      </c>
      <c r="N38" s="2"/>
      <c r="O38" s="2"/>
      <c r="P38" s="12"/>
      <c r="Q38" s="12"/>
      <c r="R38" s="12"/>
      <c r="S38" s="12"/>
      <c r="T38" s="12"/>
      <c r="U38" s="39"/>
      <c r="W38" s="12"/>
      <c r="X38" s="12"/>
      <c r="Y38" s="12"/>
      <c r="Z38" s="39"/>
      <c r="AB38" s="12"/>
      <c r="AC38" s="42"/>
      <c r="AD38" s="12"/>
      <c r="AE38" s="12"/>
      <c r="AF38" s="12"/>
      <c r="AG38" s="12"/>
      <c r="AH38" s="12"/>
      <c r="AI38" s="12"/>
      <c r="AJ38" s="12"/>
      <c r="AK38" s="12"/>
      <c r="AL38" s="12"/>
      <c r="AM38" s="39"/>
      <c r="AO38" s="12"/>
      <c r="AP38" s="12"/>
      <c r="AQ38" s="12"/>
      <c r="AR38" s="41"/>
      <c r="AS38" s="12"/>
      <c r="AT38" s="12"/>
      <c r="AU38" s="12"/>
      <c r="AV38" s="12"/>
      <c r="AW38" s="12"/>
      <c r="AX38" s="13"/>
      <c r="AY38" s="12"/>
      <c r="AZ38" s="12"/>
      <c r="BA38" s="39"/>
      <c r="BB38" s="40">
        <v>0</v>
      </c>
      <c r="BC38" s="39"/>
      <c r="BE38" s="12"/>
      <c r="BF38" s="12"/>
      <c r="BG38" s="12"/>
      <c r="BH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</row>
    <row r="39" spans="1:128" x14ac:dyDescent="0.25">
      <c r="A39" s="34" t="s">
        <v>133</v>
      </c>
      <c r="B39" s="1">
        <v>39563</v>
      </c>
      <c r="C39" s="2">
        <v>8</v>
      </c>
      <c r="D39" s="1" t="s">
        <v>221</v>
      </c>
      <c r="E39" t="s">
        <v>19</v>
      </c>
      <c r="F39" s="2">
        <v>144</v>
      </c>
      <c r="G39" t="s">
        <v>129</v>
      </c>
      <c r="H39" s="2"/>
      <c r="I39" s="12"/>
      <c r="J39" s="12"/>
      <c r="K39" s="2"/>
      <c r="L39" s="36"/>
      <c r="M39" s="2"/>
      <c r="N39" s="2"/>
      <c r="O39" s="2">
        <v>144</v>
      </c>
      <c r="P39" s="12"/>
      <c r="Q39" s="12"/>
      <c r="R39" s="12"/>
      <c r="S39" s="12"/>
      <c r="T39" s="12"/>
      <c r="U39" s="39"/>
      <c r="W39" s="12"/>
      <c r="X39" s="12"/>
      <c r="Y39" s="12"/>
      <c r="Z39" s="39"/>
      <c r="AB39" s="12"/>
      <c r="AC39" s="42"/>
      <c r="AD39" s="12"/>
      <c r="AE39" s="12"/>
      <c r="AF39" s="12"/>
      <c r="AG39" s="12"/>
      <c r="AH39" s="12"/>
      <c r="AI39" s="12"/>
      <c r="AJ39" s="12"/>
      <c r="AK39" s="12"/>
      <c r="AL39" s="12"/>
      <c r="AM39" s="39"/>
      <c r="AO39" s="12"/>
      <c r="AP39" s="12"/>
      <c r="AQ39" s="12"/>
      <c r="AR39" s="41"/>
      <c r="AS39" s="12"/>
      <c r="AT39" s="12"/>
      <c r="AU39" s="12"/>
      <c r="AV39" s="12"/>
      <c r="AW39" s="12"/>
      <c r="AX39" s="13"/>
      <c r="AY39" s="12"/>
      <c r="AZ39" s="12"/>
      <c r="BA39" s="39"/>
      <c r="BB39" s="40">
        <v>0</v>
      </c>
      <c r="BC39" s="39"/>
      <c r="BE39" s="12"/>
      <c r="BF39" s="12"/>
      <c r="BG39" s="12"/>
      <c r="BH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</row>
    <row r="40" spans="1:128" x14ac:dyDescent="0.25">
      <c r="A40" s="34" t="s">
        <v>133</v>
      </c>
      <c r="B40" s="1">
        <v>39510</v>
      </c>
      <c r="C40" s="2">
        <v>7</v>
      </c>
      <c r="D40" t="s">
        <v>222</v>
      </c>
      <c r="E40" t="s">
        <v>18</v>
      </c>
      <c r="F40" s="2">
        <v>91</v>
      </c>
      <c r="G40" t="s">
        <v>129</v>
      </c>
      <c r="H40" s="2"/>
      <c r="I40" s="12"/>
      <c r="J40" s="12">
        <v>22.8</v>
      </c>
      <c r="K40" s="2"/>
      <c r="L40" s="36"/>
      <c r="M40" s="2"/>
      <c r="N40" s="2">
        <v>91</v>
      </c>
      <c r="O40" s="2"/>
      <c r="P40" s="12"/>
      <c r="Q40" s="12"/>
      <c r="R40" s="12"/>
      <c r="S40" s="12"/>
      <c r="T40" s="12"/>
      <c r="U40" s="39">
        <v>3464.1371112735787</v>
      </c>
      <c r="V40" s="40">
        <v>346.41371112735789</v>
      </c>
      <c r="W40" s="12"/>
      <c r="X40" s="12"/>
      <c r="Y40" s="12"/>
      <c r="Z40" s="39">
        <v>2193.4247143786188</v>
      </c>
      <c r="AA40" s="40">
        <v>219.34247143786189</v>
      </c>
      <c r="AB40" s="12">
        <v>3.5563937036731259</v>
      </c>
      <c r="AC40" s="42">
        <f>AB40/AA40</f>
        <v>1.6213885438418733E-2</v>
      </c>
      <c r="AD40" s="12"/>
      <c r="AE40" s="12"/>
      <c r="AF40" s="12"/>
      <c r="AG40" s="12">
        <v>0.82678091863008396</v>
      </c>
      <c r="AH40" s="12"/>
      <c r="AI40" s="12">
        <v>3343.9215331340856</v>
      </c>
      <c r="AJ40" s="12"/>
      <c r="AK40" s="12">
        <v>0</v>
      </c>
      <c r="AL40" s="12">
        <v>0</v>
      </c>
      <c r="AM40" s="39">
        <f>AG40+AH40+AI40+AJ40+AK40+AL40</f>
        <v>3344.7483140527156</v>
      </c>
      <c r="AN40" s="40">
        <f>AM40/10</f>
        <v>334.47483140527157</v>
      </c>
      <c r="AO40" s="12"/>
      <c r="AP40" s="12"/>
      <c r="AQ40" s="12"/>
      <c r="AR40" s="41">
        <v>98.995092443632402</v>
      </c>
      <c r="AS40" s="12">
        <v>3.8030237652760839</v>
      </c>
      <c r="AT40" s="12">
        <v>95.192068678356321</v>
      </c>
      <c r="AU40" s="12">
        <v>0</v>
      </c>
      <c r="AV40" s="12"/>
      <c r="AW40" s="12"/>
      <c r="AX40" s="13">
        <v>0</v>
      </c>
      <c r="AY40" s="12"/>
      <c r="AZ40" s="12"/>
      <c r="BA40" s="39"/>
      <c r="BB40" s="40">
        <v>0</v>
      </c>
      <c r="BC40" s="39">
        <f>U40+Z40+AM40+BA40</f>
        <v>9002.310139704914</v>
      </c>
      <c r="BD40">
        <f>V40+AA40+AN40</f>
        <v>900.2310139704914</v>
      </c>
      <c r="BE40" s="12"/>
      <c r="BF40" s="12"/>
      <c r="BG40" s="12"/>
      <c r="BH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</row>
    <row r="41" spans="1:128" x14ac:dyDescent="0.25">
      <c r="A41" s="34" t="s">
        <v>133</v>
      </c>
      <c r="B41" s="1">
        <v>39578</v>
      </c>
      <c r="C41" s="2">
        <v>9</v>
      </c>
      <c r="D41" s="1" t="s">
        <v>122</v>
      </c>
      <c r="E41" t="s">
        <v>20</v>
      </c>
      <c r="F41" s="2">
        <v>159</v>
      </c>
      <c r="G41" t="s">
        <v>129</v>
      </c>
      <c r="H41" s="2"/>
      <c r="I41" s="12"/>
      <c r="J41" s="12"/>
      <c r="K41" s="2"/>
      <c r="L41" s="36"/>
      <c r="M41" s="2"/>
      <c r="N41" s="2"/>
      <c r="O41" s="2"/>
      <c r="P41" s="12"/>
      <c r="Q41" s="12"/>
      <c r="R41" s="12"/>
      <c r="S41" s="12"/>
      <c r="T41" s="12"/>
      <c r="U41" s="39"/>
      <c r="W41" s="12"/>
      <c r="X41" s="12"/>
      <c r="Y41" s="12"/>
      <c r="Z41" s="39"/>
      <c r="AB41" s="12"/>
      <c r="AC41" s="42"/>
      <c r="AD41" s="12"/>
      <c r="AE41" s="12"/>
      <c r="AF41" s="12"/>
      <c r="AG41" s="12"/>
      <c r="AH41" s="12"/>
      <c r="AI41" s="12"/>
      <c r="AJ41" s="12"/>
      <c r="AK41" s="12"/>
      <c r="AL41" s="12"/>
      <c r="AM41" s="39"/>
      <c r="AO41" s="12"/>
      <c r="AP41" s="12"/>
      <c r="AQ41" s="12"/>
      <c r="AR41" s="41"/>
      <c r="AS41" s="12"/>
      <c r="AT41" s="12"/>
      <c r="AU41" s="12"/>
      <c r="AV41" s="12"/>
      <c r="AW41" s="12"/>
      <c r="AX41" s="13"/>
      <c r="AY41" s="12">
        <v>4066.9161732338252</v>
      </c>
      <c r="AZ41" s="12">
        <v>34.424999999999997</v>
      </c>
      <c r="BA41" s="39">
        <f>AY41*(AZ41/100)</f>
        <v>1400.0358926357442</v>
      </c>
      <c r="BB41" s="40">
        <v>140.00358926357441</v>
      </c>
      <c r="BC41" s="39"/>
      <c r="BE41" s="12"/>
      <c r="BF41" s="12">
        <f>BA41/227</f>
        <v>6.1675589983953492</v>
      </c>
      <c r="BG41" s="12"/>
      <c r="BH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</row>
    <row r="42" spans="1:128" x14ac:dyDescent="0.25">
      <c r="A42" s="34" t="s">
        <v>133</v>
      </c>
      <c r="B42" s="1">
        <v>39419</v>
      </c>
      <c r="C42" s="2">
        <v>0</v>
      </c>
      <c r="D42" s="1" t="s">
        <v>223</v>
      </c>
      <c r="E42" t="s">
        <v>14</v>
      </c>
      <c r="F42" s="2">
        <v>0</v>
      </c>
      <c r="G42" t="s">
        <v>129</v>
      </c>
      <c r="H42" s="2"/>
      <c r="I42" s="12"/>
      <c r="J42" s="12"/>
      <c r="K42" s="2"/>
      <c r="L42" s="36"/>
      <c r="M42" s="2"/>
      <c r="N42" s="2"/>
      <c r="O42" s="2"/>
      <c r="P42" s="12"/>
      <c r="Q42" s="12"/>
      <c r="R42" s="12"/>
      <c r="S42" s="12"/>
      <c r="T42" s="12"/>
      <c r="U42" s="39">
        <v>0</v>
      </c>
      <c r="W42" s="12"/>
      <c r="X42" s="12"/>
      <c r="Y42" s="12"/>
      <c r="Z42" s="39">
        <v>0</v>
      </c>
      <c r="AB42" s="12"/>
      <c r="AC42" s="42"/>
      <c r="AD42" s="12"/>
      <c r="AE42" s="12"/>
      <c r="AF42" s="12"/>
      <c r="AG42" s="12">
        <v>0</v>
      </c>
      <c r="AH42" s="12"/>
      <c r="AI42" s="12">
        <v>0</v>
      </c>
      <c r="AJ42" s="12"/>
      <c r="AK42" s="12">
        <v>0</v>
      </c>
      <c r="AL42" s="12">
        <v>0</v>
      </c>
      <c r="AM42" s="39"/>
      <c r="AO42" s="12"/>
      <c r="AP42" s="12"/>
      <c r="AQ42" s="12"/>
      <c r="AR42" s="41">
        <v>0</v>
      </c>
      <c r="AS42" s="12">
        <v>0</v>
      </c>
      <c r="AT42" s="12">
        <v>0</v>
      </c>
      <c r="AU42" s="12">
        <v>0</v>
      </c>
      <c r="AV42" s="12"/>
      <c r="AW42" s="12"/>
      <c r="AX42" s="13">
        <v>0</v>
      </c>
      <c r="AY42" s="12"/>
      <c r="AZ42" s="12"/>
      <c r="BA42" s="39"/>
      <c r="BB42" s="40">
        <v>0</v>
      </c>
      <c r="BC42" s="39"/>
      <c r="BE42" s="12"/>
      <c r="BF42" s="12"/>
      <c r="BG42" s="12"/>
      <c r="BH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</row>
    <row r="43" spans="1:128" x14ac:dyDescent="0.25">
      <c r="A43" s="34" t="s">
        <v>133</v>
      </c>
      <c r="B43" s="1">
        <v>39440</v>
      </c>
      <c r="C43" s="2">
        <v>3</v>
      </c>
      <c r="D43" t="s">
        <v>224</v>
      </c>
      <c r="E43" t="s">
        <v>16</v>
      </c>
      <c r="F43" s="2">
        <v>21</v>
      </c>
      <c r="G43" t="s">
        <v>129</v>
      </c>
      <c r="H43" s="2"/>
      <c r="I43" s="12"/>
      <c r="J43" s="12"/>
      <c r="K43" s="2"/>
      <c r="L43" s="36">
        <v>21</v>
      </c>
      <c r="M43" s="2"/>
      <c r="N43" s="2"/>
      <c r="O43" s="2"/>
      <c r="P43" s="12"/>
      <c r="Q43" s="12"/>
      <c r="R43" s="12"/>
      <c r="S43" s="12"/>
      <c r="T43" s="12"/>
      <c r="U43" s="39"/>
      <c r="W43" s="12"/>
      <c r="X43" s="12"/>
      <c r="Y43" s="12"/>
      <c r="Z43" s="39"/>
      <c r="AB43" s="12"/>
      <c r="AC43" s="42"/>
      <c r="AD43" s="12"/>
      <c r="AE43" s="12"/>
      <c r="AF43" s="12"/>
      <c r="AG43" s="12"/>
      <c r="AH43" s="12"/>
      <c r="AI43" s="12"/>
      <c r="AJ43" s="12"/>
      <c r="AK43" s="12"/>
      <c r="AL43" s="12"/>
      <c r="AM43" s="39"/>
      <c r="AO43" s="12"/>
      <c r="AP43" s="12"/>
      <c r="AQ43" s="12"/>
      <c r="AR43" s="41"/>
      <c r="AS43" s="12"/>
      <c r="AT43" s="12"/>
      <c r="AU43" s="12"/>
      <c r="AV43" s="12"/>
      <c r="AW43" s="12"/>
      <c r="AX43" s="13"/>
      <c r="AY43" s="12"/>
      <c r="AZ43" s="12"/>
      <c r="BA43" s="39"/>
      <c r="BB43" s="40">
        <v>0</v>
      </c>
      <c r="BC43" s="39"/>
      <c r="BE43" s="12"/>
      <c r="BF43" s="12"/>
      <c r="BG43" s="12"/>
      <c r="BH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</row>
    <row r="44" spans="1:128" x14ac:dyDescent="0.25">
      <c r="A44" s="34" t="s">
        <v>132</v>
      </c>
      <c r="B44" s="1">
        <v>39443</v>
      </c>
      <c r="C44" s="2"/>
      <c r="D44" s="1"/>
      <c r="F44" s="2">
        <v>24</v>
      </c>
      <c r="G44" t="s">
        <v>83</v>
      </c>
      <c r="H44" s="2"/>
      <c r="I44" s="12"/>
      <c r="J44" s="12">
        <v>6.95</v>
      </c>
      <c r="K44" s="2"/>
      <c r="L44" s="36"/>
      <c r="M44" s="2"/>
      <c r="N44" s="2"/>
      <c r="O44" s="2"/>
      <c r="P44" s="12"/>
      <c r="Q44" s="12"/>
      <c r="R44" s="12"/>
      <c r="S44" s="12"/>
      <c r="T44" s="12"/>
      <c r="U44" s="39"/>
      <c r="W44" s="12"/>
      <c r="X44" s="12"/>
      <c r="Y44" s="12"/>
      <c r="Z44" s="39"/>
      <c r="AB44" s="12"/>
      <c r="AC44" s="42"/>
      <c r="AD44" s="12"/>
      <c r="AE44" s="12"/>
      <c r="AF44" s="12"/>
      <c r="AG44" s="12"/>
      <c r="AH44" s="12"/>
      <c r="AI44" s="12"/>
      <c r="AJ44" s="12"/>
      <c r="AK44" s="12"/>
      <c r="AL44" s="12"/>
      <c r="AM44" s="39"/>
      <c r="AO44" s="12"/>
      <c r="AP44" s="12"/>
      <c r="AQ44" s="12"/>
      <c r="AR44" s="41"/>
      <c r="AS44" s="12"/>
      <c r="AT44" s="12"/>
      <c r="AU44" s="12"/>
      <c r="AV44" s="12"/>
      <c r="AW44" s="12"/>
      <c r="AX44" s="13"/>
      <c r="AY44" s="12"/>
      <c r="AZ44" s="12"/>
      <c r="BA44" s="39"/>
      <c r="BB44" s="40">
        <v>0</v>
      </c>
      <c r="BC44" s="39"/>
      <c r="BE44" s="12"/>
      <c r="BF44" s="12"/>
      <c r="BG44" s="12"/>
      <c r="BH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</row>
    <row r="45" spans="1:128" x14ac:dyDescent="0.25">
      <c r="A45" s="34" t="s">
        <v>132</v>
      </c>
      <c r="B45" s="1">
        <v>39449</v>
      </c>
      <c r="C45" s="2"/>
      <c r="D45" s="1"/>
      <c r="F45" s="2">
        <v>30</v>
      </c>
      <c r="G45" t="s">
        <v>83</v>
      </c>
      <c r="H45" s="2"/>
      <c r="I45" s="12"/>
      <c r="J45" s="12">
        <v>9.5500000000000007</v>
      </c>
      <c r="K45" s="2"/>
      <c r="L45" s="36"/>
      <c r="M45" s="2"/>
      <c r="N45" s="2"/>
      <c r="O45" s="2"/>
      <c r="P45" s="12"/>
      <c r="Q45" s="12"/>
      <c r="R45" s="12"/>
      <c r="S45" s="12"/>
      <c r="T45" s="12"/>
      <c r="U45" s="39">
        <v>0</v>
      </c>
      <c r="W45" s="12"/>
      <c r="X45" s="12"/>
      <c r="Y45" s="12"/>
      <c r="Z45" s="39">
        <v>0</v>
      </c>
      <c r="AB45" s="12">
        <v>0.35406578947368422</v>
      </c>
      <c r="AC45" s="42"/>
      <c r="AD45" s="12"/>
      <c r="AE45" s="12"/>
      <c r="AF45" s="12"/>
      <c r="AG45" s="12">
        <v>0</v>
      </c>
      <c r="AH45" s="12"/>
      <c r="AI45" s="12">
        <v>0</v>
      </c>
      <c r="AJ45" s="12"/>
      <c r="AK45" s="12">
        <v>0</v>
      </c>
      <c r="AL45" s="12">
        <v>0</v>
      </c>
      <c r="AM45" s="39"/>
      <c r="AO45" s="12"/>
      <c r="AP45" s="12"/>
      <c r="AQ45" s="12"/>
      <c r="AR45" s="41">
        <v>0</v>
      </c>
      <c r="AS45" s="12">
        <v>0</v>
      </c>
      <c r="AT45" s="12">
        <v>0</v>
      </c>
      <c r="AU45" s="12">
        <v>0</v>
      </c>
      <c r="AV45" s="12"/>
      <c r="AW45" s="12"/>
      <c r="AX45" s="13">
        <v>0</v>
      </c>
      <c r="AY45" s="12"/>
      <c r="AZ45" s="12"/>
      <c r="BA45" s="39"/>
      <c r="BB45" s="40">
        <v>0</v>
      </c>
      <c r="BC45" s="39"/>
      <c r="BE45" s="12"/>
      <c r="BF45" s="12"/>
      <c r="BG45" s="12"/>
      <c r="BH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</row>
    <row r="46" spans="1:128" x14ac:dyDescent="0.25">
      <c r="A46" s="34" t="s">
        <v>132</v>
      </c>
      <c r="B46" s="1">
        <v>39455</v>
      </c>
      <c r="C46" s="2"/>
      <c r="D46" s="1"/>
      <c r="F46" s="2">
        <v>36</v>
      </c>
      <c r="G46" t="s">
        <v>83</v>
      </c>
      <c r="H46" s="2"/>
      <c r="I46" s="12"/>
      <c r="J46" s="12">
        <v>10.65</v>
      </c>
      <c r="K46" s="2"/>
      <c r="L46" s="36"/>
      <c r="M46" s="2"/>
      <c r="N46" s="2"/>
      <c r="O46" s="2"/>
      <c r="P46" s="12"/>
      <c r="Q46" s="12"/>
      <c r="R46" s="12"/>
      <c r="S46" s="12"/>
      <c r="T46" s="12"/>
      <c r="U46" s="39"/>
      <c r="W46" s="12"/>
      <c r="X46" s="12"/>
      <c r="Y46" s="12"/>
      <c r="Z46" s="39"/>
      <c r="AB46" s="12"/>
      <c r="AC46" s="42"/>
      <c r="AD46" s="12"/>
      <c r="AE46" s="12"/>
      <c r="AF46" s="12"/>
      <c r="AG46" s="12"/>
      <c r="AH46" s="12"/>
      <c r="AI46" s="12"/>
      <c r="AJ46" s="12"/>
      <c r="AK46" s="12"/>
      <c r="AL46" s="12"/>
      <c r="AM46" s="39"/>
      <c r="AO46" s="12"/>
      <c r="AP46" s="12"/>
      <c r="AQ46" s="12"/>
      <c r="AR46" s="41"/>
      <c r="AS46" s="12"/>
      <c r="AT46" s="12"/>
      <c r="AU46" s="12"/>
      <c r="AV46" s="12"/>
      <c r="AW46" s="12"/>
      <c r="AX46" s="13"/>
      <c r="AY46" s="12"/>
      <c r="AZ46" s="12"/>
      <c r="BA46" s="39"/>
      <c r="BB46" s="40">
        <v>0</v>
      </c>
      <c r="BC46" s="39"/>
      <c r="BE46" s="12"/>
      <c r="BF46" s="12"/>
      <c r="BG46" s="12"/>
      <c r="BH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</row>
    <row r="47" spans="1:128" x14ac:dyDescent="0.25">
      <c r="A47" s="34" t="s">
        <v>132</v>
      </c>
      <c r="B47" s="1">
        <v>39461</v>
      </c>
      <c r="C47" s="2"/>
      <c r="D47" s="1"/>
      <c r="F47" s="2">
        <v>42</v>
      </c>
      <c r="G47" t="s">
        <v>83</v>
      </c>
      <c r="H47" s="2"/>
      <c r="I47" s="12"/>
      <c r="J47" s="12"/>
      <c r="K47" s="2"/>
      <c r="L47" s="36"/>
      <c r="M47" s="2"/>
      <c r="N47" s="2"/>
      <c r="O47" s="2"/>
      <c r="P47" s="12"/>
      <c r="Q47" s="12"/>
      <c r="R47" s="12"/>
      <c r="S47" s="12"/>
      <c r="T47" s="12"/>
      <c r="U47" s="39">
        <v>0</v>
      </c>
      <c r="W47" s="12"/>
      <c r="X47" s="12"/>
      <c r="Y47" s="12"/>
      <c r="Z47" s="39">
        <v>0</v>
      </c>
      <c r="AB47" s="12">
        <v>1.7272960526315786</v>
      </c>
      <c r="AC47" s="42"/>
      <c r="AD47" s="12"/>
      <c r="AE47" s="12"/>
      <c r="AF47" s="12"/>
      <c r="AG47" s="12">
        <v>0</v>
      </c>
      <c r="AH47" s="12"/>
      <c r="AI47" s="12">
        <v>0</v>
      </c>
      <c r="AJ47" s="12"/>
      <c r="AK47" s="12">
        <v>0</v>
      </c>
      <c r="AL47" s="12">
        <v>0</v>
      </c>
      <c r="AM47" s="39"/>
      <c r="AO47" s="12"/>
      <c r="AP47" s="12"/>
      <c r="AQ47" s="12"/>
      <c r="AR47" s="41">
        <v>0</v>
      </c>
      <c r="AS47" s="12">
        <v>0</v>
      </c>
      <c r="AT47" s="12">
        <v>0</v>
      </c>
      <c r="AU47" s="12">
        <v>0</v>
      </c>
      <c r="AV47" s="12"/>
      <c r="AW47" s="12"/>
      <c r="AX47" s="13">
        <v>0</v>
      </c>
      <c r="AY47" s="12"/>
      <c r="AZ47" s="12"/>
      <c r="BA47" s="39"/>
      <c r="BB47" s="40">
        <v>0</v>
      </c>
      <c r="BC47" s="39"/>
      <c r="BE47" s="12"/>
      <c r="BF47" s="12"/>
      <c r="BG47" s="12"/>
      <c r="BH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</row>
    <row r="48" spans="1:128" x14ac:dyDescent="0.25">
      <c r="A48" s="34" t="s">
        <v>132</v>
      </c>
      <c r="B48" s="1">
        <v>39462</v>
      </c>
      <c r="C48" s="2"/>
      <c r="D48" s="1"/>
      <c r="F48" s="2">
        <v>43</v>
      </c>
      <c r="G48" t="s">
        <v>83</v>
      </c>
      <c r="H48" s="2"/>
      <c r="I48" s="12"/>
      <c r="J48" s="12">
        <v>13.25</v>
      </c>
      <c r="K48" s="2"/>
      <c r="L48" s="36"/>
      <c r="M48" s="2"/>
      <c r="N48" s="2"/>
      <c r="O48" s="2"/>
      <c r="P48" s="12"/>
      <c r="Q48" s="12"/>
      <c r="R48" s="12"/>
      <c r="S48" s="12"/>
      <c r="T48" s="12"/>
      <c r="U48" s="39"/>
      <c r="W48" s="12"/>
      <c r="X48" s="12"/>
      <c r="Y48" s="12"/>
      <c r="Z48" s="39"/>
      <c r="AB48" s="12"/>
      <c r="AC48" s="42"/>
      <c r="AD48" s="12"/>
      <c r="AE48" s="12"/>
      <c r="AF48" s="12"/>
      <c r="AG48" s="12"/>
      <c r="AH48" s="12"/>
      <c r="AI48" s="12"/>
      <c r="AJ48" s="12"/>
      <c r="AK48" s="12"/>
      <c r="AL48" s="12"/>
      <c r="AM48" s="39"/>
      <c r="AO48" s="12"/>
      <c r="AP48" s="12"/>
      <c r="AQ48" s="12"/>
      <c r="AR48" s="41"/>
      <c r="AS48" s="12"/>
      <c r="AT48" s="12"/>
      <c r="AU48" s="12"/>
      <c r="AV48" s="12"/>
      <c r="AW48" s="12"/>
      <c r="AX48" s="13"/>
      <c r="AY48" s="12"/>
      <c r="AZ48" s="12"/>
      <c r="BA48" s="39"/>
      <c r="BB48" s="40">
        <v>0</v>
      </c>
      <c r="BC48" s="39"/>
      <c r="BE48" s="12"/>
      <c r="BF48" s="12"/>
      <c r="BG48" s="12"/>
      <c r="BH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</row>
    <row r="49" spans="1:128" x14ac:dyDescent="0.25">
      <c r="A49" s="34" t="s">
        <v>132</v>
      </c>
      <c r="B49" s="1">
        <v>39468</v>
      </c>
      <c r="C49" s="2"/>
      <c r="D49" s="1"/>
      <c r="F49" s="2">
        <v>49</v>
      </c>
      <c r="G49" t="s">
        <v>83</v>
      </c>
      <c r="H49" s="2"/>
      <c r="I49" s="12"/>
      <c r="J49" s="12"/>
      <c r="K49" s="2"/>
      <c r="L49" s="36"/>
      <c r="M49" s="2"/>
      <c r="N49" s="2"/>
      <c r="O49" s="2"/>
      <c r="P49" s="12"/>
      <c r="Q49" s="12"/>
      <c r="R49" s="12"/>
      <c r="S49" s="12"/>
      <c r="T49" s="12"/>
      <c r="U49" s="39">
        <v>2221.8721795081005</v>
      </c>
      <c r="V49" s="40">
        <v>222.18721795081007</v>
      </c>
      <c r="W49" s="12"/>
      <c r="X49" s="12"/>
      <c r="Y49" s="12"/>
      <c r="Z49" s="39">
        <v>1997.5820935066611</v>
      </c>
      <c r="AA49" s="40">
        <v>199.75820935066611</v>
      </c>
      <c r="AB49" s="12">
        <v>3.5969225078213958</v>
      </c>
      <c r="AC49" s="42">
        <f>AB49/AA49</f>
        <v>1.8006381412376239E-2</v>
      </c>
      <c r="AD49" s="12"/>
      <c r="AE49" s="12"/>
      <c r="AF49" s="12"/>
      <c r="AG49" s="12">
        <v>138.68561730927672</v>
      </c>
      <c r="AH49" s="12"/>
      <c r="AI49" s="12">
        <v>82.035007614353162</v>
      </c>
      <c r="AJ49" s="12"/>
      <c r="AK49" s="12">
        <v>0</v>
      </c>
      <c r="AL49" s="12">
        <v>0</v>
      </c>
      <c r="AM49" s="39">
        <f>AG49+AH49+AI49+AJ49+AK49+AL49</f>
        <v>220.72062492362988</v>
      </c>
      <c r="AN49" s="40">
        <f>AM49/10</f>
        <v>22.072062492362988</v>
      </c>
      <c r="AO49" s="12"/>
      <c r="AP49" s="12"/>
      <c r="AQ49" s="12"/>
      <c r="AR49" s="41">
        <v>180.65044808946425</v>
      </c>
      <c r="AS49" s="12">
        <v>147.03073388169642</v>
      </c>
      <c r="AT49" s="12">
        <v>33.619714207767828</v>
      </c>
      <c r="AU49" s="12">
        <v>0</v>
      </c>
      <c r="AV49" s="12"/>
      <c r="AW49" s="12"/>
      <c r="AX49" s="13">
        <v>0</v>
      </c>
      <c r="AY49" s="12"/>
      <c r="AZ49" s="12"/>
      <c r="BA49" s="39"/>
      <c r="BB49" s="40">
        <v>0</v>
      </c>
      <c r="BC49" s="39">
        <f>U49+Z49+AM49+BA49</f>
        <v>4440.174897938391</v>
      </c>
      <c r="BD49">
        <f>V49+AA49+AN49</f>
        <v>444.01748979383916</v>
      </c>
      <c r="BE49" s="12"/>
      <c r="BF49" s="12"/>
      <c r="BG49" s="12"/>
      <c r="BH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</row>
    <row r="50" spans="1:128" x14ac:dyDescent="0.25">
      <c r="A50" s="34" t="s">
        <v>132</v>
      </c>
      <c r="B50" s="1">
        <v>39470</v>
      </c>
      <c r="C50" s="2"/>
      <c r="D50" s="1"/>
      <c r="F50" s="2">
        <v>51</v>
      </c>
      <c r="G50" t="s">
        <v>83</v>
      </c>
      <c r="H50" s="2"/>
      <c r="I50" s="12"/>
      <c r="J50" s="12">
        <v>15.7</v>
      </c>
      <c r="K50" s="2"/>
      <c r="L50" s="36"/>
      <c r="M50" s="2"/>
      <c r="N50" s="2"/>
      <c r="O50" s="2"/>
      <c r="P50" s="12"/>
      <c r="Q50" s="12"/>
      <c r="R50" s="12"/>
      <c r="S50" s="12"/>
      <c r="T50" s="12"/>
      <c r="U50" s="39"/>
      <c r="W50" s="12"/>
      <c r="X50" s="12"/>
      <c r="Y50" s="12"/>
      <c r="Z50" s="39"/>
      <c r="AB50" s="12"/>
      <c r="AC50" s="42"/>
      <c r="AD50" s="12"/>
      <c r="AE50" s="12"/>
      <c r="AF50" s="12"/>
      <c r="AG50" s="12"/>
      <c r="AH50" s="12"/>
      <c r="AI50" s="12"/>
      <c r="AJ50" s="12"/>
      <c r="AK50" s="12"/>
      <c r="AL50" s="12"/>
      <c r="AM50" s="39"/>
      <c r="AO50" s="12"/>
      <c r="AP50" s="12"/>
      <c r="AQ50" s="12"/>
      <c r="AR50" s="41"/>
      <c r="AS50" s="12"/>
      <c r="AT50" s="12"/>
      <c r="AU50" s="12"/>
      <c r="AV50" s="12"/>
      <c r="AW50" s="12"/>
      <c r="AX50" s="13"/>
      <c r="AY50" s="12"/>
      <c r="AZ50" s="12"/>
      <c r="BA50" s="39"/>
      <c r="BB50" s="40">
        <v>0</v>
      </c>
      <c r="BC50" s="39"/>
      <c r="BE50" s="12"/>
      <c r="BF50" s="12"/>
      <c r="BG50" s="12"/>
      <c r="BH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</row>
    <row r="51" spans="1:128" x14ac:dyDescent="0.25">
      <c r="A51" s="34" t="s">
        <v>132</v>
      </c>
      <c r="B51" s="1">
        <v>39476</v>
      </c>
      <c r="C51" s="2"/>
      <c r="D51" s="1"/>
      <c r="F51" s="2">
        <v>57</v>
      </c>
      <c r="G51" t="s">
        <v>83</v>
      </c>
      <c r="H51" s="2"/>
      <c r="I51" s="12"/>
      <c r="J51" s="12">
        <v>16.8</v>
      </c>
      <c r="K51" s="2"/>
      <c r="L51" s="36"/>
      <c r="M51" s="2"/>
      <c r="N51" s="2"/>
      <c r="O51" s="2"/>
      <c r="P51" s="12"/>
      <c r="Q51" s="12"/>
      <c r="R51" s="12"/>
      <c r="S51" s="12"/>
      <c r="T51" s="12"/>
      <c r="U51" s="39"/>
      <c r="W51" s="12"/>
      <c r="X51" s="12"/>
      <c r="Y51" s="12"/>
      <c r="Z51" s="39"/>
      <c r="AB51" s="12"/>
      <c r="AC51" s="42"/>
      <c r="AD51" s="12"/>
      <c r="AE51" s="12"/>
      <c r="AF51" s="12"/>
      <c r="AG51" s="12"/>
      <c r="AH51" s="12"/>
      <c r="AI51" s="12"/>
      <c r="AJ51" s="12"/>
      <c r="AK51" s="12"/>
      <c r="AL51" s="12"/>
      <c r="AM51" s="39"/>
      <c r="AO51" s="12"/>
      <c r="AP51" s="12"/>
      <c r="AQ51" s="12"/>
      <c r="AR51" s="41"/>
      <c r="AS51" s="12"/>
      <c r="AT51" s="12"/>
      <c r="AU51" s="12"/>
      <c r="AV51" s="12"/>
      <c r="AW51" s="12"/>
      <c r="AX51" s="13"/>
      <c r="AY51" s="12"/>
      <c r="AZ51" s="12"/>
      <c r="BA51" s="39"/>
      <c r="BB51" s="40">
        <v>0</v>
      </c>
      <c r="BC51" s="39"/>
      <c r="BE51" s="12"/>
      <c r="BF51" s="12"/>
      <c r="BG51" s="12"/>
      <c r="BH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</row>
    <row r="52" spans="1:128" x14ac:dyDescent="0.25">
      <c r="A52" s="34" t="s">
        <v>132</v>
      </c>
      <c r="B52" s="1">
        <v>39483</v>
      </c>
      <c r="C52" s="2"/>
      <c r="D52" s="1"/>
      <c r="F52" s="2">
        <v>64</v>
      </c>
      <c r="G52" t="s">
        <v>83</v>
      </c>
      <c r="H52" s="2"/>
      <c r="I52" s="12"/>
      <c r="J52" s="12"/>
      <c r="K52" s="2"/>
      <c r="L52" s="36"/>
      <c r="M52" s="2"/>
      <c r="N52" s="2"/>
      <c r="O52" s="2"/>
      <c r="P52" s="12"/>
      <c r="Q52" s="12"/>
      <c r="R52" s="12"/>
      <c r="S52" s="12"/>
      <c r="T52" s="12"/>
      <c r="U52" s="39">
        <v>3254.3746106261619</v>
      </c>
      <c r="V52" s="40">
        <v>325.43746106261619</v>
      </c>
      <c r="W52" s="12"/>
      <c r="X52" s="12"/>
      <c r="Y52" s="12"/>
      <c r="Z52" s="39">
        <v>2177.9957452271419</v>
      </c>
      <c r="AA52" s="40">
        <v>217.79957452271418</v>
      </c>
      <c r="AB52" s="12">
        <v>2.601330752186318</v>
      </c>
      <c r="AC52" s="42">
        <f>AB52/AA52</f>
        <v>1.1943690697683283E-2</v>
      </c>
      <c r="AD52" s="12"/>
      <c r="AE52" s="12"/>
      <c r="AF52" s="12"/>
      <c r="AG52" s="12">
        <v>129.05493030444782</v>
      </c>
      <c r="AH52" s="12"/>
      <c r="AI52" s="12">
        <v>1586.2759077473593</v>
      </c>
      <c r="AJ52" s="12"/>
      <c r="AK52" s="12">
        <v>0</v>
      </c>
      <c r="AL52" s="12">
        <v>0</v>
      </c>
      <c r="AM52" s="39">
        <f>AG52+AH52+AI52+AJ52+AK52+AL52</f>
        <v>1715.3308380518072</v>
      </c>
      <c r="AN52" s="40">
        <f>AM52/10</f>
        <v>171.53308380518072</v>
      </c>
      <c r="AO52" s="12"/>
      <c r="AP52" s="12"/>
      <c r="AQ52" s="12"/>
      <c r="AR52" s="41">
        <v>176.80708600110674</v>
      </c>
      <c r="AS52" s="12">
        <v>99.400450360789961</v>
      </c>
      <c r="AT52" s="12">
        <v>77.406635640316779</v>
      </c>
      <c r="AU52" s="12">
        <v>0</v>
      </c>
      <c r="AV52" s="12"/>
      <c r="AW52" s="12"/>
      <c r="AX52" s="13">
        <v>0</v>
      </c>
      <c r="AY52" s="12"/>
      <c r="AZ52" s="12"/>
      <c r="BA52" s="39"/>
      <c r="BB52" s="40">
        <v>0</v>
      </c>
      <c r="BC52" s="39">
        <f>U52+Z52+AM52+BA52</f>
        <v>7147.7011939051108</v>
      </c>
      <c r="BD52">
        <f>V52+AA52+AN52</f>
        <v>714.77011939051113</v>
      </c>
      <c r="BE52" s="12"/>
      <c r="BF52" s="12"/>
      <c r="BG52" s="12"/>
      <c r="BH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</row>
    <row r="53" spans="1:128" x14ac:dyDescent="0.25">
      <c r="A53" s="34" t="s">
        <v>132</v>
      </c>
      <c r="B53" s="1">
        <v>39484</v>
      </c>
      <c r="C53" s="2"/>
      <c r="D53" s="1"/>
      <c r="F53" s="2">
        <v>65</v>
      </c>
      <c r="G53" t="s">
        <v>83</v>
      </c>
      <c r="H53" s="2"/>
      <c r="I53" s="12"/>
      <c r="J53" s="12">
        <v>18.149999999999999</v>
      </c>
      <c r="K53" s="2"/>
      <c r="L53" s="36"/>
      <c r="M53" s="2"/>
      <c r="N53" s="2"/>
      <c r="O53" s="2"/>
      <c r="P53" s="12"/>
      <c r="Q53" s="12"/>
      <c r="R53" s="12"/>
      <c r="S53" s="12"/>
      <c r="T53" s="12"/>
      <c r="U53" s="39"/>
      <c r="W53" s="12"/>
      <c r="X53" s="12"/>
      <c r="Y53" s="12"/>
      <c r="Z53" s="39"/>
      <c r="AB53" s="12"/>
      <c r="AC53" s="42"/>
      <c r="AD53" s="12"/>
      <c r="AE53" s="12"/>
      <c r="AF53" s="12"/>
      <c r="AG53" s="12"/>
      <c r="AH53" s="12"/>
      <c r="AI53" s="12"/>
      <c r="AJ53" s="12"/>
      <c r="AK53" s="12"/>
      <c r="AL53" s="12"/>
      <c r="AM53" s="39"/>
      <c r="AO53" s="12"/>
      <c r="AP53" s="12"/>
      <c r="AQ53" s="12"/>
      <c r="AR53" s="41"/>
      <c r="AS53" s="12"/>
      <c r="AT53" s="12"/>
      <c r="AU53" s="12"/>
      <c r="AV53" s="12"/>
      <c r="AW53" s="12"/>
      <c r="AX53" s="13"/>
      <c r="AY53" s="12"/>
      <c r="AZ53" s="12"/>
      <c r="BA53" s="39"/>
      <c r="BB53" s="40">
        <v>0</v>
      </c>
      <c r="BC53" s="39"/>
      <c r="BE53" s="12"/>
      <c r="BF53" s="12"/>
      <c r="BG53" s="12"/>
      <c r="BH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</row>
    <row r="54" spans="1:128" x14ac:dyDescent="0.25">
      <c r="A54" s="34" t="s">
        <v>132</v>
      </c>
      <c r="B54" s="1">
        <v>39491</v>
      </c>
      <c r="C54" s="2"/>
      <c r="D54" s="1"/>
      <c r="F54" s="2">
        <v>72</v>
      </c>
      <c r="G54" t="s">
        <v>83</v>
      </c>
      <c r="H54" s="2"/>
      <c r="I54" s="12"/>
      <c r="J54" s="12">
        <v>18.25</v>
      </c>
      <c r="K54" s="2"/>
      <c r="L54" s="36"/>
      <c r="M54" s="2"/>
      <c r="N54" s="2"/>
      <c r="O54" s="2"/>
      <c r="P54" s="12"/>
      <c r="Q54" s="12"/>
      <c r="R54" s="12"/>
      <c r="S54" s="12"/>
      <c r="T54" s="12"/>
      <c r="U54" s="39"/>
      <c r="W54" s="12"/>
      <c r="X54" s="12"/>
      <c r="Y54" s="12"/>
      <c r="Z54" s="39"/>
      <c r="AB54" s="12"/>
      <c r="AC54" s="42"/>
      <c r="AD54" s="12"/>
      <c r="AE54" s="12"/>
      <c r="AF54" s="12"/>
      <c r="AG54" s="12"/>
      <c r="AH54" s="12"/>
      <c r="AI54" s="12"/>
      <c r="AJ54" s="12"/>
      <c r="AK54" s="12"/>
      <c r="AL54" s="12"/>
      <c r="AM54" s="39"/>
      <c r="AO54" s="12"/>
      <c r="AP54" s="12"/>
      <c r="AQ54" s="12"/>
      <c r="AR54" s="41"/>
      <c r="AS54" s="12"/>
      <c r="AT54" s="12"/>
      <c r="AU54" s="12"/>
      <c r="AV54" s="12"/>
      <c r="AW54" s="12"/>
      <c r="AX54" s="13"/>
      <c r="AY54" s="12"/>
      <c r="AZ54" s="12"/>
      <c r="BA54" s="39"/>
      <c r="BB54" s="40">
        <v>0</v>
      </c>
      <c r="BC54" s="39"/>
      <c r="BE54" s="12"/>
      <c r="BF54" s="12"/>
      <c r="BG54" s="12"/>
      <c r="BH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</row>
    <row r="55" spans="1:128" x14ac:dyDescent="0.25">
      <c r="A55" s="34" t="s">
        <v>132</v>
      </c>
      <c r="B55" s="1">
        <v>39497</v>
      </c>
      <c r="C55" s="2"/>
      <c r="D55" s="1"/>
      <c r="F55" s="2">
        <v>78</v>
      </c>
      <c r="G55" t="s">
        <v>83</v>
      </c>
      <c r="H55" s="2"/>
      <c r="I55" s="12"/>
      <c r="J55" s="12">
        <v>19.899999999999999</v>
      </c>
      <c r="K55" s="2"/>
      <c r="L55" s="36"/>
      <c r="M55" s="2"/>
      <c r="N55" s="2"/>
      <c r="O55" s="2"/>
      <c r="P55" s="12"/>
      <c r="Q55" s="12"/>
      <c r="R55" s="12"/>
      <c r="S55" s="12"/>
      <c r="T55" s="12"/>
      <c r="U55" s="39">
        <v>4196.1464988027874</v>
      </c>
      <c r="V55" s="40">
        <v>419.61464988027876</v>
      </c>
      <c r="W55" s="12"/>
      <c r="X55" s="12"/>
      <c r="Y55" s="12"/>
      <c r="Z55" s="39">
        <v>2519.3294961098286</v>
      </c>
      <c r="AA55" s="40">
        <v>251.93294961098286</v>
      </c>
      <c r="AB55" s="12">
        <v>3.757716316662616</v>
      </c>
      <c r="AC55" s="42">
        <f>AB55/AA55</f>
        <v>1.4915541307578136E-2</v>
      </c>
      <c r="AD55" s="12"/>
      <c r="AE55" s="12"/>
      <c r="AF55" s="12"/>
      <c r="AG55" s="12">
        <v>27.056172186881664</v>
      </c>
      <c r="AH55" s="12"/>
      <c r="AI55" s="12">
        <v>2273.8195660426327</v>
      </c>
      <c r="AJ55" s="12"/>
      <c r="AK55" s="12">
        <v>0</v>
      </c>
      <c r="AL55" s="12">
        <v>0</v>
      </c>
      <c r="AM55" s="39">
        <f>AG55+AH55+AI55+AJ55+AK55+AL55</f>
        <v>2300.8757382295144</v>
      </c>
      <c r="AN55" s="40">
        <f>AM55/10</f>
        <v>230.08757382295144</v>
      </c>
      <c r="AO55" s="12"/>
      <c r="AP55" s="12"/>
      <c r="AQ55" s="12"/>
      <c r="AR55" s="41">
        <v>117.84217388603241</v>
      </c>
      <c r="AS55" s="12">
        <v>14.547301319374416</v>
      </c>
      <c r="AT55" s="12">
        <v>103.294872566658</v>
      </c>
      <c r="AU55" s="12">
        <v>0</v>
      </c>
      <c r="AV55" s="12"/>
      <c r="AW55" s="12"/>
      <c r="AX55" s="13">
        <v>0</v>
      </c>
      <c r="AY55" s="12"/>
      <c r="AZ55" s="12"/>
      <c r="BA55" s="39"/>
      <c r="BB55" s="40">
        <v>0</v>
      </c>
      <c r="BC55" s="39">
        <f>U55+Z55+AM55+BA55</f>
        <v>9016.3517331421317</v>
      </c>
      <c r="BD55">
        <f>V55+AA55+AN55</f>
        <v>901.63517331421303</v>
      </c>
      <c r="BE55" s="12"/>
      <c r="BF55" s="12"/>
      <c r="BG55" s="12"/>
      <c r="BH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</row>
    <row r="56" spans="1:128" x14ac:dyDescent="0.25">
      <c r="A56" s="34" t="s">
        <v>132</v>
      </c>
      <c r="B56" s="1">
        <v>39533</v>
      </c>
      <c r="C56" s="2"/>
      <c r="D56" s="1"/>
      <c r="F56" s="2">
        <v>114</v>
      </c>
      <c r="G56" t="s">
        <v>83</v>
      </c>
      <c r="H56" s="2"/>
      <c r="I56" s="12"/>
      <c r="J56" s="12">
        <v>23.4</v>
      </c>
      <c r="K56" s="2"/>
      <c r="L56" s="36"/>
      <c r="M56" s="2"/>
      <c r="N56" s="2"/>
      <c r="O56" s="2"/>
      <c r="P56" s="12"/>
      <c r="Q56" s="12"/>
      <c r="R56" s="12"/>
      <c r="S56" s="12"/>
      <c r="T56" s="12"/>
      <c r="U56" s="39"/>
      <c r="W56" s="12"/>
      <c r="X56" s="12"/>
      <c r="Y56" s="12"/>
      <c r="Z56" s="39"/>
      <c r="AB56" s="12"/>
      <c r="AC56" s="42"/>
      <c r="AD56" s="12"/>
      <c r="AE56" s="12"/>
      <c r="AF56" s="12"/>
      <c r="AG56" s="12"/>
      <c r="AH56" s="12"/>
      <c r="AI56" s="12"/>
      <c r="AJ56" s="12"/>
      <c r="AK56" s="12"/>
      <c r="AL56" s="12"/>
      <c r="AM56" s="39"/>
      <c r="AO56" s="12"/>
      <c r="AP56" s="12"/>
      <c r="AQ56" s="12"/>
      <c r="AR56" s="41"/>
      <c r="AS56" s="12"/>
      <c r="AT56" s="12"/>
      <c r="AU56" s="12"/>
      <c r="AV56" s="12"/>
      <c r="AW56" s="12"/>
      <c r="AX56" s="13"/>
      <c r="AY56" s="12"/>
      <c r="AZ56" s="12"/>
      <c r="BA56" s="39"/>
      <c r="BB56" s="40">
        <v>0</v>
      </c>
      <c r="BC56" s="39"/>
      <c r="BE56" s="12"/>
      <c r="BF56" s="12"/>
      <c r="BG56" s="12"/>
      <c r="BH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</row>
    <row r="57" spans="1:128" x14ac:dyDescent="0.25">
      <c r="A57" s="34" t="s">
        <v>132</v>
      </c>
      <c r="B57" s="1">
        <v>39538</v>
      </c>
      <c r="C57" s="2"/>
      <c r="D57" s="1"/>
      <c r="F57" s="2">
        <v>119</v>
      </c>
      <c r="G57" t="s">
        <v>83</v>
      </c>
      <c r="H57" s="2"/>
      <c r="I57" s="12"/>
      <c r="J57" s="12"/>
      <c r="K57" s="2"/>
      <c r="L57" s="36"/>
      <c r="M57" s="2"/>
      <c r="N57" s="2"/>
      <c r="O57" s="2"/>
      <c r="P57" s="12"/>
      <c r="Q57" s="12"/>
      <c r="R57" s="12"/>
      <c r="S57" s="12"/>
      <c r="T57" s="12"/>
      <c r="U57" s="39">
        <v>7907.5235545922151</v>
      </c>
      <c r="V57" s="40">
        <v>790.75235545922146</v>
      </c>
      <c r="W57" s="12"/>
      <c r="X57" s="12"/>
      <c r="Y57" s="12"/>
      <c r="Z57" s="39">
        <v>2948.1802502608316</v>
      </c>
      <c r="AA57" s="40">
        <v>294.81802502608315</v>
      </c>
      <c r="AB57" s="12">
        <v>3.8805786146625878</v>
      </c>
      <c r="AC57" s="42">
        <f>AB57/AA57</f>
        <v>1.3162623331186297E-2</v>
      </c>
      <c r="AD57" s="12"/>
      <c r="AE57" s="12"/>
      <c r="AF57" s="12"/>
      <c r="AG57" s="12">
        <v>111.63795165572573</v>
      </c>
      <c r="AH57" s="12"/>
      <c r="AI57" s="12">
        <v>2133.5782041189627</v>
      </c>
      <c r="AJ57" s="12"/>
      <c r="AK57" s="12">
        <v>204.8859349425214</v>
      </c>
      <c r="AL57" s="12">
        <v>3255.3317662967756</v>
      </c>
      <c r="AM57" s="39">
        <f>AG57+AH57+AI57+AJ57+AK57+AL57</f>
        <v>5705.4338570139862</v>
      </c>
      <c r="AN57" s="40">
        <f>AM57/10</f>
        <v>570.54338570139862</v>
      </c>
      <c r="AO57" s="12"/>
      <c r="AP57" s="12"/>
      <c r="AQ57" s="12"/>
      <c r="AR57" s="41">
        <v>213.34862760496597</v>
      </c>
      <c r="AS57" s="12">
        <v>77.627007024043081</v>
      </c>
      <c r="AT57" s="12">
        <v>72.687827553678829</v>
      </c>
      <c r="AU57" s="12">
        <v>57.086428985337861</v>
      </c>
      <c r="AV57" s="12"/>
      <c r="AW57" s="12"/>
      <c r="AX57" s="13">
        <v>5.9473640419061926</v>
      </c>
      <c r="AY57" s="12"/>
      <c r="AZ57" s="12"/>
      <c r="BA57" s="39"/>
      <c r="BB57" s="40">
        <v>0</v>
      </c>
      <c r="BC57" s="39">
        <f>U57+Z57+AM57+BA57</f>
        <v>16561.137661867033</v>
      </c>
      <c r="BD57">
        <f>V57+AA57+AN57</f>
        <v>1656.1137661867033</v>
      </c>
      <c r="BE57" s="12"/>
      <c r="BF57" s="12"/>
      <c r="BG57" s="12"/>
      <c r="BH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</row>
    <row r="58" spans="1:128" x14ac:dyDescent="0.25">
      <c r="A58" s="34" t="s">
        <v>132</v>
      </c>
      <c r="B58" s="1">
        <v>39555</v>
      </c>
      <c r="C58" s="2"/>
      <c r="D58" s="1"/>
      <c r="F58" s="2">
        <v>136</v>
      </c>
      <c r="G58" t="s">
        <v>83</v>
      </c>
      <c r="H58" s="2"/>
      <c r="I58" s="12"/>
      <c r="J58" s="12">
        <v>23.9</v>
      </c>
      <c r="K58" s="2"/>
      <c r="L58" s="36"/>
      <c r="M58" s="2"/>
      <c r="N58" s="2"/>
      <c r="O58" s="2"/>
      <c r="P58" s="12"/>
      <c r="Q58" s="12"/>
      <c r="R58" s="12"/>
      <c r="S58" s="12"/>
      <c r="T58" s="12"/>
      <c r="U58" s="39"/>
      <c r="W58" s="12"/>
      <c r="X58" s="12"/>
      <c r="Y58" s="12"/>
      <c r="Z58" s="39"/>
      <c r="AB58" s="12"/>
      <c r="AC58" s="42"/>
      <c r="AD58" s="12"/>
      <c r="AE58" s="12"/>
      <c r="AF58" s="12"/>
      <c r="AG58" s="12"/>
      <c r="AH58" s="12"/>
      <c r="AI58" s="12"/>
      <c r="AJ58" s="12"/>
      <c r="AK58" s="12"/>
      <c r="AL58" s="12"/>
      <c r="AM58" s="39"/>
      <c r="AO58" s="12"/>
      <c r="AP58" s="12"/>
      <c r="AQ58" s="12"/>
      <c r="AR58" s="41"/>
      <c r="AS58" s="12"/>
      <c r="AT58" s="12"/>
      <c r="AU58" s="12"/>
      <c r="AV58" s="12"/>
      <c r="AW58" s="12"/>
      <c r="AX58" s="13"/>
      <c r="AY58" s="12"/>
      <c r="AZ58" s="12"/>
      <c r="BA58" s="39"/>
      <c r="BB58" s="40">
        <v>0</v>
      </c>
      <c r="BC58" s="39"/>
      <c r="BE58" s="12"/>
      <c r="BF58" s="12"/>
      <c r="BG58" s="12"/>
      <c r="BH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</row>
    <row r="59" spans="1:128" x14ac:dyDescent="0.25">
      <c r="A59" s="34" t="s">
        <v>132</v>
      </c>
      <c r="B59" s="1">
        <v>39465</v>
      </c>
      <c r="C59" s="2">
        <v>4</v>
      </c>
      <c r="D59" t="s">
        <v>220</v>
      </c>
      <c r="E59" t="s">
        <v>17</v>
      </c>
      <c r="F59" s="2">
        <v>48</v>
      </c>
      <c r="G59" t="s">
        <v>83</v>
      </c>
      <c r="H59" s="2"/>
      <c r="I59" s="12"/>
      <c r="J59" s="12"/>
      <c r="K59" s="2"/>
      <c r="L59" s="36"/>
      <c r="M59" s="2">
        <v>48</v>
      </c>
      <c r="N59" s="2"/>
      <c r="O59" s="2"/>
      <c r="P59" s="12"/>
      <c r="Q59" s="12"/>
      <c r="R59" s="12"/>
      <c r="S59" s="12"/>
      <c r="T59" s="12"/>
      <c r="U59" s="39"/>
      <c r="W59" s="12"/>
      <c r="X59" s="12"/>
      <c r="Y59" s="12"/>
      <c r="Z59" s="39"/>
      <c r="AB59" s="12"/>
      <c r="AC59" s="42"/>
      <c r="AD59" s="12"/>
      <c r="AE59" s="12"/>
      <c r="AF59" s="12"/>
      <c r="AG59" s="12"/>
      <c r="AH59" s="12"/>
      <c r="AI59" s="12"/>
      <c r="AJ59" s="12"/>
      <c r="AK59" s="12"/>
      <c r="AL59" s="12"/>
      <c r="AM59" s="39"/>
      <c r="AO59" s="12"/>
      <c r="AP59" s="12"/>
      <c r="AQ59" s="12"/>
      <c r="AR59" s="41"/>
      <c r="AS59" s="12"/>
      <c r="AT59" s="12"/>
      <c r="AU59" s="12"/>
      <c r="AV59" s="12"/>
      <c r="AW59" s="12"/>
      <c r="AX59" s="13"/>
      <c r="AY59" s="12"/>
      <c r="AZ59" s="12"/>
      <c r="BA59" s="39"/>
      <c r="BB59" s="40">
        <v>0</v>
      </c>
      <c r="BC59" s="39"/>
      <c r="BE59" s="12"/>
      <c r="BF59" s="12"/>
      <c r="BG59" s="12"/>
      <c r="BH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</row>
    <row r="60" spans="1:128" x14ac:dyDescent="0.25">
      <c r="A60" s="34" t="s">
        <v>132</v>
      </c>
      <c r="B60" s="1">
        <v>39563</v>
      </c>
      <c r="C60" s="2">
        <v>8</v>
      </c>
      <c r="D60" s="1" t="s">
        <v>221</v>
      </c>
      <c r="E60" t="s">
        <v>19</v>
      </c>
      <c r="F60" s="2">
        <v>144</v>
      </c>
      <c r="G60" t="s">
        <v>83</v>
      </c>
      <c r="H60" s="2"/>
      <c r="I60" s="12"/>
      <c r="J60" s="12"/>
      <c r="K60" s="2"/>
      <c r="L60" s="36"/>
      <c r="M60" s="2"/>
      <c r="N60" s="2"/>
      <c r="O60" s="2">
        <v>144</v>
      </c>
      <c r="P60" s="12"/>
      <c r="Q60" s="12"/>
      <c r="R60" s="12"/>
      <c r="S60" s="12"/>
      <c r="T60" s="12"/>
      <c r="U60" s="39"/>
      <c r="W60" s="12"/>
      <c r="X60" s="12"/>
      <c r="Y60" s="12"/>
      <c r="Z60" s="39"/>
      <c r="AB60" s="12"/>
      <c r="AC60" s="42"/>
      <c r="AD60" s="12"/>
      <c r="AE60" s="12"/>
      <c r="AF60" s="12"/>
      <c r="AG60" s="12"/>
      <c r="AH60" s="12"/>
      <c r="AI60" s="12"/>
      <c r="AJ60" s="12"/>
      <c r="AK60" s="12"/>
      <c r="AL60" s="12"/>
      <c r="AM60" s="39"/>
      <c r="AO60" s="12"/>
      <c r="AP60" s="12"/>
      <c r="AQ60" s="12"/>
      <c r="AR60" s="41"/>
      <c r="AS60" s="12"/>
      <c r="AT60" s="12"/>
      <c r="AU60" s="12"/>
      <c r="AV60" s="12"/>
      <c r="AW60" s="12"/>
      <c r="AX60" s="13"/>
      <c r="AY60" s="12"/>
      <c r="AZ60" s="12"/>
      <c r="BA60" s="39"/>
      <c r="BB60" s="40">
        <v>0</v>
      </c>
      <c r="BC60" s="39"/>
      <c r="BE60" s="12"/>
      <c r="BF60" s="12"/>
      <c r="BG60" s="12"/>
      <c r="BH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</row>
    <row r="61" spans="1:128" x14ac:dyDescent="0.25">
      <c r="A61" s="34" t="s">
        <v>132</v>
      </c>
      <c r="B61" s="1">
        <v>39510</v>
      </c>
      <c r="C61" s="2">
        <v>7</v>
      </c>
      <c r="D61" t="s">
        <v>222</v>
      </c>
      <c r="E61" t="s">
        <v>18</v>
      </c>
      <c r="F61" s="2">
        <v>91</v>
      </c>
      <c r="G61" t="s">
        <v>83</v>
      </c>
      <c r="H61" s="2"/>
      <c r="I61" s="12"/>
      <c r="J61" s="12">
        <v>22.3</v>
      </c>
      <c r="K61" s="2"/>
      <c r="L61" s="36"/>
      <c r="M61" s="2"/>
      <c r="N61" s="2">
        <v>91</v>
      </c>
      <c r="O61" s="2"/>
      <c r="P61" s="12"/>
      <c r="Q61" s="12"/>
      <c r="R61" s="12"/>
      <c r="S61" s="12"/>
      <c r="T61" s="12"/>
      <c r="U61" s="39">
        <v>5520.5716329936313</v>
      </c>
      <c r="V61" s="40">
        <v>552.05716329936308</v>
      </c>
      <c r="W61" s="12"/>
      <c r="X61" s="12"/>
      <c r="Y61" s="12"/>
      <c r="Z61" s="39">
        <v>2629.8899443969221</v>
      </c>
      <c r="AA61" s="40">
        <v>262.98899443969219</v>
      </c>
      <c r="AB61" s="12">
        <v>4.4318276474281655</v>
      </c>
      <c r="AC61" s="42">
        <f>AB61/AA61</f>
        <v>1.6851760876421231E-2</v>
      </c>
      <c r="AD61" s="12"/>
      <c r="AE61" s="12"/>
      <c r="AF61" s="12"/>
      <c r="AG61" s="12">
        <v>3.8979362514412577</v>
      </c>
      <c r="AH61" s="12"/>
      <c r="AI61" s="12">
        <v>3451.3764102161813</v>
      </c>
      <c r="AJ61" s="12"/>
      <c r="AK61" s="12">
        <v>0</v>
      </c>
      <c r="AL61" s="12">
        <v>0</v>
      </c>
      <c r="AM61" s="39">
        <f>AG61+AH61+AI61+AJ61+AK61+AL61</f>
        <v>3455.2743464676228</v>
      </c>
      <c r="AN61" s="40">
        <f>AM61/10</f>
        <v>345.52743464676229</v>
      </c>
      <c r="AO61" s="12"/>
      <c r="AP61" s="12"/>
      <c r="AQ61" s="12"/>
      <c r="AR61" s="41">
        <v>108.39058386508852</v>
      </c>
      <c r="AS61" s="12">
        <v>11.980954613255793</v>
      </c>
      <c r="AT61" s="12">
        <v>96.409629251832726</v>
      </c>
      <c r="AU61" s="12">
        <v>0</v>
      </c>
      <c r="AV61" s="12"/>
      <c r="AW61" s="12"/>
      <c r="AX61" s="13">
        <v>0</v>
      </c>
      <c r="AY61" s="12"/>
      <c r="AZ61" s="12"/>
      <c r="BA61" s="39"/>
      <c r="BB61" s="40">
        <v>0</v>
      </c>
      <c r="BC61" s="39">
        <f>U61+Z61+AM61+BA61</f>
        <v>11605.735923858176</v>
      </c>
      <c r="BD61">
        <f>V61+AA61+AN61</f>
        <v>1160.5735923858176</v>
      </c>
      <c r="BE61" s="12"/>
      <c r="BF61" s="12"/>
      <c r="BG61" s="12"/>
      <c r="BH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</row>
    <row r="62" spans="1:128" x14ac:dyDescent="0.25">
      <c r="A62" s="34" t="s">
        <v>132</v>
      </c>
      <c r="B62" s="1">
        <v>39578</v>
      </c>
      <c r="C62" s="2">
        <v>9</v>
      </c>
      <c r="D62" s="1" t="s">
        <v>122</v>
      </c>
      <c r="E62" t="s">
        <v>20</v>
      </c>
      <c r="F62" s="2">
        <v>159</v>
      </c>
      <c r="G62" t="s">
        <v>83</v>
      </c>
      <c r="H62" s="2"/>
      <c r="I62" s="12"/>
      <c r="J62" s="12"/>
      <c r="K62" s="2"/>
      <c r="L62" s="36"/>
      <c r="M62" s="2"/>
      <c r="N62" s="2"/>
      <c r="O62" s="2"/>
      <c r="P62" s="12"/>
      <c r="Q62" s="12"/>
      <c r="R62" s="12"/>
      <c r="S62" s="12"/>
      <c r="T62" s="12"/>
      <c r="U62" s="39"/>
      <c r="W62" s="12"/>
      <c r="X62" s="12"/>
      <c r="Y62" s="12"/>
      <c r="Z62" s="39"/>
      <c r="AB62" s="12"/>
      <c r="AC62" s="42"/>
      <c r="AD62" s="12"/>
      <c r="AE62" s="12"/>
      <c r="AF62" s="12"/>
      <c r="AG62" s="12"/>
      <c r="AH62" s="12"/>
      <c r="AI62" s="12"/>
      <c r="AJ62" s="12"/>
      <c r="AK62" s="12"/>
      <c r="AL62" s="12"/>
      <c r="AM62" s="39"/>
      <c r="AO62" s="12"/>
      <c r="AP62" s="12"/>
      <c r="AQ62" s="12"/>
      <c r="AR62" s="41"/>
      <c r="AS62" s="12"/>
      <c r="AT62" s="12"/>
      <c r="AU62" s="12"/>
      <c r="AV62" s="12"/>
      <c r="AW62" s="12"/>
      <c r="AX62" s="13"/>
      <c r="AY62" s="12">
        <v>4426.9101927167412</v>
      </c>
      <c r="AZ62" s="12">
        <v>32.674999999999997</v>
      </c>
      <c r="BA62" s="39">
        <f>AY62*(AZ62/100)</f>
        <v>1446.4929054701952</v>
      </c>
      <c r="BB62" s="40">
        <v>144.64929054701952</v>
      </c>
      <c r="BC62" s="39"/>
      <c r="BE62" s="12"/>
      <c r="BF62" s="12">
        <f>BA62/227</f>
        <v>6.3722154425999786</v>
      </c>
      <c r="BG62" s="12"/>
      <c r="BH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</row>
    <row r="63" spans="1:128" x14ac:dyDescent="0.25">
      <c r="A63" s="34" t="s">
        <v>132</v>
      </c>
      <c r="B63" s="1">
        <v>39419</v>
      </c>
      <c r="C63" s="2">
        <v>0</v>
      </c>
      <c r="D63" s="1" t="s">
        <v>223</v>
      </c>
      <c r="E63" t="s">
        <v>14</v>
      </c>
      <c r="F63" s="2">
        <v>0</v>
      </c>
      <c r="G63" t="s">
        <v>83</v>
      </c>
      <c r="H63" s="2"/>
      <c r="I63" s="12"/>
      <c r="J63" s="12"/>
      <c r="K63" s="2"/>
      <c r="L63" s="36"/>
      <c r="M63" s="2"/>
      <c r="N63" s="2"/>
      <c r="O63" s="2"/>
      <c r="P63" s="12"/>
      <c r="Q63" s="12"/>
      <c r="R63" s="12"/>
      <c r="S63" s="12"/>
      <c r="T63" s="12"/>
      <c r="U63" s="39">
        <v>0</v>
      </c>
      <c r="W63" s="12"/>
      <c r="X63" s="12"/>
      <c r="Y63" s="12"/>
      <c r="Z63" s="39">
        <v>0</v>
      </c>
      <c r="AB63" s="12"/>
      <c r="AC63" s="42"/>
      <c r="AD63" s="12"/>
      <c r="AE63" s="12"/>
      <c r="AF63" s="12"/>
      <c r="AG63" s="12">
        <v>0</v>
      </c>
      <c r="AH63" s="12"/>
      <c r="AI63" s="12">
        <v>0</v>
      </c>
      <c r="AJ63" s="12"/>
      <c r="AK63" s="12">
        <v>0</v>
      </c>
      <c r="AL63" s="12">
        <v>0</v>
      </c>
      <c r="AM63" s="39"/>
      <c r="AO63" s="12"/>
      <c r="AP63" s="12"/>
      <c r="AQ63" s="12"/>
      <c r="AR63" s="41">
        <v>0</v>
      </c>
      <c r="AS63" s="12">
        <v>0</v>
      </c>
      <c r="AT63" s="12">
        <v>0</v>
      </c>
      <c r="AU63" s="12">
        <v>0</v>
      </c>
      <c r="AV63" s="12"/>
      <c r="AW63" s="12"/>
      <c r="AX63" s="13">
        <v>0</v>
      </c>
      <c r="AY63" s="12"/>
      <c r="AZ63" s="12"/>
      <c r="BA63" s="39"/>
      <c r="BB63" s="40">
        <v>0</v>
      </c>
      <c r="BC63" s="39"/>
      <c r="BE63" s="12"/>
      <c r="BF63" s="12"/>
      <c r="BG63" s="12"/>
      <c r="BH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</row>
    <row r="64" spans="1:128" x14ac:dyDescent="0.25">
      <c r="A64" s="34" t="s">
        <v>132</v>
      </c>
      <c r="B64" s="1">
        <v>39440</v>
      </c>
      <c r="C64" s="2">
        <v>3</v>
      </c>
      <c r="D64" t="s">
        <v>224</v>
      </c>
      <c r="E64" t="s">
        <v>16</v>
      </c>
      <c r="F64" s="2">
        <v>21</v>
      </c>
      <c r="G64" t="s">
        <v>83</v>
      </c>
      <c r="H64" s="2"/>
      <c r="I64" s="12"/>
      <c r="J64" s="12"/>
      <c r="K64" s="2"/>
      <c r="L64" s="36">
        <v>21</v>
      </c>
      <c r="M64" s="2"/>
      <c r="N64" s="2"/>
      <c r="O64" s="2"/>
      <c r="P64" s="12"/>
      <c r="Q64" s="12"/>
      <c r="R64" s="12"/>
      <c r="S64" s="12"/>
      <c r="T64" s="12"/>
      <c r="U64" s="39"/>
      <c r="W64" s="12"/>
      <c r="X64" s="12"/>
      <c r="Y64" s="12"/>
      <c r="Z64" s="39"/>
      <c r="AB64" s="12"/>
      <c r="AC64" s="42"/>
      <c r="AD64" s="12"/>
      <c r="AE64" s="12"/>
      <c r="AF64" s="12"/>
      <c r="AG64" s="12"/>
      <c r="AH64" s="12"/>
      <c r="AI64" s="12"/>
      <c r="AJ64" s="12"/>
      <c r="AK64" s="12"/>
      <c r="AL64" s="12"/>
      <c r="AM64" s="39"/>
      <c r="AO64" s="12"/>
      <c r="AP64" s="12"/>
      <c r="AQ64" s="12"/>
      <c r="AR64" s="41"/>
      <c r="AS64" s="12"/>
      <c r="AT64" s="12"/>
      <c r="AU64" s="12"/>
      <c r="AV64" s="12"/>
      <c r="AW64" s="12"/>
      <c r="AX64" s="13"/>
      <c r="AY64" s="12"/>
      <c r="AZ64" s="12"/>
      <c r="BA64" s="39"/>
      <c r="BB64" s="40">
        <v>0</v>
      </c>
      <c r="BC64" s="39"/>
      <c r="BE64" s="12"/>
      <c r="BF64" s="12"/>
      <c r="BG64" s="12"/>
      <c r="BH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</row>
    <row r="65" spans="1:128" x14ac:dyDescent="0.25">
      <c r="A65" s="34" t="s">
        <v>134</v>
      </c>
      <c r="B65" s="1">
        <v>39443</v>
      </c>
      <c r="C65" s="2"/>
      <c r="D65" s="1"/>
      <c r="F65" s="2">
        <v>24</v>
      </c>
      <c r="G65" t="s">
        <v>131</v>
      </c>
      <c r="H65" s="2"/>
      <c r="I65" s="12"/>
      <c r="J65" s="12">
        <v>7.1</v>
      </c>
      <c r="K65" s="2"/>
      <c r="L65" s="36"/>
      <c r="M65" s="2"/>
      <c r="N65" s="2"/>
      <c r="O65" s="2"/>
      <c r="P65" s="12"/>
      <c r="Q65" s="12"/>
      <c r="R65" s="12"/>
      <c r="S65" s="12"/>
      <c r="T65" s="12"/>
      <c r="U65" s="39"/>
      <c r="W65" s="12"/>
      <c r="X65" s="12"/>
      <c r="Y65" s="12"/>
      <c r="Z65" s="39"/>
      <c r="AB65" s="12"/>
      <c r="AC65" s="42"/>
      <c r="AD65" s="12"/>
      <c r="AE65" s="12"/>
      <c r="AF65" s="12"/>
      <c r="AG65" s="12"/>
      <c r="AH65" s="12"/>
      <c r="AI65" s="12"/>
      <c r="AJ65" s="12"/>
      <c r="AK65" s="12"/>
      <c r="AL65" s="12"/>
      <c r="AM65" s="39"/>
      <c r="AO65" s="12"/>
      <c r="AP65" s="12"/>
      <c r="AQ65" s="12"/>
      <c r="AR65" s="41"/>
      <c r="AS65" s="12"/>
      <c r="AT65" s="12"/>
      <c r="AU65" s="12"/>
      <c r="AV65" s="12"/>
      <c r="AW65" s="12"/>
      <c r="AX65" s="13"/>
      <c r="AY65" s="12"/>
      <c r="AZ65" s="12"/>
      <c r="BA65" s="39"/>
      <c r="BB65" s="40">
        <v>0</v>
      </c>
      <c r="BC65" s="39"/>
      <c r="BE65" s="12"/>
      <c r="BF65" s="12"/>
      <c r="BG65" s="12"/>
      <c r="BH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</row>
    <row r="66" spans="1:128" x14ac:dyDescent="0.25">
      <c r="A66" s="34" t="s">
        <v>134</v>
      </c>
      <c r="B66" s="1">
        <v>39449</v>
      </c>
      <c r="C66" s="2"/>
      <c r="D66" s="1"/>
      <c r="F66" s="2">
        <v>30</v>
      </c>
      <c r="G66" t="s">
        <v>131</v>
      </c>
      <c r="H66" s="2"/>
      <c r="I66" s="12"/>
      <c r="J66" s="12">
        <v>9.35</v>
      </c>
      <c r="K66" s="2"/>
      <c r="L66" s="36"/>
      <c r="M66" s="2"/>
      <c r="N66" s="2"/>
      <c r="O66" s="2"/>
      <c r="P66" s="12"/>
      <c r="Q66" s="12"/>
      <c r="R66" s="12"/>
      <c r="S66" s="12"/>
      <c r="T66" s="12"/>
      <c r="U66" s="39">
        <v>0</v>
      </c>
      <c r="W66" s="12"/>
      <c r="X66" s="12"/>
      <c r="Y66" s="12"/>
      <c r="Z66" s="39">
        <v>0</v>
      </c>
      <c r="AB66" s="12">
        <v>0.35641118421052631</v>
      </c>
      <c r="AC66" s="42"/>
      <c r="AD66" s="12"/>
      <c r="AE66" s="12"/>
      <c r="AF66" s="12"/>
      <c r="AG66" s="12">
        <v>0</v>
      </c>
      <c r="AH66" s="12"/>
      <c r="AI66" s="12">
        <v>0</v>
      </c>
      <c r="AJ66" s="12"/>
      <c r="AK66" s="12">
        <v>0</v>
      </c>
      <c r="AL66" s="12">
        <v>0</v>
      </c>
      <c r="AM66" s="39"/>
      <c r="AO66" s="12"/>
      <c r="AP66" s="12"/>
      <c r="AQ66" s="12"/>
      <c r="AR66" s="41">
        <v>0</v>
      </c>
      <c r="AS66" s="12">
        <v>0</v>
      </c>
      <c r="AT66" s="12">
        <v>0</v>
      </c>
      <c r="AU66" s="12">
        <v>0</v>
      </c>
      <c r="AV66" s="12"/>
      <c r="AW66" s="12"/>
      <c r="AX66" s="13">
        <v>0</v>
      </c>
      <c r="AY66" s="12"/>
      <c r="AZ66" s="12"/>
      <c r="BA66" s="39"/>
      <c r="BB66" s="40">
        <v>0</v>
      </c>
      <c r="BC66" s="39"/>
      <c r="BE66" s="12"/>
      <c r="BF66" s="12"/>
      <c r="BG66" s="12"/>
      <c r="BH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</row>
    <row r="67" spans="1:128" x14ac:dyDescent="0.25">
      <c r="A67" s="34" t="s">
        <v>134</v>
      </c>
      <c r="B67" s="1">
        <v>39455</v>
      </c>
      <c r="C67" s="2"/>
      <c r="D67" s="1"/>
      <c r="F67" s="2">
        <v>36</v>
      </c>
      <c r="G67" t="s">
        <v>131</v>
      </c>
      <c r="H67" s="2"/>
      <c r="I67" s="12"/>
      <c r="J67" s="12">
        <v>11</v>
      </c>
      <c r="K67" s="2"/>
      <c r="L67" s="36"/>
      <c r="M67" s="2"/>
      <c r="N67" s="2"/>
      <c r="O67" s="2"/>
      <c r="P67" s="12"/>
      <c r="Q67" s="12"/>
      <c r="R67" s="12"/>
      <c r="S67" s="12"/>
      <c r="T67" s="12"/>
      <c r="U67" s="39"/>
      <c r="W67" s="12"/>
      <c r="X67" s="12"/>
      <c r="Y67" s="12"/>
      <c r="Z67" s="39"/>
      <c r="AB67" s="12"/>
      <c r="AC67" s="42"/>
      <c r="AD67" s="12"/>
      <c r="AE67" s="12"/>
      <c r="AF67" s="12"/>
      <c r="AG67" s="12"/>
      <c r="AH67" s="12"/>
      <c r="AI67" s="12"/>
      <c r="AJ67" s="12"/>
      <c r="AK67" s="12"/>
      <c r="AL67" s="12"/>
      <c r="AM67" s="39"/>
      <c r="AO67" s="12"/>
      <c r="AP67" s="12"/>
      <c r="AQ67" s="12"/>
      <c r="AR67" s="41"/>
      <c r="AS67" s="12"/>
      <c r="AT67" s="12"/>
      <c r="AU67" s="12"/>
      <c r="AV67" s="12"/>
      <c r="AW67" s="12"/>
      <c r="AX67" s="13"/>
      <c r="AY67" s="12"/>
      <c r="AZ67" s="12"/>
      <c r="BA67" s="39"/>
      <c r="BB67" s="40">
        <v>0</v>
      </c>
      <c r="BC67" s="39"/>
      <c r="BE67" s="12"/>
      <c r="BF67" s="12"/>
      <c r="BG67" s="12"/>
      <c r="BH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</row>
    <row r="68" spans="1:128" x14ac:dyDescent="0.25">
      <c r="A68" s="34" t="s">
        <v>134</v>
      </c>
      <c r="B68" s="1">
        <v>39461</v>
      </c>
      <c r="C68" s="2"/>
      <c r="D68" s="1"/>
      <c r="F68" s="2">
        <v>42</v>
      </c>
      <c r="G68" t="s">
        <v>131</v>
      </c>
      <c r="H68" s="2"/>
      <c r="I68" s="12"/>
      <c r="J68" s="12"/>
      <c r="K68" s="2"/>
      <c r="L68" s="36"/>
      <c r="M68" s="2"/>
      <c r="N68" s="2"/>
      <c r="O68" s="2"/>
      <c r="P68" s="12"/>
      <c r="Q68" s="12"/>
      <c r="R68" s="12"/>
      <c r="S68" s="12"/>
      <c r="T68" s="12"/>
      <c r="U68" s="39">
        <v>0</v>
      </c>
      <c r="W68" s="12"/>
      <c r="X68" s="12"/>
      <c r="Y68" s="12"/>
      <c r="Z68" s="39">
        <v>0</v>
      </c>
      <c r="AB68" s="12">
        <v>1.9297763157894736</v>
      </c>
      <c r="AC68" s="42"/>
      <c r="AD68" s="12"/>
      <c r="AE68" s="12"/>
      <c r="AF68" s="12"/>
      <c r="AG68" s="12">
        <v>0</v>
      </c>
      <c r="AH68" s="12"/>
      <c r="AI68" s="12">
        <v>0</v>
      </c>
      <c r="AJ68" s="12"/>
      <c r="AK68" s="12">
        <v>0</v>
      </c>
      <c r="AL68" s="12">
        <v>0</v>
      </c>
      <c r="AM68" s="39"/>
      <c r="AO68" s="12"/>
      <c r="AP68" s="12"/>
      <c r="AQ68" s="12"/>
      <c r="AR68" s="41">
        <v>0</v>
      </c>
      <c r="AS68" s="12">
        <v>0</v>
      </c>
      <c r="AT68" s="12">
        <v>0</v>
      </c>
      <c r="AU68" s="12">
        <v>0</v>
      </c>
      <c r="AV68" s="12"/>
      <c r="AW68" s="12"/>
      <c r="AX68" s="13">
        <v>0</v>
      </c>
      <c r="AY68" s="12"/>
      <c r="AZ68" s="12"/>
      <c r="BA68" s="39"/>
      <c r="BB68" s="40">
        <v>0</v>
      </c>
      <c r="BC68" s="39"/>
      <c r="BE68" s="12"/>
      <c r="BF68" s="12"/>
      <c r="BG68" s="12"/>
      <c r="BH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</row>
    <row r="69" spans="1:128" x14ac:dyDescent="0.25">
      <c r="A69" s="34" t="s">
        <v>134</v>
      </c>
      <c r="B69" s="1">
        <v>39462</v>
      </c>
      <c r="C69" s="2"/>
      <c r="D69" s="1"/>
      <c r="F69" s="2">
        <v>43</v>
      </c>
      <c r="G69" t="s">
        <v>131</v>
      </c>
      <c r="H69" s="2"/>
      <c r="I69" s="12"/>
      <c r="J69" s="12">
        <v>13.8</v>
      </c>
      <c r="K69" s="2"/>
      <c r="L69" s="36"/>
      <c r="M69" s="2"/>
      <c r="N69" s="2"/>
      <c r="O69" s="2"/>
      <c r="P69" s="12"/>
      <c r="Q69" s="12"/>
      <c r="R69" s="12"/>
      <c r="S69" s="12"/>
      <c r="T69" s="12"/>
      <c r="U69" s="39"/>
      <c r="W69" s="12"/>
      <c r="X69" s="12"/>
      <c r="Y69" s="12"/>
      <c r="Z69" s="39"/>
      <c r="AB69" s="12"/>
      <c r="AC69" s="42"/>
      <c r="AD69" s="12"/>
      <c r="AE69" s="12"/>
      <c r="AF69" s="12"/>
      <c r="AG69" s="12"/>
      <c r="AH69" s="12"/>
      <c r="AI69" s="12"/>
      <c r="AJ69" s="12"/>
      <c r="AK69" s="12"/>
      <c r="AL69" s="12"/>
      <c r="AM69" s="39"/>
      <c r="AO69" s="12"/>
      <c r="AP69" s="12"/>
      <c r="AQ69" s="12"/>
      <c r="AR69" s="41"/>
      <c r="AS69" s="12"/>
      <c r="AT69" s="12"/>
      <c r="AU69" s="12"/>
      <c r="AV69" s="12"/>
      <c r="AW69" s="12"/>
      <c r="AX69" s="13"/>
      <c r="AY69" s="12"/>
      <c r="AZ69" s="12"/>
      <c r="BA69" s="39"/>
      <c r="BB69" s="40">
        <v>0</v>
      </c>
      <c r="BC69" s="39"/>
      <c r="BE69" s="12"/>
      <c r="BF69" s="12"/>
      <c r="BG69" s="12"/>
      <c r="BH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</row>
    <row r="70" spans="1:128" x14ac:dyDescent="0.25">
      <c r="A70" s="34" t="s">
        <v>134</v>
      </c>
      <c r="B70" s="1">
        <v>39468</v>
      </c>
      <c r="C70" s="2"/>
      <c r="D70" s="1"/>
      <c r="F70" s="2">
        <v>49</v>
      </c>
      <c r="G70" t="s">
        <v>131</v>
      </c>
      <c r="H70" s="2"/>
      <c r="I70" s="12"/>
      <c r="J70" s="12"/>
      <c r="K70" s="2"/>
      <c r="L70" s="36"/>
      <c r="M70" s="2"/>
      <c r="N70" s="2"/>
      <c r="O70" s="2"/>
      <c r="P70" s="12"/>
      <c r="Q70" s="12"/>
      <c r="R70" s="12"/>
      <c r="S70" s="12"/>
      <c r="T70" s="12"/>
      <c r="U70" s="39">
        <v>2561.3634134086524</v>
      </c>
      <c r="V70" s="40">
        <v>256.13634134086521</v>
      </c>
      <c r="W70" s="12"/>
      <c r="X70" s="12"/>
      <c r="Y70" s="12"/>
      <c r="Z70" s="39">
        <v>2111.4486129915904</v>
      </c>
      <c r="AA70" s="40">
        <v>211.14486129915903</v>
      </c>
      <c r="AB70" s="12">
        <v>3.6248882730918761</v>
      </c>
      <c r="AC70" s="42">
        <f>AB70/AA70</f>
        <v>1.7167778797874601E-2</v>
      </c>
      <c r="AD70" s="12"/>
      <c r="AE70" s="12"/>
      <c r="AF70" s="12"/>
      <c r="AG70" s="12">
        <v>173.02281930723939</v>
      </c>
      <c r="AH70" s="12"/>
      <c r="AI70" s="12">
        <v>59.955769826590888</v>
      </c>
      <c r="AJ70" s="12"/>
      <c r="AK70" s="12">
        <v>0</v>
      </c>
      <c r="AL70" s="12">
        <v>0</v>
      </c>
      <c r="AM70" s="39">
        <f>AG70+AH70+AI70+AJ70+AK70+AL70</f>
        <v>232.97858913383027</v>
      </c>
      <c r="AN70" s="40">
        <f>AM70/10</f>
        <v>23.297858913383028</v>
      </c>
      <c r="AO70" s="12"/>
      <c r="AP70" s="12"/>
      <c r="AQ70" s="12"/>
      <c r="AR70" s="41">
        <v>184.04158481392804</v>
      </c>
      <c r="AS70" s="12">
        <v>173.87636079973475</v>
      </c>
      <c r="AT70" s="12">
        <v>10.165224014193278</v>
      </c>
      <c r="AU70" s="12">
        <v>0</v>
      </c>
      <c r="AV70" s="12"/>
      <c r="AW70" s="12"/>
      <c r="AX70" s="13">
        <v>0</v>
      </c>
      <c r="AY70" s="12"/>
      <c r="AZ70" s="12"/>
      <c r="BA70" s="39"/>
      <c r="BB70" s="40">
        <v>0</v>
      </c>
      <c r="BC70" s="39">
        <f>U70+Z70+AM70+BA70</f>
        <v>4905.7906155340734</v>
      </c>
      <c r="BD70">
        <f>V70+AA70+AN70</f>
        <v>490.57906155340731</v>
      </c>
      <c r="BE70" s="12"/>
      <c r="BF70" s="12"/>
      <c r="BG70" s="12"/>
      <c r="BH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</row>
    <row r="71" spans="1:128" x14ac:dyDescent="0.25">
      <c r="A71" s="34" t="s">
        <v>134</v>
      </c>
      <c r="B71" s="1">
        <v>39470</v>
      </c>
      <c r="C71" s="2"/>
      <c r="D71" s="1"/>
      <c r="F71" s="2">
        <v>51</v>
      </c>
      <c r="G71" t="s">
        <v>131</v>
      </c>
      <c r="H71" s="2"/>
      <c r="I71" s="12"/>
      <c r="J71" s="12">
        <v>16.600000000000001</v>
      </c>
      <c r="K71" s="2"/>
      <c r="L71" s="36"/>
      <c r="M71" s="2"/>
      <c r="N71" s="2"/>
      <c r="O71" s="2"/>
      <c r="P71" s="12"/>
      <c r="Q71" s="12"/>
      <c r="R71" s="12"/>
      <c r="S71" s="12"/>
      <c r="T71" s="12"/>
      <c r="U71" s="39"/>
      <c r="W71" s="12"/>
      <c r="X71" s="12"/>
      <c r="Y71" s="12"/>
      <c r="Z71" s="39"/>
      <c r="AB71" s="12"/>
      <c r="AC71" s="42"/>
      <c r="AD71" s="12"/>
      <c r="AE71" s="12"/>
      <c r="AF71" s="12"/>
      <c r="AG71" s="12"/>
      <c r="AH71" s="12"/>
      <c r="AI71" s="12"/>
      <c r="AJ71" s="12"/>
      <c r="AK71" s="12"/>
      <c r="AL71" s="12"/>
      <c r="AM71" s="39"/>
      <c r="AO71" s="12"/>
      <c r="AP71" s="12"/>
      <c r="AQ71" s="12"/>
      <c r="AR71" s="41"/>
      <c r="AS71" s="12"/>
      <c r="AT71" s="12"/>
      <c r="AU71" s="12"/>
      <c r="AV71" s="12"/>
      <c r="AW71" s="12"/>
      <c r="AX71" s="13"/>
      <c r="AY71" s="12"/>
      <c r="AZ71" s="12"/>
      <c r="BA71" s="39"/>
      <c r="BB71" s="40">
        <v>0</v>
      </c>
      <c r="BC71" s="39"/>
      <c r="BE71" s="12"/>
      <c r="BF71" s="12"/>
      <c r="BG71" s="12"/>
      <c r="BH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</row>
    <row r="72" spans="1:128" x14ac:dyDescent="0.25">
      <c r="A72" s="34" t="s">
        <v>134</v>
      </c>
      <c r="B72" s="1">
        <v>39476</v>
      </c>
      <c r="C72" s="2"/>
      <c r="D72" s="1"/>
      <c r="F72" s="2">
        <v>57</v>
      </c>
      <c r="G72" t="s">
        <v>131</v>
      </c>
      <c r="H72" s="2"/>
      <c r="I72" s="12"/>
      <c r="J72" s="12">
        <v>18.45</v>
      </c>
      <c r="K72" s="2"/>
      <c r="L72" s="36"/>
      <c r="M72" s="2"/>
      <c r="N72" s="2"/>
      <c r="O72" s="2"/>
      <c r="P72" s="12"/>
      <c r="Q72" s="12"/>
      <c r="R72" s="12"/>
      <c r="S72" s="12"/>
      <c r="T72" s="12"/>
      <c r="U72" s="39"/>
      <c r="W72" s="12"/>
      <c r="X72" s="12"/>
      <c r="Y72" s="12"/>
      <c r="Z72" s="39"/>
      <c r="AB72" s="12"/>
      <c r="AC72" s="42"/>
      <c r="AD72" s="12"/>
      <c r="AE72" s="12"/>
      <c r="AF72" s="12"/>
      <c r="AG72" s="12"/>
      <c r="AH72" s="12"/>
      <c r="AI72" s="12"/>
      <c r="AJ72" s="12"/>
      <c r="AK72" s="12"/>
      <c r="AL72" s="12"/>
      <c r="AM72" s="39"/>
      <c r="AO72" s="12"/>
      <c r="AP72" s="12"/>
      <c r="AQ72" s="12"/>
      <c r="AR72" s="41"/>
      <c r="AS72" s="12"/>
      <c r="AT72" s="12"/>
      <c r="AU72" s="12"/>
      <c r="AV72" s="12"/>
      <c r="AW72" s="12"/>
      <c r="AX72" s="13"/>
      <c r="AY72" s="12"/>
      <c r="AZ72" s="12"/>
      <c r="BA72" s="39"/>
      <c r="BB72" s="40">
        <v>0</v>
      </c>
      <c r="BC72" s="39"/>
      <c r="BE72" s="12"/>
      <c r="BF72" s="12"/>
      <c r="BG72" s="12"/>
      <c r="BH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</row>
    <row r="73" spans="1:128" x14ac:dyDescent="0.25">
      <c r="A73" s="34" t="s">
        <v>134</v>
      </c>
      <c r="B73" s="1">
        <v>39483</v>
      </c>
      <c r="C73" s="2"/>
      <c r="D73" s="1"/>
      <c r="F73" s="2">
        <v>64</v>
      </c>
      <c r="G73" t="s">
        <v>131</v>
      </c>
      <c r="H73" s="2"/>
      <c r="I73" s="12"/>
      <c r="J73" s="12"/>
      <c r="K73" s="2"/>
      <c r="L73" s="36"/>
      <c r="M73" s="2"/>
      <c r="N73" s="2"/>
      <c r="O73" s="2"/>
      <c r="P73" s="12"/>
      <c r="Q73" s="12"/>
      <c r="R73" s="12"/>
      <c r="S73" s="12"/>
      <c r="T73" s="12"/>
      <c r="U73" s="39">
        <v>3291.0086500039861</v>
      </c>
      <c r="V73" s="40">
        <v>329.10086500039858</v>
      </c>
      <c r="W73" s="12"/>
      <c r="X73" s="12"/>
      <c r="Y73" s="12"/>
      <c r="Z73" s="39">
        <v>1990.8306681425531</v>
      </c>
      <c r="AA73" s="40">
        <v>199.08306681425532</v>
      </c>
      <c r="AB73" s="12">
        <v>3.5659898748784356</v>
      </c>
      <c r="AC73" s="42">
        <f>AB73/AA73</f>
        <v>1.7912070232500021E-2</v>
      </c>
      <c r="AD73" s="12"/>
      <c r="AE73" s="12"/>
      <c r="AF73" s="12"/>
      <c r="AG73" s="12">
        <v>167.94238952515144</v>
      </c>
      <c r="AH73" s="12"/>
      <c r="AI73" s="12">
        <v>961.47408953626359</v>
      </c>
      <c r="AJ73" s="12"/>
      <c r="AK73" s="12">
        <v>0</v>
      </c>
      <c r="AL73" s="12">
        <v>0</v>
      </c>
      <c r="AM73" s="39">
        <f>AG73+AH73+AI73+AJ73+AK73+AL73</f>
        <v>1129.416479061415</v>
      </c>
      <c r="AN73" s="40">
        <f>AM73/10</f>
        <v>112.9416479061415</v>
      </c>
      <c r="AO73" s="12"/>
      <c r="AP73" s="12"/>
      <c r="AQ73" s="12"/>
      <c r="AR73" s="41">
        <v>170.94799442672848</v>
      </c>
      <c r="AS73" s="12">
        <v>94.590281913210163</v>
      </c>
      <c r="AT73" s="12">
        <v>76.357712513518322</v>
      </c>
      <c r="AU73" s="12">
        <v>0</v>
      </c>
      <c r="AV73" s="12"/>
      <c r="AW73" s="12"/>
      <c r="AX73" s="13">
        <v>0</v>
      </c>
      <c r="AY73" s="12"/>
      <c r="AZ73" s="12"/>
      <c r="BA73" s="39"/>
      <c r="BB73" s="40">
        <v>0</v>
      </c>
      <c r="BC73" s="39">
        <f>U73+Z73+AM73+BA73</f>
        <v>6411.2557972079539</v>
      </c>
      <c r="BD73">
        <f>V73+AA73+AN73</f>
        <v>641.12557972079537</v>
      </c>
      <c r="BE73" s="12"/>
      <c r="BF73" s="12"/>
      <c r="BG73" s="12"/>
      <c r="BH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</row>
    <row r="74" spans="1:128" x14ac:dyDescent="0.25">
      <c r="A74" s="34" t="s">
        <v>134</v>
      </c>
      <c r="B74" s="1">
        <v>39484</v>
      </c>
      <c r="C74" s="2"/>
      <c r="D74" s="1"/>
      <c r="F74" s="2">
        <v>65</v>
      </c>
      <c r="G74" t="s">
        <v>131</v>
      </c>
      <c r="H74" s="2"/>
      <c r="I74" s="12"/>
      <c r="J74" s="12">
        <v>21</v>
      </c>
      <c r="K74" s="2"/>
      <c r="L74" s="36"/>
      <c r="M74" s="2"/>
      <c r="N74" s="2"/>
      <c r="O74" s="2"/>
      <c r="P74" s="12"/>
      <c r="Q74" s="12"/>
      <c r="R74" s="12"/>
      <c r="S74" s="12"/>
      <c r="T74" s="12"/>
      <c r="U74" s="39"/>
      <c r="W74" s="12"/>
      <c r="X74" s="12"/>
      <c r="Y74" s="12"/>
      <c r="Z74" s="39"/>
      <c r="AB74" s="12"/>
      <c r="AC74" s="42"/>
      <c r="AD74" s="12"/>
      <c r="AE74" s="12"/>
      <c r="AF74" s="12"/>
      <c r="AG74" s="12"/>
      <c r="AH74" s="12"/>
      <c r="AI74" s="12"/>
      <c r="AJ74" s="12"/>
      <c r="AK74" s="12"/>
      <c r="AL74" s="12"/>
      <c r="AM74" s="39"/>
      <c r="AO74" s="12"/>
      <c r="AP74" s="12"/>
      <c r="AQ74" s="12"/>
      <c r="AR74" s="41"/>
      <c r="AS74" s="12"/>
      <c r="AT74" s="12"/>
      <c r="AU74" s="12"/>
      <c r="AV74" s="12"/>
      <c r="AW74" s="12"/>
      <c r="AX74" s="13"/>
      <c r="AY74" s="12"/>
      <c r="AZ74" s="12"/>
      <c r="BA74" s="39"/>
      <c r="BB74" s="40">
        <v>0</v>
      </c>
      <c r="BC74" s="39"/>
      <c r="BE74" s="12"/>
      <c r="BF74" s="12"/>
      <c r="BG74" s="12"/>
      <c r="BH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</row>
    <row r="75" spans="1:128" x14ac:dyDescent="0.25">
      <c r="A75" s="34" t="s">
        <v>134</v>
      </c>
      <c r="B75" s="1">
        <v>39491</v>
      </c>
      <c r="C75" s="2"/>
      <c r="D75" s="1"/>
      <c r="F75" s="2">
        <v>72</v>
      </c>
      <c r="G75" t="s">
        <v>131</v>
      </c>
      <c r="H75" s="2"/>
      <c r="I75" s="12"/>
      <c r="J75" s="12">
        <v>22.5</v>
      </c>
      <c r="K75" s="2"/>
      <c r="L75" s="36"/>
      <c r="M75" s="2"/>
      <c r="N75" s="2"/>
      <c r="O75" s="2"/>
      <c r="P75" s="12"/>
      <c r="Q75" s="12"/>
      <c r="R75" s="12"/>
      <c r="S75" s="12"/>
      <c r="T75" s="12"/>
      <c r="U75" s="39"/>
      <c r="W75" s="12"/>
      <c r="X75" s="12"/>
      <c r="Y75" s="12"/>
      <c r="Z75" s="39"/>
      <c r="AB75" s="12"/>
      <c r="AC75" s="42"/>
      <c r="AD75" s="12"/>
      <c r="AE75" s="12"/>
      <c r="AF75" s="12"/>
      <c r="AG75" s="12"/>
      <c r="AH75" s="12"/>
      <c r="AI75" s="12"/>
      <c r="AJ75" s="12"/>
      <c r="AK75" s="12"/>
      <c r="AL75" s="12"/>
      <c r="AM75" s="39"/>
      <c r="AO75" s="12"/>
      <c r="AP75" s="12"/>
      <c r="AQ75" s="12"/>
      <c r="AR75" s="41"/>
      <c r="AS75" s="12"/>
      <c r="AT75" s="12"/>
      <c r="AU75" s="12"/>
      <c r="AV75" s="12"/>
      <c r="AW75" s="12"/>
      <c r="AX75" s="13"/>
      <c r="AY75" s="12"/>
      <c r="AZ75" s="12"/>
      <c r="BA75" s="39"/>
      <c r="BB75" s="40">
        <v>0</v>
      </c>
      <c r="BC75" s="39"/>
      <c r="BE75" s="12"/>
      <c r="BF75" s="12"/>
      <c r="BG75" s="12"/>
      <c r="BH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</row>
    <row r="76" spans="1:128" x14ac:dyDescent="0.25">
      <c r="A76" s="34" t="s">
        <v>134</v>
      </c>
      <c r="B76" s="1">
        <v>39497</v>
      </c>
      <c r="C76" s="2"/>
      <c r="D76" s="1"/>
      <c r="F76" s="2">
        <v>78</v>
      </c>
      <c r="G76" t="s">
        <v>131</v>
      </c>
      <c r="H76" s="2"/>
      <c r="I76" s="12"/>
      <c r="J76" s="12">
        <v>23.45</v>
      </c>
      <c r="K76" s="2"/>
      <c r="L76" s="36"/>
      <c r="M76" s="2"/>
      <c r="N76" s="2"/>
      <c r="O76" s="2"/>
      <c r="P76" s="12"/>
      <c r="Q76" s="12"/>
      <c r="R76" s="12"/>
      <c r="S76" s="12"/>
      <c r="T76" s="12"/>
      <c r="U76" s="39">
        <v>3816.9455510535008</v>
      </c>
      <c r="V76" s="40">
        <v>381.6945551053501</v>
      </c>
      <c r="W76" s="12"/>
      <c r="X76" s="12"/>
      <c r="Y76" s="12"/>
      <c r="Z76" s="39">
        <v>2094.7083927205308</v>
      </c>
      <c r="AA76" s="40">
        <v>209.47083927205307</v>
      </c>
      <c r="AB76" s="12">
        <v>3.2050189491509866</v>
      </c>
      <c r="AC76" s="42">
        <f>AB76/AA76</f>
        <v>1.5300549519393605E-2</v>
      </c>
      <c r="AD76" s="12"/>
      <c r="AE76" s="12"/>
      <c r="AF76" s="12"/>
      <c r="AG76" s="12">
        <v>52.5837862662612</v>
      </c>
      <c r="AH76" s="12"/>
      <c r="AI76" s="12">
        <v>1875.5565316986078</v>
      </c>
      <c r="AJ76" s="12"/>
      <c r="AK76" s="12">
        <v>0</v>
      </c>
      <c r="AL76" s="12">
        <v>0</v>
      </c>
      <c r="AM76" s="39">
        <f>AG76+AH76+AI76+AJ76+AK76+AL76</f>
        <v>1928.1403179648692</v>
      </c>
      <c r="AN76" s="40">
        <f>AM76/10</f>
        <v>192.81403179648692</v>
      </c>
      <c r="AO76" s="12"/>
      <c r="AP76" s="12"/>
      <c r="AQ76" s="12"/>
      <c r="AR76" s="41">
        <v>102.1237861621829</v>
      </c>
      <c r="AS76" s="12">
        <v>28.188738164408562</v>
      </c>
      <c r="AT76" s="12">
        <v>73.935047997774333</v>
      </c>
      <c r="AU76" s="12">
        <v>0</v>
      </c>
      <c r="AV76" s="12"/>
      <c r="AW76" s="12"/>
      <c r="AX76" s="13">
        <v>0</v>
      </c>
      <c r="AY76" s="12"/>
      <c r="AZ76" s="12"/>
      <c r="BA76" s="39"/>
      <c r="BB76" s="40">
        <v>0</v>
      </c>
      <c r="BC76" s="39">
        <f>U76+Z76+AM76+BA76</f>
        <v>7839.7942617389017</v>
      </c>
      <c r="BD76">
        <f>V76+AA76+AN76</f>
        <v>783.97942617389003</v>
      </c>
      <c r="BE76" s="12"/>
      <c r="BF76" s="12"/>
      <c r="BG76" s="12"/>
      <c r="BH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</row>
    <row r="77" spans="1:128" x14ac:dyDescent="0.25">
      <c r="A77" s="34" t="s">
        <v>134</v>
      </c>
      <c r="B77" s="1">
        <v>39533</v>
      </c>
      <c r="C77" s="2"/>
      <c r="D77" s="1"/>
      <c r="F77" s="2">
        <v>114</v>
      </c>
      <c r="G77" t="s">
        <v>131</v>
      </c>
      <c r="H77" s="2"/>
      <c r="I77" s="12"/>
      <c r="J77" s="12">
        <v>26.6</v>
      </c>
      <c r="K77" s="2"/>
      <c r="L77" s="36"/>
      <c r="M77" s="2"/>
      <c r="N77" s="2"/>
      <c r="O77" s="2"/>
      <c r="P77" s="12"/>
      <c r="Q77" s="12"/>
      <c r="R77" s="12"/>
      <c r="S77" s="12"/>
      <c r="T77" s="12"/>
      <c r="U77" s="39"/>
      <c r="W77" s="12"/>
      <c r="X77" s="12"/>
      <c r="Y77" s="12"/>
      <c r="Z77" s="39"/>
      <c r="AB77" s="12"/>
      <c r="AC77" s="42"/>
      <c r="AD77" s="12"/>
      <c r="AE77" s="12"/>
      <c r="AF77" s="12"/>
      <c r="AG77" s="12"/>
      <c r="AH77" s="12"/>
      <c r="AI77" s="12"/>
      <c r="AJ77" s="12"/>
      <c r="AK77" s="12"/>
      <c r="AL77" s="12"/>
      <c r="AM77" s="39"/>
      <c r="AO77" s="12"/>
      <c r="AP77" s="12"/>
      <c r="AQ77" s="12"/>
      <c r="AR77" s="41"/>
      <c r="AS77" s="12"/>
      <c r="AT77" s="12"/>
      <c r="AU77" s="12"/>
      <c r="AV77" s="12"/>
      <c r="AW77" s="12"/>
      <c r="AX77" s="13"/>
      <c r="AY77" s="12"/>
      <c r="AZ77" s="12"/>
      <c r="BA77" s="39"/>
      <c r="BB77" s="40">
        <v>0</v>
      </c>
      <c r="BC77" s="39"/>
      <c r="BE77" s="12"/>
      <c r="BF77" s="12"/>
      <c r="BG77" s="12"/>
      <c r="BH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</row>
    <row r="78" spans="1:128" x14ac:dyDescent="0.25">
      <c r="A78" s="34" t="s">
        <v>134</v>
      </c>
      <c r="B78" s="1">
        <v>39538</v>
      </c>
      <c r="C78" s="2"/>
      <c r="D78" s="1"/>
      <c r="F78" s="2">
        <v>119</v>
      </c>
      <c r="G78" t="s">
        <v>131</v>
      </c>
      <c r="H78" s="2"/>
      <c r="I78" s="12"/>
      <c r="J78" s="12"/>
      <c r="K78" s="2"/>
      <c r="L78" s="36"/>
      <c r="M78" s="2"/>
      <c r="N78" s="2"/>
      <c r="O78" s="2"/>
      <c r="P78" s="12"/>
      <c r="Q78" s="12"/>
      <c r="R78" s="12"/>
      <c r="S78" s="12"/>
      <c r="T78" s="12"/>
      <c r="U78" s="39">
        <v>6924.364828709291</v>
      </c>
      <c r="V78" s="40">
        <v>692.43648287092913</v>
      </c>
      <c r="W78" s="12"/>
      <c r="X78" s="12"/>
      <c r="Y78" s="12"/>
      <c r="Z78" s="39">
        <v>2227.0849392757323</v>
      </c>
      <c r="AA78" s="40">
        <v>222.70849392757322</v>
      </c>
      <c r="AB78" s="12">
        <v>3.0285938321953738</v>
      </c>
      <c r="AC78" s="42">
        <f>AB78/AA78</f>
        <v>1.3598914791190225E-2</v>
      </c>
      <c r="AD78" s="12"/>
      <c r="AE78" s="12"/>
      <c r="AF78" s="12"/>
      <c r="AG78" s="12">
        <v>69.473100897055829</v>
      </c>
      <c r="AH78" s="12"/>
      <c r="AI78" s="12">
        <v>2631.1715196314594</v>
      </c>
      <c r="AJ78" s="12"/>
      <c r="AK78" s="12">
        <v>183.50228457195738</v>
      </c>
      <c r="AL78" s="12">
        <v>2448.4687445278478</v>
      </c>
      <c r="AM78" s="39">
        <f>AG78+AH78+AI78+AJ78+AK78+AL78</f>
        <v>5332.6156496283202</v>
      </c>
      <c r="AN78" s="40">
        <f>AM78/10</f>
        <v>533.26156496283204</v>
      </c>
      <c r="AO78" s="12"/>
      <c r="AP78" s="12"/>
      <c r="AQ78" s="12"/>
      <c r="AR78" s="41">
        <v>166.92204127756921</v>
      </c>
      <c r="AS78" s="12">
        <v>54.037374490912569</v>
      </c>
      <c r="AT78" s="12">
        <v>72.099168968086374</v>
      </c>
      <c r="AU78" s="12">
        <v>34.025330076289151</v>
      </c>
      <c r="AV78" s="12"/>
      <c r="AW78" s="12"/>
      <c r="AX78" s="13">
        <v>6.7601677422811237</v>
      </c>
      <c r="AY78" s="12"/>
      <c r="AZ78" s="12"/>
      <c r="BA78" s="39"/>
      <c r="BB78" s="40">
        <v>0</v>
      </c>
      <c r="BC78" s="39">
        <f>U78+Z78+AM78+BA78</f>
        <v>14484.065417613343</v>
      </c>
      <c r="BD78">
        <f>V78+AA78+AN78</f>
        <v>1448.4065417613342</v>
      </c>
      <c r="BE78" s="12"/>
      <c r="BF78" s="12"/>
      <c r="BG78" s="12"/>
      <c r="BH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</row>
    <row r="79" spans="1:128" x14ac:dyDescent="0.25">
      <c r="A79" s="34" t="s">
        <v>134</v>
      </c>
      <c r="B79" s="1">
        <v>39555</v>
      </c>
      <c r="C79" s="2"/>
      <c r="D79" s="1"/>
      <c r="F79" s="2">
        <v>136</v>
      </c>
      <c r="G79" t="s">
        <v>131</v>
      </c>
      <c r="H79" s="2"/>
      <c r="I79" s="12"/>
      <c r="J79" s="12">
        <v>27.5</v>
      </c>
      <c r="K79" s="2"/>
      <c r="L79" s="36"/>
      <c r="M79" s="2"/>
      <c r="N79" s="2"/>
      <c r="O79" s="2"/>
      <c r="P79" s="12"/>
      <c r="Q79" s="12"/>
      <c r="R79" s="12"/>
      <c r="S79" s="12"/>
      <c r="T79" s="12"/>
      <c r="U79" s="39"/>
      <c r="W79" s="12"/>
      <c r="X79" s="12"/>
      <c r="Y79" s="12"/>
      <c r="Z79" s="39"/>
      <c r="AB79" s="12"/>
      <c r="AC79" s="42"/>
      <c r="AD79" s="12"/>
      <c r="AE79" s="12"/>
      <c r="AF79" s="12"/>
      <c r="AG79" s="12"/>
      <c r="AH79" s="12"/>
      <c r="AI79" s="12"/>
      <c r="AJ79" s="12"/>
      <c r="AK79" s="12"/>
      <c r="AL79" s="12"/>
      <c r="AM79" s="39"/>
      <c r="AO79" s="12"/>
      <c r="AP79" s="12"/>
      <c r="AQ79" s="12"/>
      <c r="AR79" s="41"/>
      <c r="AS79" s="12"/>
      <c r="AT79" s="12"/>
      <c r="AU79" s="12"/>
      <c r="AV79" s="12"/>
      <c r="AW79" s="12"/>
      <c r="AX79" s="13"/>
      <c r="AY79" s="12"/>
      <c r="AZ79" s="12"/>
      <c r="BA79" s="39"/>
      <c r="BB79" s="40">
        <v>0</v>
      </c>
      <c r="BC79" s="39"/>
      <c r="BE79" s="12"/>
      <c r="BF79" s="12"/>
      <c r="BG79" s="12"/>
      <c r="BH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</row>
    <row r="80" spans="1:128" x14ac:dyDescent="0.25">
      <c r="A80" s="34" t="s">
        <v>134</v>
      </c>
      <c r="B80" s="1">
        <v>39467</v>
      </c>
      <c r="C80" s="2">
        <v>4</v>
      </c>
      <c r="D80" t="s">
        <v>220</v>
      </c>
      <c r="E80" t="s">
        <v>17</v>
      </c>
      <c r="F80" s="2">
        <v>48</v>
      </c>
      <c r="G80" t="s">
        <v>131</v>
      </c>
      <c r="H80" s="2"/>
      <c r="I80" s="12"/>
      <c r="J80" s="12"/>
      <c r="K80" s="2"/>
      <c r="L80" s="36"/>
      <c r="M80" s="2">
        <v>48</v>
      </c>
      <c r="N80" s="2"/>
      <c r="O80" s="2"/>
      <c r="P80" s="12"/>
      <c r="Q80" s="12"/>
      <c r="R80" s="12"/>
      <c r="S80" s="12"/>
      <c r="T80" s="12"/>
      <c r="U80" s="39"/>
      <c r="W80" s="12"/>
      <c r="X80" s="12"/>
      <c r="Y80" s="12"/>
      <c r="Z80" s="39"/>
      <c r="AB80" s="12"/>
      <c r="AC80" s="42"/>
      <c r="AD80" s="12"/>
      <c r="AE80" s="12"/>
      <c r="AF80" s="12"/>
      <c r="AG80" s="12"/>
      <c r="AH80" s="12"/>
      <c r="AI80" s="12"/>
      <c r="AJ80" s="12"/>
      <c r="AK80" s="12"/>
      <c r="AL80" s="12"/>
      <c r="AM80" s="39"/>
      <c r="AO80" s="12"/>
      <c r="AP80" s="12"/>
      <c r="AQ80" s="12"/>
      <c r="AR80" s="41"/>
      <c r="AS80" s="12"/>
      <c r="AT80" s="12"/>
      <c r="AU80" s="12"/>
      <c r="AV80" s="12"/>
      <c r="AW80" s="12"/>
      <c r="AX80" s="13"/>
      <c r="AY80" s="12"/>
      <c r="AZ80" s="12"/>
      <c r="BA80" s="39"/>
      <c r="BB80" s="40">
        <v>0</v>
      </c>
      <c r="BC80" s="39"/>
      <c r="BE80" s="12"/>
      <c r="BF80" s="12"/>
      <c r="BG80" s="12"/>
      <c r="BH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</row>
    <row r="81" spans="1:128" x14ac:dyDescent="0.25">
      <c r="A81" s="34" t="s">
        <v>134</v>
      </c>
      <c r="B81" s="1">
        <v>39563</v>
      </c>
      <c r="C81" s="2">
        <v>8</v>
      </c>
      <c r="D81" s="1" t="s">
        <v>221</v>
      </c>
      <c r="E81" t="s">
        <v>19</v>
      </c>
      <c r="F81" s="2">
        <v>144</v>
      </c>
      <c r="G81" t="s">
        <v>131</v>
      </c>
      <c r="H81" s="2"/>
      <c r="I81" s="12"/>
      <c r="J81" s="12"/>
      <c r="K81" s="2"/>
      <c r="L81" s="36"/>
      <c r="M81" s="2"/>
      <c r="N81" s="2"/>
      <c r="O81" s="2">
        <v>144</v>
      </c>
      <c r="P81" s="12"/>
      <c r="Q81" s="12"/>
      <c r="R81" s="12"/>
      <c r="S81" s="12"/>
      <c r="T81" s="12"/>
      <c r="U81" s="39"/>
      <c r="W81" s="12"/>
      <c r="X81" s="12"/>
      <c r="Y81" s="12"/>
      <c r="Z81" s="39"/>
      <c r="AB81" s="12"/>
      <c r="AC81" s="42"/>
      <c r="AD81" s="12"/>
      <c r="AE81" s="12"/>
      <c r="AF81" s="12"/>
      <c r="AG81" s="12"/>
      <c r="AH81" s="12"/>
      <c r="AI81" s="12"/>
      <c r="AJ81" s="12"/>
      <c r="AK81" s="12"/>
      <c r="AL81" s="12"/>
      <c r="AM81" s="39"/>
      <c r="AO81" s="12"/>
      <c r="AP81" s="12"/>
      <c r="AQ81" s="12"/>
      <c r="AR81" s="41"/>
      <c r="AS81" s="12"/>
      <c r="AT81" s="12"/>
      <c r="AU81" s="12"/>
      <c r="AV81" s="12"/>
      <c r="AW81" s="12"/>
      <c r="AX81" s="13"/>
      <c r="AY81" s="12"/>
      <c r="AZ81" s="12"/>
      <c r="BA81" s="39"/>
      <c r="BB81" s="40">
        <v>0</v>
      </c>
      <c r="BC81" s="39"/>
      <c r="BE81" s="12"/>
      <c r="BF81" s="12"/>
      <c r="BG81" s="12"/>
      <c r="BH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</row>
    <row r="82" spans="1:128" x14ac:dyDescent="0.25">
      <c r="A82" s="34" t="s">
        <v>134</v>
      </c>
      <c r="B82" s="1">
        <v>39510</v>
      </c>
      <c r="C82" s="2">
        <v>7</v>
      </c>
      <c r="D82" t="s">
        <v>222</v>
      </c>
      <c r="E82" t="s">
        <v>18</v>
      </c>
      <c r="F82" s="2">
        <v>91</v>
      </c>
      <c r="G82" t="s">
        <v>131</v>
      </c>
      <c r="H82" s="2"/>
      <c r="I82" s="12"/>
      <c r="J82" s="12">
        <v>25.5</v>
      </c>
      <c r="K82" s="2"/>
      <c r="L82" s="36"/>
      <c r="M82" s="2"/>
      <c r="N82" s="2">
        <v>91</v>
      </c>
      <c r="O82" s="2"/>
      <c r="P82" s="12"/>
      <c r="Q82" s="12"/>
      <c r="R82" s="12"/>
      <c r="S82" s="12"/>
      <c r="T82" s="12"/>
      <c r="U82" s="39">
        <v>5442.1773701661841</v>
      </c>
      <c r="V82" s="40">
        <v>544.21773701661846</v>
      </c>
      <c r="W82" s="12"/>
      <c r="X82" s="12"/>
      <c r="Y82" s="12"/>
      <c r="Z82" s="39">
        <v>2102.7815679691025</v>
      </c>
      <c r="AA82" s="40">
        <v>210.27815679691025</v>
      </c>
      <c r="AB82" s="12">
        <v>3.4936646225943195</v>
      </c>
      <c r="AC82" s="42">
        <f>AB82/AA82</f>
        <v>1.6614491375671284E-2</v>
      </c>
      <c r="AD82" s="12"/>
      <c r="AE82" s="12"/>
      <c r="AF82" s="12"/>
      <c r="AG82" s="12">
        <v>1.7066161588230067</v>
      </c>
      <c r="AH82" s="12"/>
      <c r="AI82" s="12">
        <v>3533.8847004676295</v>
      </c>
      <c r="AJ82" s="12"/>
      <c r="AK82" s="12">
        <v>0</v>
      </c>
      <c r="AL82" s="12">
        <v>0</v>
      </c>
      <c r="AM82" s="39">
        <f>AG82+AH82+AI82+AJ82+AK82+AL82</f>
        <v>3535.5913166264527</v>
      </c>
      <c r="AN82" s="40">
        <f>AM82/10</f>
        <v>353.55913166264526</v>
      </c>
      <c r="AO82" s="12"/>
      <c r="AP82" s="12"/>
      <c r="AQ82" s="12"/>
      <c r="AR82" s="41">
        <v>110.86323471577769</v>
      </c>
      <c r="AS82" s="12">
        <v>11.755828951193299</v>
      </c>
      <c r="AT82" s="12">
        <v>99.107405764584399</v>
      </c>
      <c r="AU82" s="12">
        <v>0</v>
      </c>
      <c r="AV82" s="12"/>
      <c r="AW82" s="12"/>
      <c r="AX82" s="13">
        <v>0</v>
      </c>
      <c r="AY82" s="12"/>
      <c r="AZ82" s="12"/>
      <c r="BA82" s="39"/>
      <c r="BB82" s="40">
        <v>0</v>
      </c>
      <c r="BC82" s="39">
        <f>U82+Z82+AM82+BA82</f>
        <v>11080.55025476174</v>
      </c>
      <c r="BD82">
        <f>V82+AA82+AN82</f>
        <v>1108.055025476174</v>
      </c>
      <c r="BE82" s="12"/>
      <c r="BF82" s="12"/>
      <c r="BG82" s="12"/>
      <c r="BH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</row>
    <row r="83" spans="1:128" x14ac:dyDescent="0.25">
      <c r="A83" s="34" t="s">
        <v>134</v>
      </c>
      <c r="B83" s="1">
        <v>39578</v>
      </c>
      <c r="C83" s="2">
        <v>9</v>
      </c>
      <c r="D83" s="1" t="s">
        <v>122</v>
      </c>
      <c r="E83" t="s">
        <v>20</v>
      </c>
      <c r="F83" s="2">
        <v>159</v>
      </c>
      <c r="G83" t="s">
        <v>131</v>
      </c>
      <c r="H83" s="2"/>
      <c r="I83" s="12"/>
      <c r="J83" s="12"/>
      <c r="K83" s="2"/>
      <c r="L83" s="36"/>
      <c r="M83" s="2"/>
      <c r="N83" s="2"/>
      <c r="O83" s="2"/>
      <c r="P83" s="12"/>
      <c r="Q83" s="12"/>
      <c r="R83" s="12"/>
      <c r="S83" s="12"/>
      <c r="T83" s="12"/>
      <c r="U83" s="39"/>
      <c r="W83" s="12"/>
      <c r="X83" s="12"/>
      <c r="Y83" s="12"/>
      <c r="Z83" s="39"/>
      <c r="AB83" s="12"/>
      <c r="AC83" s="42"/>
      <c r="AD83" s="12"/>
      <c r="AE83" s="12"/>
      <c r="AF83" s="12"/>
      <c r="AG83" s="12"/>
      <c r="AH83" s="12"/>
      <c r="AI83" s="12"/>
      <c r="AJ83" s="12"/>
      <c r="AK83" s="12"/>
      <c r="AL83" s="12"/>
      <c r="AM83" s="39"/>
      <c r="AO83" s="12"/>
      <c r="AP83" s="12"/>
      <c r="AQ83" s="12"/>
      <c r="AR83" s="41"/>
      <c r="AS83" s="12"/>
      <c r="AT83" s="12"/>
      <c r="AU83" s="12"/>
      <c r="AV83" s="12"/>
      <c r="AW83" s="12"/>
      <c r="AX83" s="13"/>
      <c r="AY83" s="12">
        <v>3709.6008539588333</v>
      </c>
      <c r="AZ83" s="12">
        <v>33.225000000000001</v>
      </c>
      <c r="BA83" s="39">
        <f>AY83*(AZ83/100)</f>
        <v>1232.5148837278223</v>
      </c>
      <c r="BB83" s="40">
        <v>123.25148837278223</v>
      </c>
      <c r="BC83" s="39"/>
      <c r="BE83" s="12"/>
      <c r="BF83" s="12">
        <f>BA83/227</f>
        <v>5.4295809855851198</v>
      </c>
      <c r="BG83" s="12"/>
      <c r="BH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</row>
    <row r="84" spans="1:128" x14ac:dyDescent="0.25">
      <c r="A84" s="34" t="s">
        <v>134</v>
      </c>
      <c r="B84" s="1">
        <v>39419</v>
      </c>
      <c r="C84" s="2">
        <v>0</v>
      </c>
      <c r="D84" s="1" t="s">
        <v>223</v>
      </c>
      <c r="E84" t="s">
        <v>14</v>
      </c>
      <c r="F84" s="2">
        <v>0</v>
      </c>
      <c r="G84" t="s">
        <v>131</v>
      </c>
      <c r="H84" s="2"/>
      <c r="I84" s="12"/>
      <c r="J84" s="12"/>
      <c r="K84" s="2"/>
      <c r="L84" s="36"/>
      <c r="M84" s="2"/>
      <c r="N84" s="2"/>
      <c r="O84" s="2"/>
      <c r="P84" s="12"/>
      <c r="Q84" s="12"/>
      <c r="R84" s="12"/>
      <c r="S84" s="12"/>
      <c r="T84" s="12"/>
      <c r="U84" s="39">
        <v>0</v>
      </c>
      <c r="W84" s="12"/>
      <c r="X84" s="12"/>
      <c r="Y84" s="12"/>
      <c r="Z84" s="39">
        <v>0</v>
      </c>
      <c r="AB84" s="12"/>
      <c r="AC84" s="42"/>
      <c r="AD84" s="12"/>
      <c r="AE84" s="12"/>
      <c r="AF84" s="12"/>
      <c r="AG84" s="12">
        <v>0</v>
      </c>
      <c r="AH84" s="12"/>
      <c r="AI84" s="12">
        <v>0</v>
      </c>
      <c r="AJ84" s="12"/>
      <c r="AK84" s="12">
        <v>0</v>
      </c>
      <c r="AL84" s="12">
        <v>0</v>
      </c>
      <c r="AM84" s="39">
        <f>SUM(AG84:AL84)</f>
        <v>0</v>
      </c>
      <c r="AO84" s="12"/>
      <c r="AP84" s="12"/>
      <c r="AQ84" s="12"/>
      <c r="AR84" s="41">
        <v>0</v>
      </c>
      <c r="AS84" s="12">
        <v>0</v>
      </c>
      <c r="AT84" s="12">
        <v>0</v>
      </c>
      <c r="AU84" s="12">
        <v>0</v>
      </c>
      <c r="AV84" s="12"/>
      <c r="AW84" s="12"/>
      <c r="AX84" s="13">
        <v>0</v>
      </c>
      <c r="AY84" s="12"/>
      <c r="AZ84" s="12"/>
      <c r="BA84" s="39"/>
      <c r="BB84" s="40">
        <v>0</v>
      </c>
      <c r="BC84" s="39"/>
      <c r="BE84" s="12"/>
      <c r="BF84" s="12"/>
      <c r="BG84" s="12"/>
      <c r="BH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</row>
    <row r="85" spans="1:128" x14ac:dyDescent="0.25">
      <c r="A85" s="34" t="s">
        <v>134</v>
      </c>
      <c r="B85" s="1">
        <v>39440</v>
      </c>
      <c r="C85" s="2">
        <v>3</v>
      </c>
      <c r="D85" t="s">
        <v>224</v>
      </c>
      <c r="E85" t="s">
        <v>16</v>
      </c>
      <c r="F85" s="2">
        <v>21</v>
      </c>
      <c r="G85" t="s">
        <v>131</v>
      </c>
      <c r="H85" s="2"/>
      <c r="I85" s="12"/>
      <c r="J85" s="12"/>
      <c r="K85" s="2"/>
      <c r="L85" s="36">
        <v>21</v>
      </c>
      <c r="M85" s="2"/>
      <c r="N85" s="2"/>
      <c r="O85" s="2"/>
      <c r="P85" s="12"/>
      <c r="Q85" s="12"/>
      <c r="R85" s="12"/>
      <c r="S85" s="12"/>
      <c r="T85" s="12"/>
      <c r="U85" s="39"/>
      <c r="W85" s="12"/>
      <c r="X85" s="12"/>
      <c r="Y85" s="12"/>
      <c r="Z85" s="39"/>
      <c r="AB85" s="12"/>
      <c r="AC85" s="42"/>
      <c r="AD85" s="12"/>
      <c r="AE85" s="12"/>
      <c r="AF85" s="12"/>
      <c r="AG85" s="12"/>
      <c r="AH85" s="12"/>
      <c r="AI85" s="12"/>
      <c r="AJ85" s="12"/>
      <c r="AK85" s="12"/>
      <c r="AL85" s="12"/>
      <c r="AM85" s="39"/>
      <c r="AO85" s="12"/>
      <c r="AP85" s="12"/>
      <c r="AQ85" s="12"/>
      <c r="AR85" s="41"/>
      <c r="AS85" s="12"/>
      <c r="AT85" s="12"/>
      <c r="AU85" s="12"/>
      <c r="AV85" s="12"/>
      <c r="AW85" s="12"/>
      <c r="AX85" s="13"/>
      <c r="AY85" s="12"/>
      <c r="AZ85" s="12"/>
      <c r="BA85" s="39"/>
      <c r="BB85" s="40">
        <v>0</v>
      </c>
      <c r="BC85" s="39"/>
      <c r="BE85" s="12"/>
      <c r="BF85" s="12"/>
      <c r="BG85" s="12"/>
      <c r="BH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</row>
    <row r="86" spans="1:128" x14ac:dyDescent="0.25">
      <c r="A86" s="34" t="s">
        <v>138</v>
      </c>
      <c r="B86" s="1">
        <v>39487</v>
      </c>
      <c r="C86" s="2">
        <v>4</v>
      </c>
      <c r="D86" t="s">
        <v>220</v>
      </c>
      <c r="E86" t="s">
        <v>17</v>
      </c>
      <c r="F86" s="2">
        <v>52</v>
      </c>
      <c r="G86" t="s">
        <v>128</v>
      </c>
      <c r="H86" s="2"/>
      <c r="I86" s="12"/>
      <c r="J86" s="12"/>
      <c r="K86" s="2"/>
      <c r="L86" s="36"/>
      <c r="M86" s="2">
        <v>52</v>
      </c>
      <c r="N86" s="2"/>
      <c r="O86" s="2"/>
      <c r="P86" s="12"/>
      <c r="Q86" s="12"/>
      <c r="R86" s="12"/>
      <c r="S86" s="12"/>
      <c r="T86" s="12"/>
      <c r="U86" s="39"/>
      <c r="W86" s="12"/>
      <c r="X86" s="12"/>
      <c r="Y86" s="12"/>
      <c r="Z86" s="39"/>
      <c r="AB86" s="12"/>
      <c r="AC86" s="42"/>
      <c r="AD86" s="12"/>
      <c r="AE86" s="12"/>
      <c r="AF86" s="12"/>
      <c r="AG86" s="12"/>
      <c r="AH86" s="12"/>
      <c r="AI86" s="12"/>
      <c r="AJ86" s="12"/>
      <c r="AK86" s="12"/>
      <c r="AL86" s="12"/>
      <c r="AM86" s="39"/>
      <c r="AO86" s="12"/>
      <c r="AP86" s="12"/>
      <c r="AQ86" s="12"/>
      <c r="AR86" s="41"/>
      <c r="AS86" s="12"/>
      <c r="AT86" s="12"/>
      <c r="AU86" s="12"/>
      <c r="AV86" s="12"/>
      <c r="AW86" s="12"/>
      <c r="AX86" s="13"/>
      <c r="AY86" s="12"/>
      <c r="AZ86" s="12"/>
      <c r="BA86" s="39"/>
      <c r="BB86" s="40">
        <v>0</v>
      </c>
      <c r="BC86" s="39"/>
      <c r="BE86" s="12"/>
      <c r="BF86" s="12"/>
      <c r="BG86" s="12"/>
      <c r="BH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</row>
    <row r="87" spans="1:128" x14ac:dyDescent="0.25">
      <c r="A87" s="34" t="s">
        <v>138</v>
      </c>
      <c r="B87" s="1">
        <v>39462</v>
      </c>
      <c r="C87" s="2"/>
      <c r="D87" s="1"/>
      <c r="F87" s="2">
        <v>27</v>
      </c>
      <c r="G87" t="s">
        <v>128</v>
      </c>
      <c r="H87" s="2"/>
      <c r="I87" s="12"/>
      <c r="J87" s="12">
        <v>7.5</v>
      </c>
      <c r="K87" s="2"/>
      <c r="L87" s="36"/>
      <c r="M87" s="2"/>
      <c r="N87" s="2"/>
      <c r="O87" s="2"/>
      <c r="P87" s="12"/>
      <c r="Q87" s="12"/>
      <c r="R87" s="12"/>
      <c r="S87" s="12"/>
      <c r="T87" s="12"/>
      <c r="U87" s="39"/>
      <c r="W87" s="12"/>
      <c r="X87" s="12"/>
      <c r="Y87" s="12"/>
      <c r="Z87" s="39"/>
      <c r="AB87" s="12"/>
      <c r="AC87" s="42"/>
      <c r="AD87" s="12"/>
      <c r="AE87" s="12"/>
      <c r="AF87" s="12"/>
      <c r="AG87" s="12"/>
      <c r="AH87" s="12"/>
      <c r="AI87" s="12"/>
      <c r="AJ87" s="12"/>
      <c r="AK87" s="12"/>
      <c r="AL87" s="12"/>
      <c r="AM87" s="39"/>
      <c r="AO87" s="12"/>
      <c r="AP87" s="12"/>
      <c r="AQ87" s="12"/>
      <c r="AR87" s="41"/>
      <c r="AS87" s="12"/>
      <c r="AT87" s="12"/>
      <c r="AU87" s="12"/>
      <c r="AV87" s="12"/>
      <c r="AW87" s="12"/>
      <c r="AX87" s="13"/>
      <c r="AY87" s="12"/>
      <c r="AZ87" s="12"/>
      <c r="BA87" s="39"/>
      <c r="BB87" s="40">
        <v>0</v>
      </c>
      <c r="BC87" s="39"/>
      <c r="BE87" s="12"/>
      <c r="BF87" s="12"/>
      <c r="BG87" s="12"/>
      <c r="BH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</row>
    <row r="88" spans="1:128" x14ac:dyDescent="0.25">
      <c r="A88" s="34" t="s">
        <v>138</v>
      </c>
      <c r="B88" s="1">
        <v>39463</v>
      </c>
      <c r="C88" s="2"/>
      <c r="D88" s="1"/>
      <c r="F88" s="2">
        <v>28</v>
      </c>
      <c r="G88" t="s">
        <v>128</v>
      </c>
      <c r="H88" s="2"/>
      <c r="I88" s="12"/>
      <c r="J88" s="12"/>
      <c r="K88" s="2"/>
      <c r="L88" s="36"/>
      <c r="M88" s="2"/>
      <c r="N88" s="2"/>
      <c r="O88" s="2"/>
      <c r="P88" s="12"/>
      <c r="Q88" s="12"/>
      <c r="R88" s="12"/>
      <c r="S88" s="12"/>
      <c r="T88" s="12"/>
      <c r="U88" s="39">
        <v>0</v>
      </c>
      <c r="W88" s="12"/>
      <c r="X88" s="12"/>
      <c r="Y88" s="12"/>
      <c r="Z88" s="39">
        <v>0</v>
      </c>
      <c r="AB88" s="12">
        <v>0.42205592105263157</v>
      </c>
      <c r="AC88" s="42"/>
      <c r="AD88" s="12"/>
      <c r="AE88" s="12"/>
      <c r="AF88" s="12"/>
      <c r="AG88" s="12">
        <v>0</v>
      </c>
      <c r="AH88" s="12"/>
      <c r="AI88" s="12">
        <v>0</v>
      </c>
      <c r="AJ88" s="12"/>
      <c r="AK88" s="12">
        <v>0</v>
      </c>
      <c r="AL88" s="12">
        <v>0</v>
      </c>
      <c r="AM88" s="39"/>
      <c r="AO88" s="12"/>
      <c r="AP88" s="12"/>
      <c r="AQ88" s="12"/>
      <c r="AR88" s="41">
        <v>0</v>
      </c>
      <c r="AS88" s="12">
        <v>0</v>
      </c>
      <c r="AT88" s="12">
        <v>0</v>
      </c>
      <c r="AU88" s="12">
        <v>0</v>
      </c>
      <c r="AV88" s="12"/>
      <c r="AW88" s="12"/>
      <c r="AX88" s="13">
        <v>0</v>
      </c>
      <c r="AY88" s="12"/>
      <c r="AZ88" s="12"/>
      <c r="BA88" s="39"/>
      <c r="BB88" s="40">
        <v>0</v>
      </c>
      <c r="BC88" s="39"/>
      <c r="BE88" s="12"/>
      <c r="BF88" s="12"/>
      <c r="BG88" s="12"/>
      <c r="BH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</row>
    <row r="89" spans="1:128" x14ac:dyDescent="0.25">
      <c r="A89" s="34" t="s">
        <v>138</v>
      </c>
      <c r="B89" s="1">
        <v>39470</v>
      </c>
      <c r="C89" s="2"/>
      <c r="D89" s="1"/>
      <c r="F89" s="2">
        <v>35</v>
      </c>
      <c r="G89" t="s">
        <v>128</v>
      </c>
      <c r="H89" s="2"/>
      <c r="I89" s="12"/>
      <c r="J89" s="12">
        <v>10.35</v>
      </c>
      <c r="K89" s="2"/>
      <c r="L89" s="36"/>
      <c r="M89" s="2"/>
      <c r="N89" s="2"/>
      <c r="O89" s="2"/>
      <c r="P89" s="12"/>
      <c r="Q89" s="12"/>
      <c r="R89" s="12"/>
      <c r="S89" s="12"/>
      <c r="T89" s="12"/>
      <c r="U89" s="39"/>
      <c r="W89" s="12"/>
      <c r="X89" s="12"/>
      <c r="Y89" s="12"/>
      <c r="Z89" s="39"/>
      <c r="AB89" s="12"/>
      <c r="AC89" s="42"/>
      <c r="AD89" s="12"/>
      <c r="AE89" s="12"/>
      <c r="AF89" s="12"/>
      <c r="AG89" s="12"/>
      <c r="AH89" s="12"/>
      <c r="AI89" s="12"/>
      <c r="AJ89" s="12"/>
      <c r="AK89" s="12"/>
      <c r="AL89" s="12"/>
      <c r="AM89" s="39"/>
      <c r="AO89" s="12"/>
      <c r="AP89" s="12"/>
      <c r="AQ89" s="12"/>
      <c r="AR89" s="41"/>
      <c r="AS89" s="12"/>
      <c r="AT89" s="12"/>
      <c r="AU89" s="12"/>
      <c r="AV89" s="12"/>
      <c r="AW89" s="12"/>
      <c r="AX89" s="13"/>
      <c r="AY89" s="12"/>
      <c r="AZ89" s="12"/>
      <c r="BA89" s="39"/>
      <c r="BB89" s="40">
        <v>0</v>
      </c>
      <c r="BC89" s="39"/>
      <c r="BE89" s="12"/>
      <c r="BF89" s="12"/>
      <c r="BG89" s="12"/>
      <c r="BH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</row>
    <row r="90" spans="1:128" x14ac:dyDescent="0.25">
      <c r="A90" s="34" t="s">
        <v>138</v>
      </c>
      <c r="B90" s="1">
        <v>39472</v>
      </c>
      <c r="C90" s="2"/>
      <c r="D90" s="1"/>
      <c r="F90" s="2">
        <v>37</v>
      </c>
      <c r="G90" t="s">
        <v>128</v>
      </c>
      <c r="H90" s="2"/>
      <c r="I90" s="12"/>
      <c r="J90" s="12"/>
      <c r="K90" s="2"/>
      <c r="L90" s="36"/>
      <c r="M90" s="2"/>
      <c r="N90" s="2"/>
      <c r="O90" s="2"/>
      <c r="P90" s="12"/>
      <c r="Q90" s="12"/>
      <c r="R90" s="12"/>
      <c r="S90" s="12"/>
      <c r="T90" s="12"/>
      <c r="U90" s="39">
        <v>0</v>
      </c>
      <c r="W90" s="12"/>
      <c r="X90" s="12"/>
      <c r="Y90" s="12"/>
      <c r="Z90" s="39">
        <v>0</v>
      </c>
      <c r="AB90" s="12">
        <v>2.9560822368421054</v>
      </c>
      <c r="AC90" s="42"/>
      <c r="AD90" s="12"/>
      <c r="AE90" s="12"/>
      <c r="AF90" s="12"/>
      <c r="AG90" s="12">
        <v>0</v>
      </c>
      <c r="AH90" s="12"/>
      <c r="AI90" s="12">
        <v>0</v>
      </c>
      <c r="AJ90" s="12"/>
      <c r="AK90" s="12">
        <v>0</v>
      </c>
      <c r="AL90" s="12">
        <v>0</v>
      </c>
      <c r="AM90" s="39"/>
      <c r="AO90" s="12"/>
      <c r="AP90" s="12"/>
      <c r="AQ90" s="12"/>
      <c r="AR90" s="41">
        <v>0</v>
      </c>
      <c r="AS90" s="12">
        <v>0</v>
      </c>
      <c r="AT90" s="12">
        <v>0</v>
      </c>
      <c r="AU90" s="12">
        <v>0</v>
      </c>
      <c r="AV90" s="12"/>
      <c r="AW90" s="12"/>
      <c r="AX90" s="13">
        <v>0</v>
      </c>
      <c r="AY90" s="12"/>
      <c r="AZ90" s="12"/>
      <c r="BA90" s="39"/>
      <c r="BB90" s="40">
        <v>0</v>
      </c>
      <c r="BC90" s="39"/>
      <c r="BE90" s="12"/>
      <c r="BF90" s="12"/>
      <c r="BG90" s="12"/>
      <c r="BH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</row>
    <row r="91" spans="1:128" x14ac:dyDescent="0.25">
      <c r="A91" s="34" t="s">
        <v>138</v>
      </c>
      <c r="B91" s="1">
        <v>39476</v>
      </c>
      <c r="C91" s="2"/>
      <c r="D91" s="1"/>
      <c r="F91" s="2">
        <v>41</v>
      </c>
      <c r="G91" t="s">
        <v>128</v>
      </c>
      <c r="H91" s="2"/>
      <c r="I91" s="12"/>
      <c r="J91" s="12">
        <v>12.15</v>
      </c>
      <c r="K91" s="2"/>
      <c r="L91" s="36"/>
      <c r="M91" s="2"/>
      <c r="N91" s="2"/>
      <c r="O91" s="2"/>
      <c r="P91" s="12"/>
      <c r="Q91" s="12"/>
      <c r="R91" s="12"/>
      <c r="S91" s="12"/>
      <c r="T91" s="12"/>
      <c r="U91" s="39"/>
      <c r="W91" s="12"/>
      <c r="X91" s="12"/>
      <c r="Y91" s="12"/>
      <c r="Z91" s="39"/>
      <c r="AB91" s="12"/>
      <c r="AC91" s="42"/>
      <c r="AD91" s="12"/>
      <c r="AE91" s="12"/>
      <c r="AF91" s="12"/>
      <c r="AG91" s="12"/>
      <c r="AH91" s="12"/>
      <c r="AI91" s="12"/>
      <c r="AJ91" s="12"/>
      <c r="AK91" s="12"/>
      <c r="AL91" s="12"/>
      <c r="AM91" s="39"/>
      <c r="AO91" s="12"/>
      <c r="AP91" s="12"/>
      <c r="AQ91" s="12"/>
      <c r="AR91" s="41"/>
      <c r="AS91" s="12"/>
      <c r="AT91" s="12"/>
      <c r="AU91" s="12"/>
      <c r="AV91" s="12"/>
      <c r="AW91" s="12"/>
      <c r="AX91" s="13"/>
      <c r="AY91" s="12"/>
      <c r="AZ91" s="12"/>
      <c r="BA91" s="39"/>
      <c r="BB91" s="40">
        <v>0</v>
      </c>
      <c r="BC91" s="39"/>
      <c r="BE91" s="12"/>
      <c r="BF91" s="12"/>
      <c r="BG91" s="12"/>
      <c r="BH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</row>
    <row r="92" spans="1:128" x14ac:dyDescent="0.25">
      <c r="A92" s="34" t="s">
        <v>138</v>
      </c>
      <c r="B92" s="1">
        <v>39485</v>
      </c>
      <c r="C92" s="2"/>
      <c r="D92" s="1"/>
      <c r="F92" s="2">
        <v>50</v>
      </c>
      <c r="G92" t="s">
        <v>128</v>
      </c>
      <c r="H92" s="2"/>
      <c r="I92" s="12"/>
      <c r="J92" s="12">
        <v>14.15</v>
      </c>
      <c r="K92" s="2"/>
      <c r="L92" s="36"/>
      <c r="M92" s="2"/>
      <c r="N92" s="2"/>
      <c r="O92" s="2"/>
      <c r="P92" s="12"/>
      <c r="Q92" s="12"/>
      <c r="R92" s="12"/>
      <c r="S92" s="12"/>
      <c r="T92" s="12"/>
      <c r="U92" s="39"/>
      <c r="W92" s="12"/>
      <c r="X92" s="12"/>
      <c r="Y92" s="12"/>
      <c r="Z92" s="39"/>
      <c r="AB92" s="12"/>
      <c r="AC92" s="42"/>
      <c r="AD92" s="12"/>
      <c r="AE92" s="12"/>
      <c r="AF92" s="12"/>
      <c r="AG92" s="12"/>
      <c r="AH92" s="12"/>
      <c r="AI92" s="12"/>
      <c r="AJ92" s="12"/>
      <c r="AK92" s="12"/>
      <c r="AL92" s="12"/>
      <c r="AM92" s="39"/>
      <c r="AO92" s="12"/>
      <c r="AP92" s="12"/>
      <c r="AQ92" s="12"/>
      <c r="AR92" s="41"/>
      <c r="AS92" s="12"/>
      <c r="AT92" s="12"/>
      <c r="AU92" s="12"/>
      <c r="AV92" s="12"/>
      <c r="AW92" s="12"/>
      <c r="AX92" s="13"/>
      <c r="AY92" s="12"/>
      <c r="AZ92" s="12"/>
      <c r="BA92" s="39"/>
      <c r="BB92" s="40">
        <v>0</v>
      </c>
      <c r="BC92" s="39"/>
      <c r="BE92" s="12"/>
      <c r="BF92" s="12"/>
      <c r="BG92" s="12"/>
      <c r="BH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</row>
    <row r="93" spans="1:128" x14ac:dyDescent="0.25">
      <c r="A93" s="34" t="s">
        <v>138</v>
      </c>
      <c r="B93" s="1">
        <v>39489</v>
      </c>
      <c r="C93" s="2"/>
      <c r="D93" s="1"/>
      <c r="F93" s="2">
        <v>54</v>
      </c>
      <c r="G93" t="s">
        <v>128</v>
      </c>
      <c r="H93" s="2"/>
      <c r="I93" s="12"/>
      <c r="J93" s="12">
        <v>14.466666666666667</v>
      </c>
      <c r="K93" s="2"/>
      <c r="L93" s="36"/>
      <c r="M93" s="2"/>
      <c r="N93" s="2"/>
      <c r="O93" s="2"/>
      <c r="P93" s="12"/>
      <c r="Q93" s="12"/>
      <c r="R93" s="12"/>
      <c r="S93" s="12"/>
      <c r="T93" s="12"/>
      <c r="U93" s="39">
        <v>1525.9655314461788</v>
      </c>
      <c r="V93" s="40">
        <v>152.59655314461787</v>
      </c>
      <c r="W93" s="12"/>
      <c r="X93" s="12"/>
      <c r="Y93" s="12"/>
      <c r="Z93" s="39">
        <v>1446.3795237057093</v>
      </c>
      <c r="AA93" s="40">
        <v>144.63795237057093</v>
      </c>
      <c r="AB93" s="12">
        <v>3.051235587821393</v>
      </c>
      <c r="AC93" s="42">
        <f>AB93/AA93</f>
        <v>2.109567743329184E-2</v>
      </c>
      <c r="AD93" s="12"/>
      <c r="AE93" s="12"/>
      <c r="AF93" s="12"/>
      <c r="AG93" s="12">
        <v>153.81268105561375</v>
      </c>
      <c r="AH93" s="12"/>
      <c r="AI93" s="12">
        <v>78.601596941032668</v>
      </c>
      <c r="AJ93" s="12"/>
      <c r="AK93" s="12">
        <v>0</v>
      </c>
      <c r="AL93" s="12">
        <v>0</v>
      </c>
      <c r="AM93" s="39">
        <f>AG93+AH93+AI93+AJ93+AK93+AL93</f>
        <v>232.41427799664643</v>
      </c>
      <c r="AN93" s="40">
        <f>AM93/10</f>
        <v>23.241427799664642</v>
      </c>
      <c r="AO93" s="12"/>
      <c r="AP93" s="12"/>
      <c r="AQ93" s="12"/>
      <c r="AR93" s="41">
        <v>148.21028299773485</v>
      </c>
      <c r="AS93" s="12">
        <v>134.29835322744373</v>
      </c>
      <c r="AT93" s="12">
        <v>13.91192977029111</v>
      </c>
      <c r="AU93" s="12">
        <v>0</v>
      </c>
      <c r="AV93" s="12"/>
      <c r="AW93" s="12"/>
      <c r="AX93" s="13">
        <v>0</v>
      </c>
      <c r="AY93" s="12"/>
      <c r="AZ93" s="12"/>
      <c r="BA93" s="39"/>
      <c r="BB93" s="40">
        <v>0</v>
      </c>
      <c r="BC93" s="39">
        <f>U93+Z93+AM93+BA93</f>
        <v>3204.7593331485346</v>
      </c>
      <c r="BD93">
        <f>V93+AA93+AN93</f>
        <v>320.47593331485342</v>
      </c>
      <c r="BE93" s="12"/>
      <c r="BF93" s="12"/>
      <c r="BG93" s="12"/>
      <c r="BH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</row>
    <row r="94" spans="1:128" x14ac:dyDescent="0.25">
      <c r="A94" s="34" t="s">
        <v>138</v>
      </c>
      <c r="B94" s="1">
        <v>39491</v>
      </c>
      <c r="C94" s="2"/>
      <c r="D94" s="1"/>
      <c r="F94" s="2">
        <v>56</v>
      </c>
      <c r="G94" t="s">
        <v>128</v>
      </c>
      <c r="H94" s="2"/>
      <c r="I94" s="12"/>
      <c r="J94" s="12">
        <v>15.4</v>
      </c>
      <c r="K94" s="2"/>
      <c r="L94" s="36"/>
      <c r="M94" s="2"/>
      <c r="N94" s="2"/>
      <c r="O94" s="2"/>
      <c r="P94" s="12"/>
      <c r="Q94" s="12"/>
      <c r="R94" s="12"/>
      <c r="S94" s="12"/>
      <c r="T94" s="12"/>
      <c r="U94" s="39"/>
      <c r="W94" s="12"/>
      <c r="X94" s="12"/>
      <c r="Y94" s="12"/>
      <c r="Z94" s="39"/>
      <c r="AB94" s="12"/>
      <c r="AC94" s="42"/>
      <c r="AD94" s="12"/>
      <c r="AE94" s="12"/>
      <c r="AF94" s="12"/>
      <c r="AG94" s="12"/>
      <c r="AH94" s="12"/>
      <c r="AI94" s="12"/>
      <c r="AJ94" s="12"/>
      <c r="AK94" s="12"/>
      <c r="AL94" s="12"/>
      <c r="AM94" s="39"/>
      <c r="AO94" s="12"/>
      <c r="AP94" s="12"/>
      <c r="AQ94" s="12"/>
      <c r="AR94" s="41"/>
      <c r="AS94" s="12"/>
      <c r="AT94" s="12"/>
      <c r="AU94" s="12"/>
      <c r="AV94" s="12"/>
      <c r="AW94" s="12"/>
      <c r="AX94" s="13"/>
      <c r="AY94" s="12"/>
      <c r="AZ94" s="12"/>
      <c r="BA94" s="39"/>
      <c r="BB94" s="40">
        <v>0</v>
      </c>
      <c r="BC94" s="39"/>
      <c r="BE94" s="12"/>
      <c r="BF94" s="12"/>
      <c r="BG94" s="12"/>
      <c r="BH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</row>
    <row r="95" spans="1:128" x14ac:dyDescent="0.25">
      <c r="A95" s="34" t="s">
        <v>138</v>
      </c>
      <c r="B95" s="1">
        <v>39496</v>
      </c>
      <c r="C95" s="2"/>
      <c r="D95" s="1"/>
      <c r="F95" s="2">
        <v>61</v>
      </c>
      <c r="G95" t="s">
        <v>128</v>
      </c>
      <c r="H95" s="2"/>
      <c r="I95" s="12"/>
      <c r="J95" s="12">
        <v>17</v>
      </c>
      <c r="K95" s="2"/>
      <c r="L95" s="36"/>
      <c r="M95" s="2"/>
      <c r="N95" s="2"/>
      <c r="O95" s="2"/>
      <c r="P95" s="12"/>
      <c r="Q95" s="12"/>
      <c r="R95" s="12"/>
      <c r="S95" s="12"/>
      <c r="T95" s="12"/>
      <c r="U95" s="39"/>
      <c r="W95" s="12"/>
      <c r="X95" s="12"/>
      <c r="Y95" s="12"/>
      <c r="Z95" s="39"/>
      <c r="AB95" s="12"/>
      <c r="AC95" s="42"/>
      <c r="AD95" s="12"/>
      <c r="AE95" s="12"/>
      <c r="AF95" s="12"/>
      <c r="AG95" s="12"/>
      <c r="AH95" s="12"/>
      <c r="AI95" s="12"/>
      <c r="AJ95" s="12"/>
      <c r="AK95" s="12"/>
      <c r="AL95" s="12"/>
      <c r="AM95" s="39"/>
      <c r="AO95" s="12"/>
      <c r="AP95" s="12"/>
      <c r="AQ95" s="12"/>
      <c r="AR95" s="41"/>
      <c r="AS95" s="12"/>
      <c r="AT95" s="12"/>
      <c r="AU95" s="12"/>
      <c r="AV95" s="12"/>
      <c r="AW95" s="12"/>
      <c r="AX95" s="13"/>
      <c r="AY95" s="12"/>
      <c r="AZ95" s="12"/>
      <c r="BA95" s="39"/>
      <c r="BB95" s="40">
        <v>0</v>
      </c>
      <c r="BC95" s="39"/>
      <c r="BE95" s="12"/>
      <c r="BF95" s="12"/>
      <c r="BG95" s="12"/>
      <c r="BH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</row>
    <row r="96" spans="1:128" x14ac:dyDescent="0.25">
      <c r="A96" s="34" t="s">
        <v>138</v>
      </c>
      <c r="B96" s="1">
        <v>39503</v>
      </c>
      <c r="C96" s="2"/>
      <c r="D96" s="1"/>
      <c r="F96" s="2">
        <v>68</v>
      </c>
      <c r="G96" t="s">
        <v>128</v>
      </c>
      <c r="H96" s="2"/>
      <c r="I96" s="12"/>
      <c r="J96" s="12"/>
      <c r="K96" s="2"/>
      <c r="L96" s="36"/>
      <c r="M96" s="2"/>
      <c r="N96" s="2"/>
      <c r="O96" s="2"/>
      <c r="P96" s="12"/>
      <c r="Q96" s="12"/>
      <c r="R96" s="12"/>
      <c r="S96" s="12"/>
      <c r="T96" s="12"/>
      <c r="U96" s="39">
        <v>2504.7841908023374</v>
      </c>
      <c r="V96" s="40">
        <v>250.47841908023375</v>
      </c>
      <c r="W96" s="12"/>
      <c r="X96" s="12"/>
      <c r="Y96" s="12"/>
      <c r="Z96" s="39">
        <v>2001.3109843520078</v>
      </c>
      <c r="AA96" s="40">
        <v>200.13109843520078</v>
      </c>
      <c r="AB96" s="12">
        <v>3.7789276940570389</v>
      </c>
      <c r="AC96" s="42">
        <f>AB96/AA96</f>
        <v>1.8882261295740575E-2</v>
      </c>
      <c r="AD96" s="12"/>
      <c r="AE96" s="12"/>
      <c r="AF96" s="12"/>
      <c r="AG96" s="12">
        <v>28.331322761534238</v>
      </c>
      <c r="AH96" s="12"/>
      <c r="AI96" s="12">
        <v>237.71473973756235</v>
      </c>
      <c r="AJ96" s="12"/>
      <c r="AK96" s="12">
        <v>0</v>
      </c>
      <c r="AL96" s="12">
        <v>0</v>
      </c>
      <c r="AM96" s="39">
        <f>AG96+AH96+AI96+AJ96+AK96+AL96</f>
        <v>266.04606249909659</v>
      </c>
      <c r="AN96" s="40">
        <f>AM96/10</f>
        <v>26.604606249909658</v>
      </c>
      <c r="AO96" s="12"/>
      <c r="AP96" s="12"/>
      <c r="AQ96" s="12"/>
      <c r="AR96" s="41">
        <v>81.03166633611707</v>
      </c>
      <c r="AS96" s="12">
        <v>19.022730641879072</v>
      </c>
      <c r="AT96" s="12">
        <v>62.008935694238005</v>
      </c>
      <c r="AU96" s="12">
        <v>0</v>
      </c>
      <c r="AV96" s="12"/>
      <c r="AW96" s="12"/>
      <c r="AX96" s="13">
        <v>0</v>
      </c>
      <c r="AY96" s="12"/>
      <c r="AZ96" s="12"/>
      <c r="BA96" s="39"/>
      <c r="BB96" s="40">
        <v>0</v>
      </c>
      <c r="BC96" s="39">
        <f>U96+Z96+AM96+BA96</f>
        <v>4772.1412376534417</v>
      </c>
      <c r="BD96">
        <f>V96+AA96+AN96</f>
        <v>477.21412376534414</v>
      </c>
      <c r="BE96" s="12"/>
      <c r="BF96" s="12"/>
      <c r="BG96" s="12"/>
      <c r="BH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</row>
    <row r="97" spans="1:128" x14ac:dyDescent="0.25">
      <c r="A97" s="34" t="s">
        <v>138</v>
      </c>
      <c r="B97" s="1">
        <v>39504</v>
      </c>
      <c r="C97" s="2"/>
      <c r="D97" s="1"/>
      <c r="F97" s="2">
        <v>69</v>
      </c>
      <c r="G97" t="s">
        <v>128</v>
      </c>
      <c r="H97" s="2"/>
      <c r="I97" s="12"/>
      <c r="J97" s="12">
        <v>18.55</v>
      </c>
      <c r="K97" s="2"/>
      <c r="L97" s="36"/>
      <c r="M97" s="2"/>
      <c r="N97" s="2"/>
      <c r="O97" s="2"/>
      <c r="P97" s="12"/>
      <c r="Q97" s="12"/>
      <c r="R97" s="12"/>
      <c r="S97" s="12"/>
      <c r="T97" s="12"/>
      <c r="U97" s="39"/>
      <c r="W97" s="12"/>
      <c r="X97" s="12"/>
      <c r="Y97" s="12"/>
      <c r="Z97" s="39"/>
      <c r="AB97" s="12"/>
      <c r="AC97" s="42"/>
      <c r="AD97" s="12"/>
      <c r="AE97" s="12"/>
      <c r="AF97" s="12"/>
      <c r="AG97" s="12"/>
      <c r="AH97" s="12"/>
      <c r="AI97" s="12"/>
      <c r="AJ97" s="12"/>
      <c r="AK97" s="12"/>
      <c r="AL97" s="12"/>
      <c r="AM97" s="39"/>
      <c r="AO97" s="12"/>
      <c r="AP97" s="12"/>
      <c r="AQ97" s="12"/>
      <c r="AR97" s="41"/>
      <c r="AS97" s="12"/>
      <c r="AT97" s="12"/>
      <c r="AU97" s="12"/>
      <c r="AV97" s="12"/>
      <c r="AW97" s="12"/>
      <c r="AX97" s="13"/>
      <c r="AY97" s="12"/>
      <c r="AZ97" s="12"/>
      <c r="BA97" s="39"/>
      <c r="BB97" s="40">
        <v>0</v>
      </c>
      <c r="BC97" s="39"/>
      <c r="BE97" s="12"/>
      <c r="BF97" s="12"/>
      <c r="BG97" s="12"/>
      <c r="BH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</row>
    <row r="98" spans="1:128" x14ac:dyDescent="0.25">
      <c r="A98" s="34" t="s">
        <v>138</v>
      </c>
      <c r="B98" s="1">
        <v>39510</v>
      </c>
      <c r="C98" s="2"/>
      <c r="D98" s="1"/>
      <c r="F98" s="2">
        <v>75</v>
      </c>
      <c r="G98" t="s">
        <v>128</v>
      </c>
      <c r="H98" s="2"/>
      <c r="I98" s="12"/>
      <c r="J98" s="12">
        <v>19.850000000000001</v>
      </c>
      <c r="K98" s="2"/>
      <c r="L98" s="36"/>
      <c r="M98" s="2"/>
      <c r="N98" s="2"/>
      <c r="O98" s="2"/>
      <c r="P98" s="12"/>
      <c r="Q98" s="12"/>
      <c r="R98" s="12"/>
      <c r="S98" s="12"/>
      <c r="T98" s="12"/>
      <c r="U98" s="39"/>
      <c r="W98" s="12"/>
      <c r="X98" s="12"/>
      <c r="Y98" s="12"/>
      <c r="Z98" s="39"/>
      <c r="AB98" s="12"/>
      <c r="AC98" s="42"/>
      <c r="AD98" s="12"/>
      <c r="AE98" s="12"/>
      <c r="AF98" s="12"/>
      <c r="AG98" s="12"/>
      <c r="AH98" s="12"/>
      <c r="AI98" s="12"/>
      <c r="AJ98" s="12"/>
      <c r="AK98" s="12"/>
      <c r="AL98" s="12"/>
      <c r="AM98" s="39"/>
      <c r="AO98" s="12"/>
      <c r="AP98" s="12"/>
      <c r="AQ98" s="12"/>
      <c r="AR98" s="41"/>
      <c r="AS98" s="12"/>
      <c r="AT98" s="12"/>
      <c r="AU98" s="12"/>
      <c r="AV98" s="12"/>
      <c r="AW98" s="12"/>
      <c r="AX98" s="13"/>
      <c r="AY98" s="12"/>
      <c r="AZ98" s="12"/>
      <c r="BA98" s="39"/>
      <c r="BB98" s="40">
        <v>0</v>
      </c>
      <c r="BC98" s="39"/>
      <c r="BE98" s="12"/>
      <c r="BF98" s="12"/>
      <c r="BG98" s="12"/>
      <c r="BH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</row>
    <row r="99" spans="1:128" x14ac:dyDescent="0.25">
      <c r="A99" s="34" t="s">
        <v>138</v>
      </c>
      <c r="B99" s="1">
        <v>39514</v>
      </c>
      <c r="C99" s="2"/>
      <c r="D99" s="1"/>
      <c r="F99" s="2">
        <v>79</v>
      </c>
      <c r="G99" t="s">
        <v>128</v>
      </c>
      <c r="H99" s="2"/>
      <c r="I99" s="12"/>
      <c r="J99" s="12">
        <v>20.94736842105263</v>
      </c>
      <c r="K99" s="2"/>
      <c r="L99" s="36"/>
      <c r="M99" s="2"/>
      <c r="N99" s="2"/>
      <c r="O99" s="2"/>
      <c r="P99" s="12"/>
      <c r="Q99" s="12"/>
      <c r="R99" s="12"/>
      <c r="S99" s="12"/>
      <c r="T99" s="12"/>
      <c r="U99" s="39"/>
      <c r="W99" s="12"/>
      <c r="X99" s="12"/>
      <c r="Y99" s="12"/>
      <c r="Z99" s="39"/>
      <c r="AB99" s="12"/>
      <c r="AC99" s="42"/>
      <c r="AD99" s="12"/>
      <c r="AE99" s="12"/>
      <c r="AF99" s="12"/>
      <c r="AG99" s="12"/>
      <c r="AH99" s="12"/>
      <c r="AI99" s="12"/>
      <c r="AJ99" s="12"/>
      <c r="AK99" s="12"/>
      <c r="AL99" s="12"/>
      <c r="AM99" s="39"/>
      <c r="AO99" s="12"/>
      <c r="AP99" s="12"/>
      <c r="AQ99" s="12"/>
      <c r="AR99" s="41"/>
      <c r="AS99" s="12"/>
      <c r="AT99" s="12"/>
      <c r="AU99" s="12"/>
      <c r="AV99" s="12"/>
      <c r="AW99" s="12"/>
      <c r="AX99" s="13"/>
      <c r="AY99" s="12"/>
      <c r="AZ99" s="12"/>
      <c r="BA99" s="39"/>
      <c r="BB99" s="40">
        <v>0</v>
      </c>
      <c r="BC99" s="39"/>
      <c r="BE99" s="12"/>
      <c r="BF99" s="12"/>
      <c r="BG99" s="12"/>
      <c r="BH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</row>
    <row r="100" spans="1:128" x14ac:dyDescent="0.25">
      <c r="A100" s="34" t="s">
        <v>138</v>
      </c>
      <c r="B100" s="1">
        <v>39518</v>
      </c>
      <c r="C100" s="2"/>
      <c r="D100" s="1"/>
      <c r="F100" s="2">
        <v>83</v>
      </c>
      <c r="G100" t="s">
        <v>128</v>
      </c>
      <c r="H100" s="2"/>
      <c r="I100" s="12"/>
      <c r="J100" s="12"/>
      <c r="K100" s="2"/>
      <c r="L100" s="36"/>
      <c r="M100" s="2"/>
      <c r="N100" s="2"/>
      <c r="O100" s="2"/>
      <c r="P100" s="12"/>
      <c r="Q100" s="12"/>
      <c r="R100" s="12"/>
      <c r="S100" s="12"/>
      <c r="T100" s="12"/>
      <c r="U100" s="39">
        <v>3061.1555031903345</v>
      </c>
      <c r="V100" s="40">
        <v>306.11555031903345</v>
      </c>
      <c r="W100" s="12"/>
      <c r="X100" s="12"/>
      <c r="Y100" s="12"/>
      <c r="Z100" s="39">
        <v>2032.1441322978603</v>
      </c>
      <c r="AA100" s="40">
        <v>203.21441322978603</v>
      </c>
      <c r="AB100" s="12">
        <v>3.2058474224450459</v>
      </c>
      <c r="AC100" s="42">
        <f t="shared" ref="AC100:AC101" si="0">AB100/AA100</f>
        <v>1.5775689191986658E-2</v>
      </c>
      <c r="AD100" s="12"/>
      <c r="AE100" s="12"/>
      <c r="AF100" s="12"/>
      <c r="AG100" s="12">
        <v>68.476334973144077</v>
      </c>
      <c r="AH100" s="12"/>
      <c r="AI100" s="12">
        <v>1080.2966839250721</v>
      </c>
      <c r="AJ100" s="12"/>
      <c r="AK100" s="12">
        <v>0</v>
      </c>
      <c r="AL100" s="12">
        <v>0</v>
      </c>
      <c r="AM100" s="39">
        <f t="shared" ref="AM100:AM101" si="1">AG100+AH100+AI100+AJ100+AK100+AL100</f>
        <v>1148.7730188982162</v>
      </c>
      <c r="AN100" s="40">
        <f t="shared" ref="AN100:AN101" si="2">AM100/10</f>
        <v>114.87730188982161</v>
      </c>
      <c r="AO100" s="12"/>
      <c r="AP100" s="12"/>
      <c r="AQ100" s="12"/>
      <c r="AR100" s="41">
        <v>132.74656955819933</v>
      </c>
      <c r="AS100" s="12">
        <v>81.94058253853764</v>
      </c>
      <c r="AT100" s="12">
        <v>50.8059870196617</v>
      </c>
      <c r="AU100" s="12">
        <v>0</v>
      </c>
      <c r="AV100" s="12"/>
      <c r="AW100" s="12"/>
      <c r="AX100" s="13">
        <v>0</v>
      </c>
      <c r="AY100" s="12"/>
      <c r="AZ100" s="12"/>
      <c r="BA100" s="39"/>
      <c r="BB100" s="40">
        <v>0</v>
      </c>
      <c r="BC100" s="39">
        <f>U100+Z100+AM100+BA100</f>
        <v>6242.0726543864102</v>
      </c>
      <c r="BD100">
        <f t="shared" ref="BD100:BD101" si="3">V100+AA100+AN100</f>
        <v>624.20726543864112</v>
      </c>
      <c r="BE100" s="12"/>
      <c r="BF100" s="12"/>
      <c r="BG100" s="12"/>
      <c r="BH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</row>
    <row r="101" spans="1:128" x14ac:dyDescent="0.25">
      <c r="A101" s="34" t="s">
        <v>138</v>
      </c>
      <c r="B101" s="1">
        <v>39532</v>
      </c>
      <c r="C101" s="2"/>
      <c r="D101" s="1"/>
      <c r="F101" s="2">
        <v>97</v>
      </c>
      <c r="G101" t="s">
        <v>128</v>
      </c>
      <c r="H101" s="2"/>
      <c r="I101" s="12"/>
      <c r="J101" s="12"/>
      <c r="K101" s="2"/>
      <c r="L101" s="36"/>
      <c r="M101" s="2"/>
      <c r="N101" s="2"/>
      <c r="O101" s="2"/>
      <c r="P101" s="12"/>
      <c r="Q101" s="12"/>
      <c r="R101" s="12"/>
      <c r="S101" s="12"/>
      <c r="T101" s="12"/>
      <c r="U101" s="39">
        <v>3883.9826908760224</v>
      </c>
      <c r="V101" s="40">
        <v>388.39826908760222</v>
      </c>
      <c r="W101" s="12"/>
      <c r="X101" s="12"/>
      <c r="Y101" s="12"/>
      <c r="Z101" s="39">
        <v>2360.450098243085</v>
      </c>
      <c r="AA101" s="40">
        <v>236.04500982430849</v>
      </c>
      <c r="AB101" s="12">
        <v>3.6745516070522384</v>
      </c>
      <c r="AC101" s="42">
        <f t="shared" si="0"/>
        <v>1.5567164964797422E-2</v>
      </c>
      <c r="AD101" s="12"/>
      <c r="AE101" s="12"/>
      <c r="AF101" s="12"/>
      <c r="AG101" s="12">
        <v>66.291720060185398</v>
      </c>
      <c r="AH101" s="12"/>
      <c r="AI101" s="12">
        <v>2768.3114560880081</v>
      </c>
      <c r="AJ101" s="12"/>
      <c r="AK101" s="12">
        <v>0</v>
      </c>
      <c r="AL101" s="12">
        <v>0</v>
      </c>
      <c r="AM101" s="39">
        <f t="shared" si="1"/>
        <v>2834.6031761481936</v>
      </c>
      <c r="AN101" s="40">
        <f t="shared" si="2"/>
        <v>283.46031761481936</v>
      </c>
      <c r="AO101" s="12"/>
      <c r="AP101" s="12"/>
      <c r="AQ101" s="12"/>
      <c r="AR101" s="41">
        <v>150.7825910992303</v>
      </c>
      <c r="AS101" s="12">
        <v>50.861137889286383</v>
      </c>
      <c r="AT101" s="12">
        <v>99.92145320994392</v>
      </c>
      <c r="AU101" s="12">
        <v>0</v>
      </c>
      <c r="AV101" s="12"/>
      <c r="AW101" s="12"/>
      <c r="AX101" s="13">
        <v>0</v>
      </c>
      <c r="AY101" s="12"/>
      <c r="AZ101" s="12"/>
      <c r="BA101" s="39"/>
      <c r="BB101" s="40">
        <v>0</v>
      </c>
      <c r="BC101" s="39">
        <f>U101+Z101+AM101+BA101</f>
        <v>9079.0359652673014</v>
      </c>
      <c r="BD101">
        <f t="shared" si="3"/>
        <v>907.9035965267301</v>
      </c>
      <c r="BE101" s="12"/>
      <c r="BF101" s="12"/>
      <c r="BG101" s="12"/>
      <c r="BH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</row>
    <row r="102" spans="1:128" x14ac:dyDescent="0.25">
      <c r="A102" s="34" t="s">
        <v>138</v>
      </c>
      <c r="B102" s="1">
        <v>39533</v>
      </c>
      <c r="C102" s="2"/>
      <c r="D102" s="1"/>
      <c r="F102" s="2">
        <v>98</v>
      </c>
      <c r="G102" t="s">
        <v>128</v>
      </c>
      <c r="H102" s="2"/>
      <c r="I102" s="12"/>
      <c r="J102" s="12">
        <v>23.35</v>
      </c>
      <c r="K102" s="2"/>
      <c r="L102" s="36"/>
      <c r="M102" s="2"/>
      <c r="N102" s="2"/>
      <c r="O102" s="2"/>
      <c r="P102" s="12"/>
      <c r="Q102" s="12"/>
      <c r="R102" s="12"/>
      <c r="S102" s="12"/>
      <c r="T102" s="12"/>
      <c r="U102" s="39"/>
      <c r="W102" s="12"/>
      <c r="X102" s="12"/>
      <c r="Y102" s="12"/>
      <c r="Z102" s="39"/>
      <c r="AB102" s="12"/>
      <c r="AC102" s="42"/>
      <c r="AD102" s="12"/>
      <c r="AE102" s="12"/>
      <c r="AF102" s="12"/>
      <c r="AG102" s="12"/>
      <c r="AH102" s="12"/>
      <c r="AI102" s="12"/>
      <c r="AJ102" s="12"/>
      <c r="AK102" s="12"/>
      <c r="AL102" s="12"/>
      <c r="AM102" s="39"/>
      <c r="AO102" s="12"/>
      <c r="AP102" s="12"/>
      <c r="AQ102" s="12"/>
      <c r="AR102" s="41"/>
      <c r="AS102" s="12"/>
      <c r="AT102" s="12"/>
      <c r="AU102" s="12"/>
      <c r="AV102" s="12"/>
      <c r="AW102" s="12"/>
      <c r="AX102" s="13"/>
      <c r="AY102" s="12"/>
      <c r="AZ102" s="12"/>
      <c r="BA102" s="39"/>
      <c r="BB102" s="40">
        <v>0</v>
      </c>
      <c r="BC102" s="39"/>
      <c r="BE102" s="12"/>
      <c r="BF102" s="12"/>
      <c r="BG102" s="12"/>
      <c r="BH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</row>
    <row r="103" spans="1:128" x14ac:dyDescent="0.25">
      <c r="A103" s="34" t="s">
        <v>138</v>
      </c>
      <c r="B103" s="1">
        <v>39552</v>
      </c>
      <c r="C103" s="2"/>
      <c r="D103" s="1"/>
      <c r="F103" s="2">
        <v>117</v>
      </c>
      <c r="G103" t="s">
        <v>128</v>
      </c>
      <c r="H103" s="2"/>
      <c r="I103" s="12"/>
      <c r="J103" s="12"/>
      <c r="K103" s="2"/>
      <c r="L103" s="36"/>
      <c r="M103" s="2"/>
      <c r="N103" s="2"/>
      <c r="O103" s="2"/>
      <c r="P103" s="12"/>
      <c r="Q103" s="12"/>
      <c r="R103" s="12"/>
      <c r="S103" s="12"/>
      <c r="T103" s="12"/>
      <c r="U103" s="39">
        <v>4766.1134044782384</v>
      </c>
      <c r="V103" s="40">
        <v>476.61134044782386</v>
      </c>
      <c r="W103" s="12"/>
      <c r="X103" s="12"/>
      <c r="Y103" s="12"/>
      <c r="Z103" s="39">
        <v>2588.9267440174908</v>
      </c>
      <c r="AA103" s="40">
        <v>258.8926744017491</v>
      </c>
      <c r="AB103" s="12">
        <v>3.6615388537036675</v>
      </c>
      <c r="AC103" s="42">
        <f>AB103/AA103</f>
        <v>1.414307632367264E-2</v>
      </c>
      <c r="AD103" s="12"/>
      <c r="AE103" s="12"/>
      <c r="AF103" s="12"/>
      <c r="AG103" s="12">
        <v>10.111308907244778</v>
      </c>
      <c r="AH103" s="12"/>
      <c r="AI103" s="12">
        <v>5948.5612608297824</v>
      </c>
      <c r="AJ103" s="12"/>
      <c r="AK103" s="12">
        <v>0</v>
      </c>
      <c r="AL103" s="12">
        <v>0</v>
      </c>
      <c r="AM103" s="39">
        <f>AG103+AH103+AI103+AJ103+AK103+AL103</f>
        <v>5958.6725697370275</v>
      </c>
      <c r="AN103" s="40">
        <f>AM103/10</f>
        <v>595.86725697370275</v>
      </c>
      <c r="AO103" s="12"/>
      <c r="AP103" s="12"/>
      <c r="AQ103" s="12"/>
      <c r="AR103" s="41">
        <v>134.66338589398518</v>
      </c>
      <c r="AS103" s="12">
        <v>5.1075589367991654</v>
      </c>
      <c r="AT103" s="12">
        <v>129.55582695718601</v>
      </c>
      <c r="AU103" s="12">
        <v>0</v>
      </c>
      <c r="AV103" s="12"/>
      <c r="AW103" s="12"/>
      <c r="AX103" s="13">
        <v>0</v>
      </c>
      <c r="AY103" s="12"/>
      <c r="AZ103" s="12"/>
      <c r="BA103" s="39"/>
      <c r="BB103" s="40">
        <v>0</v>
      </c>
      <c r="BC103" s="39">
        <f>U103+Z103+AM103+BA103</f>
        <v>13313.712718232757</v>
      </c>
      <c r="BD103">
        <f>V103+AA103+AN103</f>
        <v>1331.3712718232757</v>
      </c>
      <c r="BE103" s="12"/>
      <c r="BF103" s="12"/>
      <c r="BG103" s="12"/>
      <c r="BH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</row>
    <row r="104" spans="1:128" x14ac:dyDescent="0.25">
      <c r="A104" s="34" t="s">
        <v>138</v>
      </c>
      <c r="B104" s="1">
        <v>39555</v>
      </c>
      <c r="C104" s="2"/>
      <c r="D104" s="1"/>
      <c r="F104" s="2">
        <v>120</v>
      </c>
      <c r="G104" t="s">
        <v>128</v>
      </c>
      <c r="H104" s="2"/>
      <c r="I104" s="12"/>
      <c r="J104" s="12">
        <v>26.4</v>
      </c>
      <c r="K104" s="2"/>
      <c r="L104" s="36"/>
      <c r="M104" s="2"/>
      <c r="N104" s="2"/>
      <c r="O104" s="2"/>
      <c r="P104" s="12"/>
      <c r="Q104" s="12"/>
      <c r="R104" s="12"/>
      <c r="S104" s="12"/>
      <c r="T104" s="12"/>
      <c r="U104" s="39"/>
      <c r="W104" s="12"/>
      <c r="X104" s="12"/>
      <c r="Y104" s="12"/>
      <c r="Z104" s="39"/>
      <c r="AB104" s="12"/>
      <c r="AC104" s="42"/>
      <c r="AD104" s="12"/>
      <c r="AE104" s="12"/>
      <c r="AF104" s="12"/>
      <c r="AG104" s="12"/>
      <c r="AH104" s="12"/>
      <c r="AI104" s="12"/>
      <c r="AJ104" s="12"/>
      <c r="AK104" s="12"/>
      <c r="AL104" s="12"/>
      <c r="AM104" s="39"/>
      <c r="AO104" s="12"/>
      <c r="AP104" s="12"/>
      <c r="AQ104" s="12"/>
      <c r="AR104" s="41"/>
      <c r="AS104" s="12"/>
      <c r="AT104" s="12"/>
      <c r="AU104" s="12"/>
      <c r="AV104" s="12"/>
      <c r="AW104" s="12"/>
      <c r="AX104" s="13"/>
      <c r="AY104" s="12"/>
      <c r="AZ104" s="12"/>
      <c r="BA104" s="39"/>
      <c r="BB104" s="40">
        <v>0</v>
      </c>
      <c r="BC104" s="39"/>
      <c r="BE104" s="12"/>
      <c r="BF104" s="12"/>
      <c r="BG104" s="12"/>
      <c r="BH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</row>
    <row r="105" spans="1:128" x14ac:dyDescent="0.25">
      <c r="A105" s="34" t="s">
        <v>138</v>
      </c>
      <c r="B105" s="1">
        <v>39566</v>
      </c>
      <c r="C105" s="2"/>
      <c r="D105" s="1"/>
      <c r="F105" s="2">
        <v>131</v>
      </c>
      <c r="G105" t="s">
        <v>128</v>
      </c>
      <c r="H105" s="2"/>
      <c r="I105" s="12"/>
      <c r="J105" s="12"/>
      <c r="K105" s="2"/>
      <c r="L105" s="36"/>
      <c r="M105" s="2"/>
      <c r="N105" s="2"/>
      <c r="O105" s="2"/>
      <c r="P105" s="12"/>
      <c r="Q105" s="12"/>
      <c r="R105" s="12"/>
      <c r="S105" s="12"/>
      <c r="T105" s="12"/>
      <c r="U105" s="39">
        <v>4984.8606624491222</v>
      </c>
      <c r="V105" s="40">
        <v>498.48606624491219</v>
      </c>
      <c r="W105" s="12"/>
      <c r="X105" s="12"/>
      <c r="Y105" s="12"/>
      <c r="Z105" s="39">
        <v>0</v>
      </c>
      <c r="AB105" s="14">
        <v>2.8766444826191657</v>
      </c>
      <c r="AC105" s="42"/>
      <c r="AD105" s="12"/>
      <c r="AE105" s="12"/>
      <c r="AF105" s="12"/>
      <c r="AG105" s="12">
        <v>0</v>
      </c>
      <c r="AH105" s="12"/>
      <c r="AI105" s="12">
        <v>3673.8489019311623</v>
      </c>
      <c r="AJ105" s="12"/>
      <c r="AK105" s="12">
        <v>142.02708267192367</v>
      </c>
      <c r="AL105" s="12">
        <v>0</v>
      </c>
      <c r="AM105" s="39">
        <f t="shared" ref="AM105:AM107" si="4">AG105+AH105+AI105+AJ105+AK105+AL105</f>
        <v>3815.8759846030862</v>
      </c>
      <c r="AN105" s="40">
        <f t="shared" ref="AN105:AN107" si="5">AM105/10</f>
        <v>381.58759846030864</v>
      </c>
      <c r="AO105" s="12"/>
      <c r="AP105" s="12"/>
      <c r="AQ105" s="12"/>
      <c r="AR105" s="41">
        <v>149.36524357996407</v>
      </c>
      <c r="AS105" s="14">
        <v>0</v>
      </c>
      <c r="AT105" s="14">
        <v>96.716435026512642</v>
      </c>
      <c r="AU105" s="12">
        <v>48.210462219953811</v>
      </c>
      <c r="AV105" s="14"/>
      <c r="AW105" s="14"/>
      <c r="AX105" s="20">
        <v>4.4383463334976145</v>
      </c>
      <c r="AY105" s="12"/>
      <c r="AZ105" s="12"/>
      <c r="BA105" s="39"/>
      <c r="BB105" s="40">
        <v>0</v>
      </c>
      <c r="BC105" s="39">
        <f t="shared" ref="BC105:BC107" si="6">U105+Z105+AM105+BA105</f>
        <v>8800.7366470522084</v>
      </c>
      <c r="BD105">
        <f t="shared" ref="BD105:BD107" si="7">V105+AA105+AN105</f>
        <v>880.07366470522084</v>
      </c>
      <c r="BE105" s="12"/>
      <c r="BF105" s="12"/>
      <c r="BG105" s="12"/>
      <c r="BH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</row>
    <row r="106" spans="1:128" x14ac:dyDescent="0.25">
      <c r="A106" s="34" t="s">
        <v>138</v>
      </c>
      <c r="B106" s="1">
        <v>39580</v>
      </c>
      <c r="C106" s="2"/>
      <c r="D106" s="1"/>
      <c r="F106" s="2">
        <v>145</v>
      </c>
      <c r="G106" t="s">
        <v>128</v>
      </c>
      <c r="H106" s="2"/>
      <c r="I106" s="12"/>
      <c r="J106" s="12"/>
      <c r="K106" s="2"/>
      <c r="L106" s="36"/>
      <c r="M106" s="2"/>
      <c r="N106" s="2"/>
      <c r="O106" s="2"/>
      <c r="P106" s="12"/>
      <c r="Q106" s="12"/>
      <c r="R106" s="12"/>
      <c r="S106" s="12"/>
      <c r="T106" s="12"/>
      <c r="U106" s="39">
        <v>5203.6079204200068</v>
      </c>
      <c r="V106" s="40">
        <v>520.36079204200064</v>
      </c>
      <c r="W106" s="12"/>
      <c r="X106" s="12"/>
      <c r="Y106" s="12"/>
      <c r="Z106" s="39">
        <v>2367.2493833257167</v>
      </c>
      <c r="AA106" s="40">
        <v>236.72493833257167</v>
      </c>
      <c r="AB106" s="14">
        <v>3.053525883613903</v>
      </c>
      <c r="AC106" s="42">
        <f t="shared" ref="AC106:AC107" si="8">AB106/AA106</f>
        <v>1.2899046062160319E-2</v>
      </c>
      <c r="AD106" s="12"/>
      <c r="AE106" s="12"/>
      <c r="AF106" s="12"/>
      <c r="AG106" s="12">
        <v>0</v>
      </c>
      <c r="AH106" s="12"/>
      <c r="AI106" s="12">
        <v>5365.7245399680733</v>
      </c>
      <c r="AJ106" s="12"/>
      <c r="AK106" s="12">
        <v>193.11159943523816</v>
      </c>
      <c r="AL106" s="12">
        <v>3698.9109643755355</v>
      </c>
      <c r="AM106" s="39">
        <f t="shared" si="4"/>
        <v>9257.7471037788473</v>
      </c>
      <c r="AN106" s="40">
        <f t="shared" si="5"/>
        <v>925.77471037788473</v>
      </c>
      <c r="AO106" s="12"/>
      <c r="AP106" s="12"/>
      <c r="AQ106" s="12"/>
      <c r="AR106" s="41">
        <v>160.20296232244968</v>
      </c>
      <c r="AS106" s="14">
        <v>0</v>
      </c>
      <c r="AT106" s="14">
        <v>102.10055909215978</v>
      </c>
      <c r="AU106" s="12">
        <v>53.668572763729465</v>
      </c>
      <c r="AV106" s="14"/>
      <c r="AW106" s="14"/>
      <c r="AX106" s="20">
        <v>4.4338304665604413</v>
      </c>
      <c r="AY106" s="12"/>
      <c r="AZ106" s="12"/>
      <c r="BA106" s="39"/>
      <c r="BB106" s="40">
        <v>0</v>
      </c>
      <c r="BC106" s="39">
        <f t="shared" si="6"/>
        <v>16828.60440752457</v>
      </c>
      <c r="BD106">
        <f t="shared" si="7"/>
        <v>1682.8604407524572</v>
      </c>
      <c r="BE106" s="12"/>
      <c r="BF106" s="12"/>
      <c r="BG106" s="12"/>
      <c r="BH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</row>
    <row r="107" spans="1:128" x14ac:dyDescent="0.25">
      <c r="A107" s="34" t="s">
        <v>138</v>
      </c>
      <c r="B107" s="1">
        <v>39594</v>
      </c>
      <c r="C107" s="2"/>
      <c r="D107" s="1"/>
      <c r="F107" s="2">
        <v>159</v>
      </c>
      <c r="G107" t="s">
        <v>128</v>
      </c>
      <c r="H107" s="2"/>
      <c r="I107" s="12"/>
      <c r="J107" s="12"/>
      <c r="K107" s="2"/>
      <c r="L107" s="36"/>
      <c r="M107" s="2"/>
      <c r="N107" s="2"/>
      <c r="O107" s="2"/>
      <c r="P107" s="12"/>
      <c r="Q107" s="12"/>
      <c r="R107" s="12"/>
      <c r="S107" s="12"/>
      <c r="T107" s="12"/>
      <c r="U107" s="39">
        <v>4970.525778967527</v>
      </c>
      <c r="V107" s="40">
        <v>497.05257789675272</v>
      </c>
      <c r="W107" s="12"/>
      <c r="X107" s="12"/>
      <c r="Y107" s="12"/>
      <c r="Z107" s="39">
        <v>1570.725799899616</v>
      </c>
      <c r="AA107" s="40">
        <v>157.07257998996161</v>
      </c>
      <c r="AB107" s="14">
        <v>2.3516760045120084</v>
      </c>
      <c r="AC107" s="42">
        <f t="shared" si="8"/>
        <v>1.497190664762941E-2</v>
      </c>
      <c r="AD107" s="12"/>
      <c r="AE107" s="12"/>
      <c r="AF107" s="12"/>
      <c r="AG107" s="12">
        <v>0</v>
      </c>
      <c r="AH107" s="12"/>
      <c r="AI107" s="12">
        <v>2923.1891065458763</v>
      </c>
      <c r="AJ107" s="12"/>
      <c r="AK107" s="12">
        <v>143.39395460289387</v>
      </c>
      <c r="AL107" s="12">
        <v>6351.4463251647576</v>
      </c>
      <c r="AM107" s="39">
        <f t="shared" si="4"/>
        <v>9418.0293863135266</v>
      </c>
      <c r="AN107" s="40">
        <f t="shared" si="5"/>
        <v>941.80293863135262</v>
      </c>
      <c r="AO107" s="12"/>
      <c r="AP107" s="12"/>
      <c r="AQ107" s="12"/>
      <c r="AR107" s="41">
        <v>142.89223514637575</v>
      </c>
      <c r="AS107" s="14">
        <v>0</v>
      </c>
      <c r="AT107" s="14">
        <v>46.215608935644752</v>
      </c>
      <c r="AU107" s="12">
        <v>91.992020945046875</v>
      </c>
      <c r="AV107" s="14"/>
      <c r="AW107" s="14"/>
      <c r="AX107" s="20">
        <v>4.6846052656841373</v>
      </c>
      <c r="AY107" s="12"/>
      <c r="AZ107" s="12"/>
      <c r="BA107" s="39"/>
      <c r="BB107" s="40">
        <v>0</v>
      </c>
      <c r="BC107" s="39">
        <f t="shared" si="6"/>
        <v>15959.280965180669</v>
      </c>
      <c r="BD107">
        <f t="shared" si="7"/>
        <v>1595.9280965180669</v>
      </c>
      <c r="BE107" s="12"/>
      <c r="BF107" s="12"/>
      <c r="BG107" s="12"/>
      <c r="BH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</row>
    <row r="108" spans="1:128" x14ac:dyDescent="0.25">
      <c r="A108" s="34" t="s">
        <v>138</v>
      </c>
      <c r="B108" s="1">
        <v>39604</v>
      </c>
      <c r="C108" s="2">
        <v>8</v>
      </c>
      <c r="D108" s="1" t="s">
        <v>221</v>
      </c>
      <c r="E108" t="s">
        <v>19</v>
      </c>
      <c r="F108" s="2">
        <v>169</v>
      </c>
      <c r="G108" t="s">
        <v>128</v>
      </c>
      <c r="H108" s="2"/>
      <c r="I108" s="12"/>
      <c r="J108" s="12"/>
      <c r="K108" s="2"/>
      <c r="L108" s="36"/>
      <c r="M108" s="2"/>
      <c r="N108" s="2"/>
      <c r="O108" s="2">
        <v>169</v>
      </c>
      <c r="P108" s="12"/>
      <c r="Q108" s="12"/>
      <c r="R108" s="12"/>
      <c r="S108" s="12"/>
      <c r="T108" s="12"/>
      <c r="U108" s="39"/>
      <c r="W108" s="12"/>
      <c r="X108" s="12"/>
      <c r="Y108" s="12"/>
      <c r="Z108" s="39"/>
      <c r="AB108" s="14"/>
      <c r="AC108" s="42"/>
      <c r="AD108" s="12"/>
      <c r="AE108" s="12"/>
      <c r="AF108" s="12"/>
      <c r="AG108" s="12"/>
      <c r="AH108" s="12"/>
      <c r="AI108" s="12"/>
      <c r="AJ108" s="12"/>
      <c r="AK108" s="12"/>
      <c r="AL108" s="12"/>
      <c r="AM108" s="39"/>
      <c r="AO108" s="12"/>
      <c r="AP108" s="12"/>
      <c r="AQ108" s="12"/>
      <c r="AR108" s="41"/>
      <c r="AS108" s="14"/>
      <c r="AT108" s="14"/>
      <c r="AU108" s="12"/>
      <c r="AV108" s="14"/>
      <c r="AW108" s="14"/>
      <c r="AX108" s="20"/>
      <c r="AY108" s="12"/>
      <c r="AZ108" s="12"/>
      <c r="BA108" s="39"/>
      <c r="BB108" s="40">
        <v>0</v>
      </c>
      <c r="BC108" s="39"/>
      <c r="BE108" s="12"/>
      <c r="BF108" s="12"/>
      <c r="BG108" s="12"/>
      <c r="BH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</row>
    <row r="109" spans="1:128" x14ac:dyDescent="0.25">
      <c r="A109" s="34" t="s">
        <v>138</v>
      </c>
      <c r="B109" s="1">
        <v>39541</v>
      </c>
      <c r="C109" s="2">
        <v>7</v>
      </c>
      <c r="D109" t="s">
        <v>222</v>
      </c>
      <c r="E109" t="s">
        <v>18</v>
      </c>
      <c r="F109" s="2">
        <v>106</v>
      </c>
      <c r="G109" t="s">
        <v>128</v>
      </c>
      <c r="H109" s="2"/>
      <c r="I109" s="12"/>
      <c r="J109" s="12"/>
      <c r="K109" s="2"/>
      <c r="L109" s="36"/>
      <c r="M109" s="2"/>
      <c r="N109" s="2">
        <v>106</v>
      </c>
      <c r="O109" s="2"/>
      <c r="P109" s="12"/>
      <c r="Q109" s="12"/>
      <c r="R109" s="12"/>
      <c r="S109" s="12"/>
      <c r="T109" s="12"/>
      <c r="U109" s="39"/>
      <c r="W109" s="12"/>
      <c r="X109" s="12"/>
      <c r="Y109" s="12"/>
      <c r="Z109" s="39"/>
      <c r="AB109" s="12"/>
      <c r="AC109" s="42"/>
      <c r="AD109" s="12"/>
      <c r="AE109" s="12"/>
      <c r="AF109" s="12"/>
      <c r="AG109" s="12"/>
      <c r="AH109" s="12"/>
      <c r="AI109" s="12"/>
      <c r="AJ109" s="12"/>
      <c r="AK109" s="12"/>
      <c r="AL109" s="12"/>
      <c r="AM109" s="39"/>
      <c r="AO109" s="12"/>
      <c r="AP109" s="12"/>
      <c r="AQ109" s="12"/>
      <c r="AR109" s="41"/>
      <c r="AS109" s="12"/>
      <c r="AT109" s="12"/>
      <c r="AU109" s="12"/>
      <c r="AV109" s="12"/>
      <c r="AW109" s="12"/>
      <c r="AX109" s="13"/>
      <c r="AY109" s="12"/>
      <c r="AZ109" s="12"/>
      <c r="BA109" s="39"/>
      <c r="BB109" s="40">
        <v>0</v>
      </c>
      <c r="BC109" s="39"/>
      <c r="BE109" s="12"/>
      <c r="BF109" s="12"/>
      <c r="BG109" s="12"/>
      <c r="BH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</row>
    <row r="110" spans="1:128" x14ac:dyDescent="0.25">
      <c r="A110" s="34" t="s">
        <v>138</v>
      </c>
      <c r="B110" s="1">
        <v>39611</v>
      </c>
      <c r="C110" s="2">
        <v>9</v>
      </c>
      <c r="D110" s="1" t="s">
        <v>122</v>
      </c>
      <c r="E110" t="s">
        <v>20</v>
      </c>
      <c r="F110" s="2">
        <v>176</v>
      </c>
      <c r="G110" t="s">
        <v>128</v>
      </c>
      <c r="H110" s="2"/>
      <c r="I110" s="12"/>
      <c r="J110" s="12"/>
      <c r="K110" s="2"/>
      <c r="L110" s="36"/>
      <c r="M110" s="2"/>
      <c r="N110" s="2"/>
      <c r="O110" s="2"/>
      <c r="P110" s="12"/>
      <c r="Q110" s="12"/>
      <c r="R110" s="12"/>
      <c r="S110" s="12"/>
      <c r="T110" s="12"/>
      <c r="U110" s="39"/>
      <c r="W110" s="12"/>
      <c r="X110" s="12"/>
      <c r="Y110" s="12"/>
      <c r="Z110" s="39"/>
      <c r="AB110" s="14"/>
      <c r="AC110" s="42"/>
      <c r="AD110" s="12"/>
      <c r="AE110" s="12"/>
      <c r="AF110" s="12"/>
      <c r="AG110" s="12"/>
      <c r="AH110" s="12"/>
      <c r="AI110" s="12"/>
      <c r="AJ110" s="12"/>
      <c r="AK110" s="12"/>
      <c r="AL110" s="12"/>
      <c r="AM110" s="39"/>
      <c r="AO110" s="12"/>
      <c r="AP110" s="12"/>
      <c r="AQ110" s="12"/>
      <c r="AR110" s="41"/>
      <c r="AS110" s="14"/>
      <c r="AT110" s="14"/>
      <c r="AU110" s="12"/>
      <c r="AV110" s="14"/>
      <c r="AW110" s="14"/>
      <c r="AX110" s="20"/>
      <c r="AY110" s="12">
        <v>6774.3683816039265</v>
      </c>
      <c r="AZ110" s="12">
        <v>37.049999999999997</v>
      </c>
      <c r="BA110" s="39">
        <f>AY110*(AZ110/100)</f>
        <v>2509.903485384255</v>
      </c>
      <c r="BB110" s="40">
        <v>250.99034853842551</v>
      </c>
      <c r="BC110" s="39"/>
      <c r="BE110" s="12"/>
      <c r="BF110" s="12">
        <f>BA110/227</f>
        <v>11.05684354794826</v>
      </c>
      <c r="BG110" s="12"/>
      <c r="BH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</row>
    <row r="111" spans="1:128" x14ac:dyDescent="0.25">
      <c r="A111" s="34" t="s">
        <v>138</v>
      </c>
      <c r="B111" s="1">
        <v>39435</v>
      </c>
      <c r="C111" s="2">
        <v>0</v>
      </c>
      <c r="D111" s="1" t="s">
        <v>223</v>
      </c>
      <c r="E111" t="s">
        <v>14</v>
      </c>
      <c r="F111" s="2">
        <v>0</v>
      </c>
      <c r="G111" t="s">
        <v>128</v>
      </c>
      <c r="H111" s="2"/>
      <c r="I111" s="12"/>
      <c r="J111" s="12"/>
      <c r="K111" s="2"/>
      <c r="L111" s="36"/>
      <c r="M111" s="2"/>
      <c r="N111" s="2"/>
      <c r="O111" s="2"/>
      <c r="P111" s="12"/>
      <c r="Q111" s="12"/>
      <c r="R111" s="12"/>
      <c r="S111" s="12"/>
      <c r="T111" s="12"/>
      <c r="U111" s="39">
        <v>0</v>
      </c>
      <c r="W111" s="12"/>
      <c r="X111" s="12"/>
      <c r="Y111" s="12"/>
      <c r="Z111" s="39">
        <v>0</v>
      </c>
      <c r="AB111" s="14"/>
      <c r="AC111" s="42"/>
      <c r="AD111" s="12"/>
      <c r="AE111" s="12"/>
      <c r="AF111" s="12"/>
      <c r="AG111" s="12">
        <v>0</v>
      </c>
      <c r="AH111" s="12"/>
      <c r="AI111" s="12">
        <v>0</v>
      </c>
      <c r="AJ111" s="12"/>
      <c r="AK111" s="12">
        <v>0</v>
      </c>
      <c r="AL111" s="12">
        <v>0</v>
      </c>
      <c r="AM111" s="39"/>
      <c r="AO111" s="12"/>
      <c r="AP111" s="12"/>
      <c r="AQ111" s="12"/>
      <c r="AR111" s="41">
        <v>0</v>
      </c>
      <c r="AS111" s="14">
        <v>0</v>
      </c>
      <c r="AT111" s="14">
        <v>0</v>
      </c>
      <c r="AU111" s="12">
        <v>0</v>
      </c>
      <c r="AV111" s="14"/>
      <c r="AW111" s="14"/>
      <c r="AX111" s="20">
        <v>0</v>
      </c>
      <c r="AY111" s="12"/>
      <c r="AZ111" s="12"/>
      <c r="BA111" s="39"/>
      <c r="BB111" s="40">
        <v>0</v>
      </c>
      <c r="BC111" s="39"/>
      <c r="BE111" s="12"/>
      <c r="BF111" s="12"/>
      <c r="BG111" s="12"/>
      <c r="BH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</row>
    <row r="112" spans="1:128" x14ac:dyDescent="0.25">
      <c r="A112" s="34" t="s">
        <v>138</v>
      </c>
      <c r="B112" s="1">
        <v>39457</v>
      </c>
      <c r="C112" s="2">
        <v>3</v>
      </c>
      <c r="D112" t="s">
        <v>224</v>
      </c>
      <c r="E112" t="s">
        <v>16</v>
      </c>
      <c r="F112" s="2">
        <v>22</v>
      </c>
      <c r="G112" t="s">
        <v>128</v>
      </c>
      <c r="H112" s="2"/>
      <c r="I112" s="12"/>
      <c r="J112" s="12"/>
      <c r="K112" s="2"/>
      <c r="L112" s="36">
        <v>22</v>
      </c>
      <c r="M112" s="2"/>
      <c r="N112" s="2"/>
      <c r="O112" s="2"/>
      <c r="P112" s="12"/>
      <c r="Q112" s="12"/>
      <c r="R112" s="12"/>
      <c r="S112" s="12"/>
      <c r="T112" s="12"/>
      <c r="U112" s="39"/>
      <c r="W112" s="12"/>
      <c r="X112" s="12"/>
      <c r="Y112" s="12"/>
      <c r="Z112" s="39"/>
      <c r="AB112" s="12"/>
      <c r="AC112" s="42"/>
      <c r="AD112" s="12"/>
      <c r="AE112" s="12"/>
      <c r="AF112" s="12"/>
      <c r="AG112" s="12"/>
      <c r="AH112" s="12"/>
      <c r="AI112" s="12"/>
      <c r="AJ112" s="12"/>
      <c r="AK112" s="12"/>
      <c r="AL112" s="12"/>
      <c r="AM112" s="39"/>
      <c r="AO112" s="12"/>
      <c r="AP112" s="12"/>
      <c r="AQ112" s="12"/>
      <c r="AR112" s="41"/>
      <c r="AS112" s="12"/>
      <c r="AT112" s="12"/>
      <c r="AU112" s="12"/>
      <c r="AV112" s="12"/>
      <c r="AW112" s="12"/>
      <c r="AX112" s="13"/>
      <c r="AY112" s="12"/>
      <c r="AZ112" s="12"/>
      <c r="BA112" s="39"/>
      <c r="BB112" s="40">
        <v>0</v>
      </c>
      <c r="BC112" s="39"/>
      <c r="BE112" s="12"/>
      <c r="BF112" s="12"/>
      <c r="BG112" s="12"/>
      <c r="BH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</row>
    <row r="113" spans="1:128" x14ac:dyDescent="0.25">
      <c r="A113" s="34" t="s">
        <v>136</v>
      </c>
      <c r="B113" s="1">
        <v>39487</v>
      </c>
      <c r="C113" s="2">
        <v>4</v>
      </c>
      <c r="D113" t="s">
        <v>220</v>
      </c>
      <c r="E113" t="s">
        <v>17</v>
      </c>
      <c r="F113" s="2">
        <v>52</v>
      </c>
      <c r="G113" t="s">
        <v>129</v>
      </c>
      <c r="H113" s="2"/>
      <c r="I113" s="12"/>
      <c r="J113" s="12"/>
      <c r="K113" s="2"/>
      <c r="L113" s="36"/>
      <c r="M113" s="2">
        <v>52</v>
      </c>
      <c r="N113" s="2"/>
      <c r="O113" s="2"/>
      <c r="P113" s="12"/>
      <c r="Q113" s="12"/>
      <c r="R113" s="12"/>
      <c r="S113" s="12"/>
      <c r="T113" s="12"/>
      <c r="U113" s="39"/>
      <c r="W113" s="12"/>
      <c r="X113" s="12"/>
      <c r="Y113" s="12"/>
      <c r="Z113" s="39"/>
      <c r="AB113" s="12"/>
      <c r="AC113" s="42"/>
      <c r="AD113" s="12"/>
      <c r="AE113" s="12"/>
      <c r="AF113" s="12"/>
      <c r="AG113" s="12"/>
      <c r="AH113" s="12"/>
      <c r="AI113" s="12"/>
      <c r="AJ113" s="12"/>
      <c r="AK113" s="12"/>
      <c r="AL113" s="12"/>
      <c r="AM113" s="39"/>
      <c r="AO113" s="12"/>
      <c r="AP113" s="12"/>
      <c r="AQ113" s="12"/>
      <c r="AR113" s="41"/>
      <c r="AS113" s="12"/>
      <c r="AT113" s="12"/>
      <c r="AU113" s="12"/>
      <c r="AV113" s="12"/>
      <c r="AW113" s="12"/>
      <c r="AX113" s="13"/>
      <c r="AY113" s="12"/>
      <c r="AZ113" s="12"/>
      <c r="BA113" s="39"/>
      <c r="BB113" s="40">
        <v>0</v>
      </c>
      <c r="BC113" s="39"/>
      <c r="BE113" s="12"/>
      <c r="BF113" s="12"/>
      <c r="BG113" s="12"/>
      <c r="BH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</row>
    <row r="114" spans="1:128" x14ac:dyDescent="0.25">
      <c r="A114" s="34" t="s">
        <v>136</v>
      </c>
      <c r="B114" s="1">
        <v>39462</v>
      </c>
      <c r="C114" s="2"/>
      <c r="D114" s="1"/>
      <c r="F114" s="2">
        <v>27</v>
      </c>
      <c r="G114" t="s">
        <v>129</v>
      </c>
      <c r="H114" s="2"/>
      <c r="I114" s="12"/>
      <c r="J114" s="12">
        <v>7.55</v>
      </c>
      <c r="K114" s="2"/>
      <c r="L114" s="36"/>
      <c r="M114" s="2"/>
      <c r="N114" s="2"/>
      <c r="O114" s="2"/>
      <c r="P114" s="12"/>
      <c r="Q114" s="12"/>
      <c r="R114" s="12"/>
      <c r="S114" s="12"/>
      <c r="T114" s="12"/>
      <c r="U114" s="39"/>
      <c r="W114" s="12"/>
      <c r="X114" s="12"/>
      <c r="Y114" s="12"/>
      <c r="Z114" s="39"/>
      <c r="AB114" s="12"/>
      <c r="AC114" s="42"/>
      <c r="AD114" s="12"/>
      <c r="AE114" s="12"/>
      <c r="AF114" s="12"/>
      <c r="AG114" s="12"/>
      <c r="AH114" s="12"/>
      <c r="AI114" s="12"/>
      <c r="AJ114" s="12"/>
      <c r="AK114" s="12"/>
      <c r="AL114" s="12"/>
      <c r="AM114" s="39"/>
      <c r="AO114" s="12"/>
      <c r="AP114" s="12"/>
      <c r="AQ114" s="12"/>
      <c r="AR114" s="41"/>
      <c r="AS114" s="12"/>
      <c r="AT114" s="12"/>
      <c r="AU114" s="12"/>
      <c r="AV114" s="12"/>
      <c r="AW114" s="12"/>
      <c r="AX114" s="13"/>
      <c r="AY114" s="12"/>
      <c r="AZ114" s="12"/>
      <c r="BA114" s="39"/>
      <c r="BB114" s="40">
        <v>0</v>
      </c>
      <c r="BC114" s="39"/>
      <c r="BE114" s="12"/>
      <c r="BF114" s="12"/>
      <c r="BG114" s="12"/>
      <c r="BH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</row>
    <row r="115" spans="1:128" x14ac:dyDescent="0.25">
      <c r="A115" s="34" t="s">
        <v>136</v>
      </c>
      <c r="B115" s="1">
        <v>39463</v>
      </c>
      <c r="C115" s="2"/>
      <c r="D115" s="1"/>
      <c r="F115" s="2">
        <v>28</v>
      </c>
      <c r="G115" t="s">
        <v>129</v>
      </c>
      <c r="H115" s="2"/>
      <c r="I115" s="12"/>
      <c r="J115" s="12"/>
      <c r="K115" s="2"/>
      <c r="L115" s="36"/>
      <c r="M115" s="2"/>
      <c r="N115" s="2"/>
      <c r="O115" s="2"/>
      <c r="P115" s="12"/>
      <c r="Q115" s="12"/>
      <c r="R115" s="12"/>
      <c r="S115" s="12"/>
      <c r="T115" s="12"/>
      <c r="U115" s="39">
        <v>0</v>
      </c>
      <c r="W115" s="12"/>
      <c r="X115" s="12"/>
      <c r="Y115" s="12"/>
      <c r="Z115" s="39">
        <v>0</v>
      </c>
      <c r="AB115" s="12">
        <v>0.41737828947368416</v>
      </c>
      <c r="AC115" s="42"/>
      <c r="AD115" s="12"/>
      <c r="AE115" s="12"/>
      <c r="AF115" s="12"/>
      <c r="AG115" s="12">
        <v>0</v>
      </c>
      <c r="AH115" s="12"/>
      <c r="AI115" s="12">
        <v>0</v>
      </c>
      <c r="AJ115" s="12"/>
      <c r="AK115" s="12">
        <v>0</v>
      </c>
      <c r="AL115" s="12">
        <v>0</v>
      </c>
      <c r="AM115" s="39"/>
      <c r="AO115" s="12"/>
      <c r="AP115" s="12"/>
      <c r="AQ115" s="12"/>
      <c r="AR115" s="41">
        <v>0</v>
      </c>
      <c r="AS115" s="12">
        <v>0</v>
      </c>
      <c r="AT115" s="12">
        <v>0</v>
      </c>
      <c r="AU115" s="12">
        <v>0</v>
      </c>
      <c r="AV115" s="12"/>
      <c r="AW115" s="12"/>
      <c r="AX115" s="13">
        <v>0</v>
      </c>
      <c r="AY115" s="12"/>
      <c r="AZ115" s="12"/>
      <c r="BA115" s="39"/>
      <c r="BB115" s="40">
        <v>0</v>
      </c>
      <c r="BC115" s="39"/>
      <c r="BE115" s="12"/>
      <c r="BF115" s="12"/>
      <c r="BG115" s="12"/>
      <c r="BH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</row>
    <row r="116" spans="1:128" x14ac:dyDescent="0.25">
      <c r="A116" s="34" t="s">
        <v>136</v>
      </c>
      <c r="B116" s="1">
        <v>39470</v>
      </c>
      <c r="C116" s="2"/>
      <c r="D116" s="1"/>
      <c r="F116" s="2">
        <v>35</v>
      </c>
      <c r="G116" t="s">
        <v>129</v>
      </c>
      <c r="H116" s="2"/>
      <c r="I116" s="12"/>
      <c r="J116" s="12">
        <v>10.3</v>
      </c>
      <c r="K116" s="2"/>
      <c r="L116" s="36"/>
      <c r="M116" s="2"/>
      <c r="N116" s="2"/>
      <c r="O116" s="2"/>
      <c r="P116" s="12"/>
      <c r="Q116" s="12"/>
      <c r="R116" s="12"/>
      <c r="S116" s="12"/>
      <c r="T116" s="12"/>
      <c r="U116" s="39"/>
      <c r="W116" s="12"/>
      <c r="X116" s="12"/>
      <c r="Y116" s="12"/>
      <c r="Z116" s="39"/>
      <c r="AB116" s="12"/>
      <c r="AC116" s="42"/>
      <c r="AD116" s="12"/>
      <c r="AE116" s="12"/>
      <c r="AF116" s="12"/>
      <c r="AG116" s="12"/>
      <c r="AH116" s="12"/>
      <c r="AI116" s="12"/>
      <c r="AJ116" s="12"/>
      <c r="AK116" s="12"/>
      <c r="AL116" s="12"/>
      <c r="AM116" s="39"/>
      <c r="AO116" s="12"/>
      <c r="AP116" s="12"/>
      <c r="AQ116" s="12"/>
      <c r="AR116" s="41"/>
      <c r="AS116" s="12"/>
      <c r="AT116" s="12"/>
      <c r="AU116" s="12"/>
      <c r="AV116" s="12"/>
      <c r="AW116" s="12"/>
      <c r="AX116" s="13"/>
      <c r="AY116" s="12"/>
      <c r="AZ116" s="12"/>
      <c r="BA116" s="39"/>
      <c r="BB116" s="40">
        <v>0</v>
      </c>
      <c r="BC116" s="39"/>
      <c r="BE116" s="12"/>
      <c r="BF116" s="12"/>
      <c r="BG116" s="12"/>
      <c r="BH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</row>
    <row r="117" spans="1:128" x14ac:dyDescent="0.25">
      <c r="A117" s="34" t="s">
        <v>136</v>
      </c>
      <c r="B117" s="1">
        <v>39472</v>
      </c>
      <c r="C117" s="2"/>
      <c r="D117" s="1"/>
      <c r="F117" s="2">
        <v>37</v>
      </c>
      <c r="G117" t="s">
        <v>129</v>
      </c>
      <c r="H117" s="2"/>
      <c r="I117" s="12"/>
      <c r="J117" s="12"/>
      <c r="K117" s="2"/>
      <c r="L117" s="36"/>
      <c r="M117" s="2"/>
      <c r="N117" s="2"/>
      <c r="O117" s="2"/>
      <c r="P117" s="12"/>
      <c r="Q117" s="12"/>
      <c r="R117" s="12"/>
      <c r="S117" s="12"/>
      <c r="T117" s="12"/>
      <c r="U117" s="39">
        <v>0</v>
      </c>
      <c r="W117" s="12"/>
      <c r="X117" s="12"/>
      <c r="Y117" s="12"/>
      <c r="Z117" s="39">
        <v>0</v>
      </c>
      <c r="AB117" s="12">
        <v>0.77669736842105253</v>
      </c>
      <c r="AC117" s="42"/>
      <c r="AD117" s="12"/>
      <c r="AE117" s="12"/>
      <c r="AF117" s="12"/>
      <c r="AG117" s="12">
        <v>0</v>
      </c>
      <c r="AH117" s="12"/>
      <c r="AI117" s="12">
        <v>0</v>
      </c>
      <c r="AJ117" s="12"/>
      <c r="AK117" s="12">
        <v>0</v>
      </c>
      <c r="AL117" s="12">
        <v>0</v>
      </c>
      <c r="AM117" s="39"/>
      <c r="AO117" s="12"/>
      <c r="AP117" s="12"/>
      <c r="AQ117" s="12"/>
      <c r="AR117" s="41">
        <v>0</v>
      </c>
      <c r="AS117" s="12">
        <v>0</v>
      </c>
      <c r="AT117" s="12">
        <v>0</v>
      </c>
      <c r="AU117" s="12">
        <v>0</v>
      </c>
      <c r="AV117" s="12"/>
      <c r="AW117" s="12"/>
      <c r="AX117" s="13">
        <v>0</v>
      </c>
      <c r="AY117" s="12"/>
      <c r="AZ117" s="12"/>
      <c r="BA117" s="39"/>
      <c r="BB117" s="40">
        <v>0</v>
      </c>
      <c r="BC117" s="39"/>
      <c r="BE117" s="12"/>
      <c r="BF117" s="12"/>
      <c r="BG117" s="12"/>
      <c r="BH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</row>
    <row r="118" spans="1:128" x14ac:dyDescent="0.25">
      <c r="A118" s="34" t="s">
        <v>136</v>
      </c>
      <c r="B118" s="1">
        <v>39476</v>
      </c>
      <c r="C118" s="2"/>
      <c r="D118" s="1"/>
      <c r="F118" s="2">
        <v>41</v>
      </c>
      <c r="G118" t="s">
        <v>129</v>
      </c>
      <c r="H118" s="2"/>
      <c r="I118" s="12"/>
      <c r="J118" s="12">
        <v>11.6</v>
      </c>
      <c r="K118" s="2"/>
      <c r="L118" s="36"/>
      <c r="M118" s="2"/>
      <c r="N118" s="2"/>
      <c r="O118" s="2"/>
      <c r="P118" s="12"/>
      <c r="Q118" s="12"/>
      <c r="R118" s="12"/>
      <c r="S118" s="12"/>
      <c r="T118" s="12"/>
      <c r="U118" s="39"/>
      <c r="W118" s="12"/>
      <c r="X118" s="12"/>
      <c r="Y118" s="12"/>
      <c r="Z118" s="39"/>
      <c r="AB118" s="12"/>
      <c r="AC118" s="42"/>
      <c r="AD118" s="12"/>
      <c r="AE118" s="12"/>
      <c r="AF118" s="12"/>
      <c r="AG118" s="12"/>
      <c r="AH118" s="12"/>
      <c r="AI118" s="12"/>
      <c r="AJ118" s="12"/>
      <c r="AK118" s="12"/>
      <c r="AL118" s="12"/>
      <c r="AM118" s="39"/>
      <c r="AO118" s="12"/>
      <c r="AP118" s="12"/>
      <c r="AQ118" s="12"/>
      <c r="AR118" s="41"/>
      <c r="AS118" s="12"/>
      <c r="AT118" s="12"/>
      <c r="AU118" s="12"/>
      <c r="AV118" s="12"/>
      <c r="AW118" s="12"/>
      <c r="AX118" s="13"/>
      <c r="AY118" s="12"/>
      <c r="AZ118" s="12"/>
      <c r="BA118" s="39"/>
      <c r="BB118" s="40">
        <v>0</v>
      </c>
      <c r="BC118" s="39"/>
      <c r="BE118" s="12"/>
      <c r="BF118" s="12"/>
      <c r="BG118" s="12"/>
      <c r="BH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</row>
    <row r="119" spans="1:128" x14ac:dyDescent="0.25">
      <c r="A119" s="34" t="s">
        <v>136</v>
      </c>
      <c r="B119" s="1">
        <v>39485</v>
      </c>
      <c r="C119" s="2"/>
      <c r="D119" s="1"/>
      <c r="F119" s="2">
        <v>50</v>
      </c>
      <c r="G119" t="s">
        <v>129</v>
      </c>
      <c r="H119" s="2"/>
      <c r="I119" s="12"/>
      <c r="J119" s="12">
        <v>13.75</v>
      </c>
      <c r="K119" s="2"/>
      <c r="L119" s="36"/>
      <c r="M119" s="2"/>
      <c r="N119" s="2"/>
      <c r="O119" s="2"/>
      <c r="P119" s="12"/>
      <c r="Q119" s="12"/>
      <c r="R119" s="12"/>
      <c r="S119" s="12"/>
      <c r="T119" s="12"/>
      <c r="U119" s="39"/>
      <c r="W119" s="12"/>
      <c r="X119" s="12"/>
      <c r="Y119" s="12"/>
      <c r="Z119" s="39"/>
      <c r="AB119" s="12"/>
      <c r="AC119" s="42"/>
      <c r="AD119" s="12"/>
      <c r="AE119" s="12"/>
      <c r="AF119" s="12"/>
      <c r="AG119" s="12"/>
      <c r="AH119" s="12"/>
      <c r="AI119" s="12"/>
      <c r="AJ119" s="12"/>
      <c r="AK119" s="12"/>
      <c r="AL119" s="12"/>
      <c r="AM119" s="39"/>
      <c r="AO119" s="12"/>
      <c r="AP119" s="12"/>
      <c r="AQ119" s="12"/>
      <c r="AR119" s="41"/>
      <c r="AS119" s="12"/>
      <c r="AT119" s="12"/>
      <c r="AU119" s="12"/>
      <c r="AV119" s="12"/>
      <c r="AW119" s="12"/>
      <c r="AX119" s="13"/>
      <c r="AY119" s="12"/>
      <c r="AZ119" s="12"/>
      <c r="BA119" s="39"/>
      <c r="BB119" s="40">
        <v>0</v>
      </c>
      <c r="BC119" s="39"/>
      <c r="BE119" s="12"/>
      <c r="BF119" s="12"/>
      <c r="BG119" s="12"/>
      <c r="BH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</row>
    <row r="120" spans="1:128" x14ac:dyDescent="0.25">
      <c r="A120" s="34" t="s">
        <v>136</v>
      </c>
      <c r="B120" s="1">
        <v>39489</v>
      </c>
      <c r="C120" s="2"/>
      <c r="D120" s="1"/>
      <c r="F120" s="2">
        <v>54</v>
      </c>
      <c r="G120" t="s">
        <v>129</v>
      </c>
      <c r="H120" s="2"/>
      <c r="I120" s="12"/>
      <c r="J120" s="12">
        <v>13.8</v>
      </c>
      <c r="K120" s="2"/>
      <c r="L120" s="36"/>
      <c r="M120" s="2"/>
      <c r="N120" s="2"/>
      <c r="O120" s="2"/>
      <c r="P120" s="12"/>
      <c r="Q120" s="12"/>
      <c r="R120" s="12"/>
      <c r="S120" s="12"/>
      <c r="T120" s="12"/>
      <c r="U120" s="39">
        <v>1284.4525839784014</v>
      </c>
      <c r="V120" s="40">
        <v>128.44525839784015</v>
      </c>
      <c r="W120" s="12"/>
      <c r="X120" s="12"/>
      <c r="Y120" s="12"/>
      <c r="Z120" s="39">
        <v>1184.5227891275426</v>
      </c>
      <c r="AA120" s="40">
        <v>118.45227891275427</v>
      </c>
      <c r="AB120" s="12">
        <v>2.517138607951666</v>
      </c>
      <c r="AC120" s="42">
        <f>AB120/AA120</f>
        <v>2.1250233689515237E-2</v>
      </c>
      <c r="AD120" s="12"/>
      <c r="AE120" s="12"/>
      <c r="AF120" s="12"/>
      <c r="AG120" s="12">
        <v>122.55513406080127</v>
      </c>
      <c r="AH120" s="12"/>
      <c r="AI120" s="12">
        <v>68.101079132516247</v>
      </c>
      <c r="AJ120" s="12"/>
      <c r="AK120" s="12">
        <v>0</v>
      </c>
      <c r="AL120" s="12">
        <v>0</v>
      </c>
      <c r="AM120" s="39">
        <f>AG120+AH120+AI120+AJ120+AK120+AL120</f>
        <v>190.65621319331751</v>
      </c>
      <c r="AN120" s="40">
        <f>AM120/10</f>
        <v>19.065621319331751</v>
      </c>
      <c r="AO120" s="12"/>
      <c r="AP120" s="12"/>
      <c r="AQ120" s="12"/>
      <c r="AR120" s="41">
        <v>142.21487591201441</v>
      </c>
      <c r="AS120" s="12">
        <v>127.57200998398348</v>
      </c>
      <c r="AT120" s="12">
        <v>14.642865928030943</v>
      </c>
      <c r="AU120" s="12">
        <v>0</v>
      </c>
      <c r="AV120" s="12"/>
      <c r="AW120" s="12"/>
      <c r="AX120" s="13">
        <v>0</v>
      </c>
      <c r="AY120" s="12"/>
      <c r="AZ120" s="12"/>
      <c r="BA120" s="39"/>
      <c r="BB120" s="40">
        <v>0</v>
      </c>
      <c r="BC120" s="39">
        <f>U120+Z120+AM120+BA120</f>
        <v>2659.6315862992615</v>
      </c>
      <c r="BD120">
        <f>V120+AA120+AN120</f>
        <v>265.96315862992617</v>
      </c>
      <c r="BE120" s="12"/>
      <c r="BF120" s="12"/>
      <c r="BG120" s="12"/>
      <c r="BH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</row>
    <row r="121" spans="1:128" x14ac:dyDescent="0.25">
      <c r="A121" s="34" t="s">
        <v>136</v>
      </c>
      <c r="B121" s="1">
        <v>39491</v>
      </c>
      <c r="C121" s="2"/>
      <c r="D121" s="1"/>
      <c r="F121" s="2">
        <v>56</v>
      </c>
      <c r="G121" t="s">
        <v>129</v>
      </c>
      <c r="H121" s="2"/>
      <c r="I121" s="12"/>
      <c r="J121" s="12">
        <v>14.8</v>
      </c>
      <c r="K121" s="2"/>
      <c r="L121" s="36"/>
      <c r="M121" s="2"/>
      <c r="N121" s="2"/>
      <c r="O121" s="2"/>
      <c r="P121" s="12"/>
      <c r="Q121" s="12"/>
      <c r="R121" s="12"/>
      <c r="S121" s="12"/>
      <c r="T121" s="12"/>
      <c r="U121" s="39"/>
      <c r="W121" s="12"/>
      <c r="X121" s="12"/>
      <c r="Y121" s="12"/>
      <c r="Z121" s="39"/>
      <c r="AB121" s="12"/>
      <c r="AC121" s="42"/>
      <c r="AD121" s="12"/>
      <c r="AE121" s="12"/>
      <c r="AF121" s="12"/>
      <c r="AG121" s="12"/>
      <c r="AH121" s="12"/>
      <c r="AI121" s="12"/>
      <c r="AJ121" s="12"/>
      <c r="AK121" s="12"/>
      <c r="AL121" s="12"/>
      <c r="AM121" s="39"/>
      <c r="AO121" s="12"/>
      <c r="AP121" s="12"/>
      <c r="AQ121" s="12"/>
      <c r="AR121" s="41"/>
      <c r="AS121" s="12"/>
      <c r="AT121" s="12"/>
      <c r="AU121" s="12"/>
      <c r="AV121" s="12"/>
      <c r="AW121" s="12"/>
      <c r="AX121" s="13"/>
      <c r="AY121" s="12"/>
      <c r="AZ121" s="12"/>
      <c r="BA121" s="39"/>
      <c r="BB121" s="40">
        <v>0</v>
      </c>
      <c r="BC121" s="39"/>
      <c r="BE121" s="12"/>
      <c r="BF121" s="12"/>
      <c r="BG121" s="12"/>
      <c r="BH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</row>
    <row r="122" spans="1:128" x14ac:dyDescent="0.25">
      <c r="A122" s="34" t="s">
        <v>136</v>
      </c>
      <c r="B122" s="1">
        <v>39496</v>
      </c>
      <c r="C122" s="2"/>
      <c r="D122" s="1"/>
      <c r="F122" s="2">
        <v>61</v>
      </c>
      <c r="G122" t="s">
        <v>129</v>
      </c>
      <c r="H122" s="2"/>
      <c r="I122" s="12"/>
      <c r="J122" s="12">
        <v>16.55</v>
      </c>
      <c r="K122" s="2"/>
      <c r="L122" s="36"/>
      <c r="M122" s="2"/>
      <c r="N122" s="2"/>
      <c r="O122" s="2"/>
      <c r="P122" s="12"/>
      <c r="Q122" s="12"/>
      <c r="R122" s="12"/>
      <c r="S122" s="12"/>
      <c r="T122" s="12"/>
      <c r="U122" s="39"/>
      <c r="W122" s="12"/>
      <c r="X122" s="12"/>
      <c r="Y122" s="12"/>
      <c r="Z122" s="39"/>
      <c r="AB122" s="12"/>
      <c r="AC122" s="42"/>
      <c r="AD122" s="12"/>
      <c r="AE122" s="12"/>
      <c r="AF122" s="12"/>
      <c r="AG122" s="12"/>
      <c r="AH122" s="12"/>
      <c r="AI122" s="12"/>
      <c r="AJ122" s="12"/>
      <c r="AK122" s="12"/>
      <c r="AL122" s="12"/>
      <c r="AM122" s="39"/>
      <c r="AO122" s="12"/>
      <c r="AP122" s="12"/>
      <c r="AQ122" s="12"/>
      <c r="AR122" s="41"/>
      <c r="AS122" s="12"/>
      <c r="AT122" s="12"/>
      <c r="AU122" s="12"/>
      <c r="AV122" s="12"/>
      <c r="AW122" s="12"/>
      <c r="AX122" s="13"/>
      <c r="AY122" s="12"/>
      <c r="AZ122" s="12"/>
      <c r="BA122" s="39"/>
      <c r="BB122" s="40">
        <v>0</v>
      </c>
      <c r="BC122" s="39"/>
      <c r="BE122" s="12"/>
      <c r="BF122" s="12"/>
      <c r="BG122" s="12"/>
      <c r="BH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</row>
    <row r="123" spans="1:128" x14ac:dyDescent="0.25">
      <c r="A123" s="34" t="s">
        <v>136</v>
      </c>
      <c r="B123" s="1">
        <v>39503</v>
      </c>
      <c r="C123" s="2"/>
      <c r="D123" s="1"/>
      <c r="F123" s="2">
        <v>68</v>
      </c>
      <c r="G123" t="s">
        <v>129</v>
      </c>
      <c r="H123" s="2"/>
      <c r="I123" s="12"/>
      <c r="J123" s="12"/>
      <c r="K123" s="2"/>
      <c r="L123" s="36"/>
      <c r="M123" s="2"/>
      <c r="N123" s="2"/>
      <c r="O123" s="2"/>
      <c r="P123" s="12"/>
      <c r="Q123" s="12"/>
      <c r="R123" s="12"/>
      <c r="S123" s="12"/>
      <c r="T123" s="12"/>
      <c r="U123" s="39">
        <v>2251.2243672164682</v>
      </c>
      <c r="V123" s="40">
        <v>225.12243672164681</v>
      </c>
      <c r="W123" s="12"/>
      <c r="X123" s="12"/>
      <c r="Y123" s="12"/>
      <c r="Z123" s="39">
        <v>1689.7490758355027</v>
      </c>
      <c r="AA123" s="40">
        <v>168.97490758355028</v>
      </c>
      <c r="AB123" s="12">
        <v>3.0586772514643421</v>
      </c>
      <c r="AC123" s="42">
        <f>AB123/AA123</f>
        <v>1.8101369577325957E-2</v>
      </c>
      <c r="AD123" s="12"/>
      <c r="AE123" s="12"/>
      <c r="AF123" s="12"/>
      <c r="AG123" s="12">
        <v>48.335154768708847</v>
      </c>
      <c r="AH123" s="12"/>
      <c r="AI123" s="12">
        <v>212.13730141181719</v>
      </c>
      <c r="AJ123" s="12"/>
      <c r="AK123" s="12">
        <v>0</v>
      </c>
      <c r="AL123" s="12">
        <v>0</v>
      </c>
      <c r="AM123" s="39">
        <f>AG123+AH123+AI123+AJ123+AK123+AL123</f>
        <v>260.47245618052602</v>
      </c>
      <c r="AN123" s="40">
        <f>AM123/10</f>
        <v>26.047245618052603</v>
      </c>
      <c r="AO123" s="12"/>
      <c r="AP123" s="12"/>
      <c r="AQ123" s="12"/>
      <c r="AR123" s="41">
        <v>105.26280265950057</v>
      </c>
      <c r="AS123" s="12">
        <v>37.373774600906785</v>
      </c>
      <c r="AT123" s="12">
        <v>67.88902805859378</v>
      </c>
      <c r="AU123" s="12">
        <v>0</v>
      </c>
      <c r="AV123" s="12"/>
      <c r="AW123" s="12"/>
      <c r="AX123" s="13">
        <v>0</v>
      </c>
      <c r="AY123" s="12"/>
      <c r="AZ123" s="12"/>
      <c r="BA123" s="39"/>
      <c r="BB123" s="40">
        <v>0</v>
      </c>
      <c r="BC123" s="39">
        <f>U123+Z123+AM123+BA123</f>
        <v>4201.4458992324971</v>
      </c>
      <c r="BD123">
        <f>V123+AA123+AN123</f>
        <v>420.14458992324973</v>
      </c>
      <c r="BE123" s="12"/>
      <c r="BF123" s="12"/>
      <c r="BG123" s="12"/>
      <c r="BH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</row>
    <row r="124" spans="1:128" x14ac:dyDescent="0.25">
      <c r="A124" s="34" t="s">
        <v>136</v>
      </c>
      <c r="B124" s="1">
        <v>39504</v>
      </c>
      <c r="C124" s="2"/>
      <c r="D124" s="1"/>
      <c r="F124" s="2">
        <v>69</v>
      </c>
      <c r="G124" t="s">
        <v>129</v>
      </c>
      <c r="H124" s="2"/>
      <c r="I124" s="12"/>
      <c r="J124" s="12">
        <v>18.45</v>
      </c>
      <c r="K124" s="2"/>
      <c r="L124" s="36"/>
      <c r="M124" s="2"/>
      <c r="N124" s="2"/>
      <c r="O124" s="2"/>
      <c r="P124" s="12"/>
      <c r="Q124" s="12"/>
      <c r="R124" s="12"/>
      <c r="S124" s="12"/>
      <c r="T124" s="12"/>
      <c r="U124" s="39"/>
      <c r="W124" s="12"/>
      <c r="X124" s="12"/>
      <c r="Y124" s="12"/>
      <c r="Z124" s="39"/>
      <c r="AB124" s="12"/>
      <c r="AC124" s="42"/>
      <c r="AD124" s="12"/>
      <c r="AE124" s="12"/>
      <c r="AF124" s="12"/>
      <c r="AG124" s="12"/>
      <c r="AH124" s="12"/>
      <c r="AI124" s="12"/>
      <c r="AJ124" s="12"/>
      <c r="AK124" s="12"/>
      <c r="AL124" s="12"/>
      <c r="AM124" s="39"/>
      <c r="AO124" s="12"/>
      <c r="AP124" s="12"/>
      <c r="AQ124" s="12"/>
      <c r="AR124" s="41"/>
      <c r="AS124" s="12"/>
      <c r="AT124" s="12"/>
      <c r="AU124" s="12"/>
      <c r="AV124" s="12"/>
      <c r="AW124" s="12"/>
      <c r="AX124" s="13"/>
      <c r="AY124" s="12"/>
      <c r="AZ124" s="12"/>
      <c r="BA124" s="39"/>
      <c r="BB124" s="40">
        <v>0</v>
      </c>
      <c r="BC124" s="39"/>
      <c r="BE124" s="12"/>
      <c r="BF124" s="12"/>
      <c r="BG124" s="12"/>
      <c r="BH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</row>
    <row r="125" spans="1:128" x14ac:dyDescent="0.25">
      <c r="A125" s="34" t="s">
        <v>136</v>
      </c>
      <c r="B125" s="1">
        <v>39510</v>
      </c>
      <c r="C125" s="2"/>
      <c r="D125" s="1"/>
      <c r="F125" s="2">
        <v>75</v>
      </c>
      <c r="G125" t="s">
        <v>129</v>
      </c>
      <c r="H125" s="2"/>
      <c r="I125" s="12"/>
      <c r="J125" s="12">
        <v>19.100000000000001</v>
      </c>
      <c r="K125" s="2"/>
      <c r="L125" s="36"/>
      <c r="M125" s="2"/>
      <c r="N125" s="2"/>
      <c r="O125" s="2"/>
      <c r="P125" s="12"/>
      <c r="Q125" s="12"/>
      <c r="R125" s="12"/>
      <c r="S125" s="12"/>
      <c r="T125" s="12"/>
      <c r="U125" s="39"/>
      <c r="W125" s="12"/>
      <c r="X125" s="12"/>
      <c r="Y125" s="12"/>
      <c r="Z125" s="39"/>
      <c r="AB125" s="12"/>
      <c r="AC125" s="42"/>
      <c r="AD125" s="12"/>
      <c r="AE125" s="12"/>
      <c r="AF125" s="12"/>
      <c r="AG125" s="12"/>
      <c r="AH125" s="12"/>
      <c r="AI125" s="12"/>
      <c r="AJ125" s="12"/>
      <c r="AK125" s="12"/>
      <c r="AL125" s="12"/>
      <c r="AM125" s="39"/>
      <c r="AO125" s="12"/>
      <c r="AP125" s="12"/>
      <c r="AQ125" s="12"/>
      <c r="AR125" s="41"/>
      <c r="AS125" s="12"/>
      <c r="AT125" s="12"/>
      <c r="AU125" s="12"/>
      <c r="AV125" s="12"/>
      <c r="AW125" s="12"/>
      <c r="AX125" s="13"/>
      <c r="AY125" s="12"/>
      <c r="AZ125" s="12"/>
      <c r="BA125" s="39"/>
      <c r="BB125" s="40">
        <v>0</v>
      </c>
      <c r="BC125" s="39"/>
      <c r="BE125" s="12"/>
      <c r="BF125" s="12"/>
      <c r="BG125" s="12"/>
      <c r="BH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</row>
    <row r="126" spans="1:128" x14ac:dyDescent="0.25">
      <c r="A126" s="34" t="s">
        <v>136</v>
      </c>
      <c r="B126" s="1">
        <v>39514</v>
      </c>
      <c r="C126" s="2"/>
      <c r="D126" s="1"/>
      <c r="F126" s="2">
        <v>79</v>
      </c>
      <c r="G126" t="s">
        <v>129</v>
      </c>
      <c r="H126" s="2"/>
      <c r="I126" s="12"/>
      <c r="J126" s="12">
        <v>20.066666666666666</v>
      </c>
      <c r="K126" s="2"/>
      <c r="L126" s="36"/>
      <c r="M126" s="2"/>
      <c r="N126" s="2"/>
      <c r="O126" s="2"/>
      <c r="P126" s="12"/>
      <c r="Q126" s="12"/>
      <c r="R126" s="12"/>
      <c r="S126" s="12"/>
      <c r="T126" s="12"/>
      <c r="U126" s="39"/>
      <c r="W126" s="12"/>
      <c r="X126" s="12"/>
      <c r="Y126" s="12"/>
      <c r="Z126" s="39"/>
      <c r="AB126" s="12"/>
      <c r="AC126" s="42"/>
      <c r="AD126" s="12"/>
      <c r="AE126" s="12"/>
      <c r="AF126" s="12"/>
      <c r="AG126" s="12"/>
      <c r="AH126" s="12"/>
      <c r="AI126" s="12"/>
      <c r="AJ126" s="12"/>
      <c r="AK126" s="12"/>
      <c r="AL126" s="12"/>
      <c r="AM126" s="39"/>
      <c r="AO126" s="12"/>
      <c r="AP126" s="12"/>
      <c r="AQ126" s="12"/>
      <c r="AR126" s="41"/>
      <c r="AS126" s="12"/>
      <c r="AT126" s="12"/>
      <c r="AU126" s="12"/>
      <c r="AV126" s="12"/>
      <c r="AW126" s="12"/>
      <c r="AX126" s="13"/>
      <c r="AY126" s="12"/>
      <c r="AZ126" s="12"/>
      <c r="BA126" s="39"/>
      <c r="BB126" s="40">
        <v>0</v>
      </c>
      <c r="BC126" s="39"/>
      <c r="BE126" s="12"/>
      <c r="BF126" s="12"/>
      <c r="BG126" s="12"/>
      <c r="BH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</row>
    <row r="127" spans="1:128" x14ac:dyDescent="0.25">
      <c r="A127" s="34" t="s">
        <v>136</v>
      </c>
      <c r="B127" s="1">
        <v>39518</v>
      </c>
      <c r="C127" s="2"/>
      <c r="D127" s="1"/>
      <c r="F127" s="2">
        <v>83</v>
      </c>
      <c r="G127" t="s">
        <v>129</v>
      </c>
      <c r="H127" s="2"/>
      <c r="I127" s="12"/>
      <c r="J127" s="12"/>
      <c r="K127" s="2"/>
      <c r="L127" s="36"/>
      <c r="M127" s="2"/>
      <c r="N127" s="2"/>
      <c r="O127" s="2"/>
      <c r="P127" s="12"/>
      <c r="Q127" s="12"/>
      <c r="R127" s="12"/>
      <c r="S127" s="12"/>
      <c r="T127" s="12"/>
      <c r="U127" s="39">
        <v>3678.0684747324576</v>
      </c>
      <c r="V127" s="40">
        <v>367.80684747324574</v>
      </c>
      <c r="W127" s="12"/>
      <c r="X127" s="12"/>
      <c r="Y127" s="12"/>
      <c r="Z127" s="39">
        <v>2356.181453982726</v>
      </c>
      <c r="AA127" s="40">
        <v>235.61814539827259</v>
      </c>
      <c r="AB127" s="12">
        <v>3.7904515815918858</v>
      </c>
      <c r="AC127" s="42">
        <f t="shared" ref="AC127:AC128" si="9">AB127/AA127</f>
        <v>1.6087265160265009E-2</v>
      </c>
      <c r="AD127" s="12"/>
      <c r="AE127" s="12"/>
      <c r="AF127" s="12"/>
      <c r="AG127" s="12">
        <v>98.376535140072548</v>
      </c>
      <c r="AH127" s="12"/>
      <c r="AI127" s="12">
        <v>1206.8959639613995</v>
      </c>
      <c r="AJ127" s="12"/>
      <c r="AK127" s="12">
        <v>0</v>
      </c>
      <c r="AL127" s="12">
        <v>0</v>
      </c>
      <c r="AM127" s="39">
        <f t="shared" ref="AM127:AM128" si="10">AG127+AH127+AI127+AJ127+AK127+AL127</f>
        <v>1305.272499101472</v>
      </c>
      <c r="AN127" s="40">
        <f t="shared" ref="AN127:AN128" si="11">AM127/10</f>
        <v>130.52724991014719</v>
      </c>
      <c r="AO127" s="12"/>
      <c r="AP127" s="12"/>
      <c r="AQ127" s="12"/>
      <c r="AR127" s="41">
        <v>143.63197415195737</v>
      </c>
      <c r="AS127" s="12">
        <v>80.847207143969669</v>
      </c>
      <c r="AT127" s="12">
        <v>62.784767007987689</v>
      </c>
      <c r="AU127" s="12">
        <v>0</v>
      </c>
      <c r="AV127" s="12"/>
      <c r="AW127" s="12"/>
      <c r="AX127" s="13">
        <v>0</v>
      </c>
      <c r="AY127" s="12"/>
      <c r="AZ127" s="12"/>
      <c r="BA127" s="39"/>
      <c r="BB127" s="40">
        <v>0</v>
      </c>
      <c r="BC127" s="39">
        <f>U127+Z127+AM127+BA127</f>
        <v>7339.5224278166561</v>
      </c>
      <c r="BD127">
        <f t="shared" ref="BD127:BD128" si="12">V127+AA127+AN127</f>
        <v>733.95224278166552</v>
      </c>
      <c r="BE127" s="12"/>
      <c r="BF127" s="12"/>
      <c r="BG127" s="12"/>
      <c r="BH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</row>
    <row r="128" spans="1:128" x14ac:dyDescent="0.25">
      <c r="A128" s="34" t="s">
        <v>136</v>
      </c>
      <c r="B128" s="1">
        <v>39532</v>
      </c>
      <c r="C128" s="2"/>
      <c r="D128" s="1"/>
      <c r="F128" s="2">
        <v>97</v>
      </c>
      <c r="G128" t="s">
        <v>129</v>
      </c>
      <c r="H128" s="2"/>
      <c r="I128" s="12"/>
      <c r="J128" s="12"/>
      <c r="K128" s="2"/>
      <c r="L128" s="36"/>
      <c r="M128" s="2"/>
      <c r="N128" s="2"/>
      <c r="O128" s="2"/>
      <c r="P128" s="12"/>
      <c r="Q128" s="12"/>
      <c r="R128" s="12"/>
      <c r="S128" s="12"/>
      <c r="T128" s="12"/>
      <c r="U128" s="39">
        <v>4125.0531933591083</v>
      </c>
      <c r="V128" s="40">
        <v>412.50531933591083</v>
      </c>
      <c r="W128" s="12"/>
      <c r="X128" s="12"/>
      <c r="Y128" s="12"/>
      <c r="Z128" s="39">
        <v>2439.7306460067375</v>
      </c>
      <c r="AA128" s="40">
        <v>243.97306460067375</v>
      </c>
      <c r="AB128" s="12">
        <v>3.2513324637164551</v>
      </c>
      <c r="AC128" s="42">
        <f t="shared" si="9"/>
        <v>1.332660418492557E-2</v>
      </c>
      <c r="AD128" s="12"/>
      <c r="AE128" s="12"/>
      <c r="AF128" s="12"/>
      <c r="AG128" s="12">
        <v>18.997649612066432</v>
      </c>
      <c r="AH128" s="12"/>
      <c r="AI128" s="12">
        <v>4094.2615110714228</v>
      </c>
      <c r="AJ128" s="12"/>
      <c r="AK128" s="12">
        <v>0</v>
      </c>
      <c r="AL128" s="12">
        <v>0</v>
      </c>
      <c r="AM128" s="39">
        <f t="shared" si="10"/>
        <v>4113.2591606834894</v>
      </c>
      <c r="AN128" s="40">
        <f t="shared" si="11"/>
        <v>411.32591606834893</v>
      </c>
      <c r="AO128" s="12"/>
      <c r="AP128" s="12"/>
      <c r="AQ128" s="12"/>
      <c r="AR128" s="41">
        <v>150.23906304964538</v>
      </c>
      <c r="AS128" s="12">
        <v>12.071644981981969</v>
      </c>
      <c r="AT128" s="12">
        <v>138.16741806766342</v>
      </c>
      <c r="AU128" s="12">
        <v>0</v>
      </c>
      <c r="AV128" s="12"/>
      <c r="AW128" s="12"/>
      <c r="AX128" s="13">
        <v>0</v>
      </c>
      <c r="AY128" s="12"/>
      <c r="AZ128" s="12"/>
      <c r="BA128" s="39"/>
      <c r="BB128" s="40">
        <v>0</v>
      </c>
      <c r="BC128" s="39">
        <f>U128+Z128+AM128+BA128</f>
        <v>10678.043000049336</v>
      </c>
      <c r="BD128">
        <f t="shared" si="12"/>
        <v>1067.8043000049336</v>
      </c>
      <c r="BE128" s="12"/>
      <c r="BF128" s="12"/>
      <c r="BG128" s="12"/>
      <c r="BH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</row>
    <row r="129" spans="1:128" x14ac:dyDescent="0.25">
      <c r="A129" s="34" t="s">
        <v>136</v>
      </c>
      <c r="B129" s="1">
        <v>39533</v>
      </c>
      <c r="C129" s="2"/>
      <c r="D129" s="1"/>
      <c r="F129" s="2">
        <v>98</v>
      </c>
      <c r="G129" t="s">
        <v>129</v>
      </c>
      <c r="H129" s="2"/>
      <c r="I129" s="12"/>
      <c r="J129" s="12">
        <v>23.2</v>
      </c>
      <c r="K129" s="2"/>
      <c r="L129" s="36"/>
      <c r="M129" s="2"/>
      <c r="N129" s="2"/>
      <c r="O129" s="2"/>
      <c r="P129" s="12"/>
      <c r="Q129" s="12"/>
      <c r="R129" s="12"/>
      <c r="S129" s="12"/>
      <c r="T129" s="12"/>
      <c r="U129" s="39"/>
      <c r="W129" s="12"/>
      <c r="X129" s="12"/>
      <c r="Y129" s="12"/>
      <c r="Z129" s="39"/>
      <c r="AB129" s="12"/>
      <c r="AC129" s="42"/>
      <c r="AD129" s="12"/>
      <c r="AE129" s="12"/>
      <c r="AF129" s="12"/>
      <c r="AG129" s="12"/>
      <c r="AH129" s="12"/>
      <c r="AI129" s="12"/>
      <c r="AJ129" s="12"/>
      <c r="AK129" s="12"/>
      <c r="AL129" s="12"/>
      <c r="AM129" s="39"/>
      <c r="AO129" s="12"/>
      <c r="AP129" s="12"/>
      <c r="AQ129" s="12"/>
      <c r="AR129" s="41"/>
      <c r="AS129" s="12"/>
      <c r="AT129" s="12"/>
      <c r="AU129" s="12"/>
      <c r="AV129" s="12"/>
      <c r="AW129" s="12"/>
      <c r="AX129" s="13"/>
      <c r="AY129" s="12"/>
      <c r="AZ129" s="12"/>
      <c r="BA129" s="39"/>
      <c r="BB129" s="40">
        <v>0</v>
      </c>
      <c r="BC129" s="39"/>
      <c r="BE129" s="12"/>
      <c r="BF129" s="12"/>
      <c r="BG129" s="12"/>
      <c r="BH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</row>
    <row r="130" spans="1:128" x14ac:dyDescent="0.25">
      <c r="A130" s="34" t="s">
        <v>136</v>
      </c>
      <c r="B130" s="1">
        <v>39552</v>
      </c>
      <c r="C130" s="2"/>
      <c r="D130" s="1"/>
      <c r="F130" s="2">
        <v>117</v>
      </c>
      <c r="G130" t="s">
        <v>129</v>
      </c>
      <c r="H130" s="2"/>
      <c r="I130" s="12"/>
      <c r="J130" s="12"/>
      <c r="K130" s="2"/>
      <c r="L130" s="36"/>
      <c r="M130" s="2"/>
      <c r="N130" s="2"/>
      <c r="O130" s="2"/>
      <c r="P130" s="12"/>
      <c r="Q130" s="12"/>
      <c r="R130" s="12"/>
      <c r="S130" s="12"/>
      <c r="T130" s="12"/>
      <c r="U130" s="39">
        <v>4462.2102618746721</v>
      </c>
      <c r="V130" s="40">
        <v>446.2210261874672</v>
      </c>
      <c r="W130" s="12"/>
      <c r="X130" s="12"/>
      <c r="Y130" s="12"/>
      <c r="Z130" s="39">
        <v>2865.328329966087</v>
      </c>
      <c r="AA130" s="40">
        <v>286.5328329966087</v>
      </c>
      <c r="AB130" s="12">
        <v>3.1740364782138819</v>
      </c>
      <c r="AC130" s="42">
        <f>AB130/AA130</f>
        <v>1.1077391882177247E-2</v>
      </c>
      <c r="AD130" s="12"/>
      <c r="AE130" s="12"/>
      <c r="AF130" s="12"/>
      <c r="AG130" s="12">
        <v>2.7663051880645799</v>
      </c>
      <c r="AH130" s="12"/>
      <c r="AI130" s="12">
        <v>6013.221267839881</v>
      </c>
      <c r="AJ130" s="12"/>
      <c r="AK130" s="12">
        <v>0</v>
      </c>
      <c r="AL130" s="12">
        <v>0</v>
      </c>
      <c r="AM130" s="39">
        <f>AG130+AH130+AI130+AJ130+AK130+AL130</f>
        <v>6015.9875730279455</v>
      </c>
      <c r="AN130" s="40">
        <f>AM130/10</f>
        <v>601.59875730279452</v>
      </c>
      <c r="AO130" s="12"/>
      <c r="AP130" s="12"/>
      <c r="AQ130" s="12"/>
      <c r="AR130" s="41">
        <v>143.25443897385659</v>
      </c>
      <c r="AS130" s="12">
        <v>2.0747288910484349</v>
      </c>
      <c r="AT130" s="12">
        <v>141.17971008280816</v>
      </c>
      <c r="AU130" s="12">
        <v>0</v>
      </c>
      <c r="AV130" s="12"/>
      <c r="AW130" s="12"/>
      <c r="AX130" s="13">
        <v>0</v>
      </c>
      <c r="AY130" s="12"/>
      <c r="AZ130" s="12"/>
      <c r="BA130" s="39"/>
      <c r="BB130" s="40">
        <v>0</v>
      </c>
      <c r="BC130" s="39">
        <f>U130+Z130+AM130+BA130</f>
        <v>13343.526164868705</v>
      </c>
      <c r="BD130">
        <f>V130+AA130+AN130</f>
        <v>1334.3526164868704</v>
      </c>
      <c r="BE130" s="12"/>
      <c r="BF130" s="12"/>
      <c r="BG130" s="12"/>
      <c r="BH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</row>
    <row r="131" spans="1:128" x14ac:dyDescent="0.25">
      <c r="A131" s="34" t="s">
        <v>136</v>
      </c>
      <c r="B131" s="1">
        <v>39555</v>
      </c>
      <c r="C131" s="2"/>
      <c r="D131" s="1"/>
      <c r="F131" s="2">
        <v>120</v>
      </c>
      <c r="G131" t="s">
        <v>129</v>
      </c>
      <c r="H131" s="2"/>
      <c r="I131" s="12"/>
      <c r="J131" s="12">
        <v>26.2</v>
      </c>
      <c r="K131" s="2"/>
      <c r="L131" s="36"/>
      <c r="M131" s="2"/>
      <c r="N131" s="2"/>
      <c r="O131" s="2"/>
      <c r="P131" s="12"/>
      <c r="Q131" s="12"/>
      <c r="R131" s="12"/>
      <c r="S131" s="12"/>
      <c r="T131" s="12"/>
      <c r="U131" s="39"/>
      <c r="W131" s="12"/>
      <c r="X131" s="12"/>
      <c r="Y131" s="12"/>
      <c r="Z131" s="39"/>
      <c r="AB131" s="12"/>
      <c r="AC131" s="42"/>
      <c r="AD131" s="12"/>
      <c r="AE131" s="12"/>
      <c r="AF131" s="12"/>
      <c r="AG131" s="12"/>
      <c r="AH131" s="12"/>
      <c r="AI131" s="12"/>
      <c r="AJ131" s="12"/>
      <c r="AK131" s="12"/>
      <c r="AL131" s="12"/>
      <c r="AM131" s="39"/>
      <c r="AO131" s="12"/>
      <c r="AP131" s="12"/>
      <c r="AQ131" s="12"/>
      <c r="AR131" s="41"/>
      <c r="AS131" s="12"/>
      <c r="AT131" s="12"/>
      <c r="AU131" s="12"/>
      <c r="AV131" s="12"/>
      <c r="AW131" s="12"/>
      <c r="AX131" s="13"/>
      <c r="AY131" s="12"/>
      <c r="AZ131" s="12"/>
      <c r="BA131" s="39"/>
      <c r="BB131" s="40">
        <v>0</v>
      </c>
      <c r="BC131" s="39"/>
      <c r="BE131" s="12"/>
      <c r="BF131" s="12"/>
      <c r="BG131" s="12"/>
      <c r="BH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</row>
    <row r="132" spans="1:128" x14ac:dyDescent="0.25">
      <c r="A132" s="34" t="s">
        <v>136</v>
      </c>
      <c r="B132" s="1">
        <v>39566</v>
      </c>
      <c r="C132" s="2"/>
      <c r="D132" s="1"/>
      <c r="F132" s="2">
        <v>131</v>
      </c>
      <c r="G132" t="s">
        <v>129</v>
      </c>
      <c r="H132" s="2"/>
      <c r="I132" s="12"/>
      <c r="J132" s="12"/>
      <c r="K132" s="2"/>
      <c r="L132" s="36"/>
      <c r="M132" s="2"/>
      <c r="N132" s="2"/>
      <c r="O132" s="2"/>
      <c r="P132" s="12"/>
      <c r="Q132" s="12"/>
      <c r="R132" s="12"/>
      <c r="S132" s="12"/>
      <c r="T132" s="12"/>
      <c r="U132" s="39">
        <v>5465.4685552083956</v>
      </c>
      <c r="V132" s="40">
        <v>546.54685552083959</v>
      </c>
      <c r="W132" s="12"/>
      <c r="X132" s="12"/>
      <c r="Y132" s="12"/>
      <c r="Z132" s="39">
        <v>0</v>
      </c>
      <c r="AB132" s="12">
        <v>3.2369820736482384</v>
      </c>
      <c r="AC132" s="42"/>
      <c r="AD132" s="12"/>
      <c r="AE132" s="12"/>
      <c r="AF132" s="12"/>
      <c r="AG132" s="12">
        <v>19.797649612066401</v>
      </c>
      <c r="AH132" s="12"/>
      <c r="AI132" s="12">
        <v>3388.4157920567577</v>
      </c>
      <c r="AJ132" s="12"/>
      <c r="AK132" s="12">
        <v>287.40999999999997</v>
      </c>
      <c r="AL132" s="12">
        <v>0</v>
      </c>
      <c r="AM132" s="39">
        <f t="shared" ref="AM132:AM133" si="13">AG132+AH132+AI132+AJ132+AK132+AL132</f>
        <v>3695.6234416688239</v>
      </c>
      <c r="AN132" s="40">
        <f t="shared" ref="AN132:AN133" si="14">AM132/10</f>
        <v>369.56234416688238</v>
      </c>
      <c r="AO132" s="12"/>
      <c r="AP132" s="12"/>
      <c r="AQ132" s="12"/>
      <c r="AR132" s="41">
        <v>174.19959784411554</v>
      </c>
      <c r="AS132" s="12">
        <v>13.292026218599302</v>
      </c>
      <c r="AT132" s="12">
        <v>93.647868732032094</v>
      </c>
      <c r="AU132" s="12">
        <v>58.097655381462346</v>
      </c>
      <c r="AV132" s="12"/>
      <c r="AW132" s="12"/>
      <c r="AX132" s="13">
        <v>9.1620475120217968</v>
      </c>
      <c r="AY132" s="12"/>
      <c r="AZ132" s="12"/>
      <c r="BA132" s="39"/>
      <c r="BB132" s="40">
        <v>0</v>
      </c>
      <c r="BC132" s="39">
        <f>U132+Z132+AM132+BA132</f>
        <v>9161.0919968772196</v>
      </c>
      <c r="BD132">
        <f t="shared" ref="BD132:BD133" si="15">V132+AA132+AN132</f>
        <v>916.10919968772191</v>
      </c>
      <c r="BE132" s="12"/>
      <c r="BF132" s="12"/>
      <c r="BG132" s="12"/>
      <c r="BH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</row>
    <row r="133" spans="1:128" x14ac:dyDescent="0.25">
      <c r="A133" s="34" t="s">
        <v>136</v>
      </c>
      <c r="B133" s="1">
        <v>39580</v>
      </c>
      <c r="C133" s="2"/>
      <c r="D133" s="1"/>
      <c r="F133" s="2">
        <v>145</v>
      </c>
      <c r="G133" t="s">
        <v>129</v>
      </c>
      <c r="H133" s="2"/>
      <c r="I133" s="12"/>
      <c r="J133" s="12"/>
      <c r="K133" s="2"/>
      <c r="L133" s="36"/>
      <c r="M133" s="2"/>
      <c r="N133" s="2"/>
      <c r="O133" s="2"/>
      <c r="P133" s="12"/>
      <c r="Q133" s="12"/>
      <c r="R133" s="12"/>
      <c r="S133" s="12"/>
      <c r="T133" s="12"/>
      <c r="U133" s="39">
        <v>6468.72684854212</v>
      </c>
      <c r="V133" s="40">
        <v>646.87268485421203</v>
      </c>
      <c r="W133" s="12"/>
      <c r="X133" s="12"/>
      <c r="Y133" s="12"/>
      <c r="Z133" s="39">
        <v>2656.3192580872619</v>
      </c>
      <c r="AA133" s="40">
        <v>265.63192580872618</v>
      </c>
      <c r="AB133" s="12">
        <v>2.8278217650052544</v>
      </c>
      <c r="AC133" s="42">
        <f>AB133/AA133</f>
        <v>1.064563966246093E-2</v>
      </c>
      <c r="AD133" s="12"/>
      <c r="AE133" s="12"/>
      <c r="AF133" s="12"/>
      <c r="AG133" s="12">
        <v>39.375964340819472</v>
      </c>
      <c r="AH133" s="12"/>
      <c r="AI133" s="12">
        <v>2426.4148150009141</v>
      </c>
      <c r="AJ133" s="12"/>
      <c r="AK133" s="12">
        <v>320.75004285959204</v>
      </c>
      <c r="AL133" s="12">
        <v>5516.1155664125981</v>
      </c>
      <c r="AM133" s="39">
        <f t="shared" si="13"/>
        <v>8302.6563886139229</v>
      </c>
      <c r="AN133" s="40">
        <f t="shared" si="14"/>
        <v>830.26563886139229</v>
      </c>
      <c r="AO133" s="12"/>
      <c r="AP133" s="12"/>
      <c r="AQ133" s="12"/>
      <c r="AR133" s="41">
        <v>193.60596958654415</v>
      </c>
      <c r="AS133" s="12">
        <v>27.89130807474713</v>
      </c>
      <c r="AT133" s="12">
        <v>46.297208188077732</v>
      </c>
      <c r="AU133" s="12">
        <v>108.7531296480807</v>
      </c>
      <c r="AV133" s="12"/>
      <c r="AW133" s="12"/>
      <c r="AX133" s="13">
        <v>10.66432367563861</v>
      </c>
      <c r="AY133" s="12"/>
      <c r="AZ133" s="12"/>
      <c r="BA133" s="39"/>
      <c r="BB133" s="40">
        <v>0</v>
      </c>
      <c r="BC133" s="39">
        <f>U133+Z133+AM133+BA133</f>
        <v>17427.702495243306</v>
      </c>
      <c r="BD133">
        <f t="shared" si="15"/>
        <v>1742.7702495243304</v>
      </c>
      <c r="BE133" s="12"/>
      <c r="BF133" s="12"/>
      <c r="BG133" s="12"/>
      <c r="BH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</row>
    <row r="134" spans="1:128" x14ac:dyDescent="0.25">
      <c r="A134" s="34" t="s">
        <v>136</v>
      </c>
      <c r="B134" s="1">
        <v>39594</v>
      </c>
      <c r="C134" s="2"/>
      <c r="D134" s="1"/>
      <c r="F134" s="2">
        <v>159</v>
      </c>
      <c r="G134" t="s">
        <v>129</v>
      </c>
      <c r="H134" s="2"/>
      <c r="I134" s="12"/>
      <c r="J134" s="12"/>
      <c r="K134" s="2"/>
      <c r="L134" s="36"/>
      <c r="M134" s="2"/>
      <c r="N134" s="2"/>
      <c r="O134" s="2"/>
      <c r="P134" s="12"/>
      <c r="Q134" s="12"/>
      <c r="R134" s="12"/>
      <c r="S134" s="12"/>
      <c r="T134" s="12"/>
      <c r="U134" s="39"/>
      <c r="W134" s="12"/>
      <c r="X134" s="12"/>
      <c r="Y134" s="12"/>
      <c r="Z134" s="39"/>
      <c r="AB134" s="14"/>
      <c r="AC134" s="42"/>
      <c r="AD134" s="12"/>
      <c r="AE134" s="12"/>
      <c r="AF134" s="12"/>
      <c r="AG134" s="12"/>
      <c r="AH134" s="12"/>
      <c r="AI134" s="12"/>
      <c r="AJ134" s="12"/>
      <c r="AK134" s="12"/>
      <c r="AL134" s="12"/>
      <c r="AM134" s="39"/>
      <c r="AO134" s="12"/>
      <c r="AP134" s="12"/>
      <c r="AQ134" s="12"/>
      <c r="AR134" s="41">
        <v>0</v>
      </c>
      <c r="AS134" s="14">
        <v>0</v>
      </c>
      <c r="AT134" s="14">
        <v>0</v>
      </c>
      <c r="AU134" s="12"/>
      <c r="AV134" s="14"/>
      <c r="AW134" s="14"/>
      <c r="AX134" s="20">
        <v>0</v>
      </c>
      <c r="AY134" s="12"/>
      <c r="AZ134" s="12"/>
      <c r="BA134" s="39"/>
      <c r="BB134" s="40">
        <v>0</v>
      </c>
      <c r="BC134" s="39"/>
      <c r="BE134" s="12"/>
      <c r="BF134" s="12"/>
      <c r="BG134" s="12"/>
      <c r="BH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</row>
    <row r="135" spans="1:128" x14ac:dyDescent="0.25">
      <c r="A135" s="34" t="s">
        <v>136</v>
      </c>
      <c r="B135" s="1">
        <v>39604</v>
      </c>
      <c r="C135" s="2">
        <v>8</v>
      </c>
      <c r="D135" s="1" t="s">
        <v>221</v>
      </c>
      <c r="E135" t="s">
        <v>19</v>
      </c>
      <c r="F135" s="2">
        <v>169</v>
      </c>
      <c r="G135" t="s">
        <v>129</v>
      </c>
      <c r="H135" s="2"/>
      <c r="I135" s="12"/>
      <c r="J135" s="12"/>
      <c r="K135" s="2"/>
      <c r="L135" s="36"/>
      <c r="M135" s="2"/>
      <c r="N135" s="2"/>
      <c r="O135" s="2">
        <v>169</v>
      </c>
      <c r="P135" s="12"/>
      <c r="Q135" s="12"/>
      <c r="R135" s="12"/>
      <c r="S135" s="12"/>
      <c r="T135" s="12"/>
      <c r="U135" s="39"/>
      <c r="W135" s="12"/>
      <c r="X135" s="12"/>
      <c r="Y135" s="12"/>
      <c r="Z135" s="39"/>
      <c r="AB135" s="14"/>
      <c r="AC135" s="42"/>
      <c r="AD135" s="12"/>
      <c r="AE135" s="12"/>
      <c r="AF135" s="12"/>
      <c r="AG135" s="12"/>
      <c r="AH135" s="12"/>
      <c r="AI135" s="12"/>
      <c r="AJ135" s="12"/>
      <c r="AK135" s="12"/>
      <c r="AL135" s="12"/>
      <c r="AM135" s="39"/>
      <c r="AO135" s="12"/>
      <c r="AP135" s="12"/>
      <c r="AQ135" s="12"/>
      <c r="AR135" s="41"/>
      <c r="AS135" s="14"/>
      <c r="AT135" s="14"/>
      <c r="AU135" s="12"/>
      <c r="AV135" s="14"/>
      <c r="AW135" s="14"/>
      <c r="AX135" s="20"/>
      <c r="AY135" s="12"/>
      <c r="AZ135" s="12"/>
      <c r="BA135" s="39"/>
      <c r="BB135" s="40">
        <v>0</v>
      </c>
      <c r="BC135" s="39"/>
      <c r="BE135" s="12"/>
      <c r="BF135" s="12"/>
      <c r="BG135" s="12"/>
      <c r="BH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</row>
    <row r="136" spans="1:128" x14ac:dyDescent="0.25">
      <c r="A136" s="34" t="s">
        <v>136</v>
      </c>
      <c r="B136" s="1">
        <v>39541</v>
      </c>
      <c r="C136" s="2">
        <v>7</v>
      </c>
      <c r="D136" t="s">
        <v>222</v>
      </c>
      <c r="E136" t="s">
        <v>18</v>
      </c>
      <c r="F136" s="2">
        <v>106</v>
      </c>
      <c r="G136" t="s">
        <v>129</v>
      </c>
      <c r="H136" s="2"/>
      <c r="I136" s="12"/>
      <c r="J136" s="12"/>
      <c r="K136" s="2"/>
      <c r="L136" s="36"/>
      <c r="M136" s="2"/>
      <c r="N136" s="2">
        <v>106</v>
      </c>
      <c r="O136" s="2"/>
      <c r="P136" s="12"/>
      <c r="Q136" s="12"/>
      <c r="R136" s="12"/>
      <c r="S136" s="12"/>
      <c r="T136" s="12"/>
      <c r="U136" s="39"/>
      <c r="W136" s="12"/>
      <c r="X136" s="12"/>
      <c r="Y136" s="12"/>
      <c r="Z136" s="39"/>
      <c r="AB136" s="12"/>
      <c r="AC136" s="42"/>
      <c r="AD136" s="12"/>
      <c r="AE136" s="12"/>
      <c r="AF136" s="12"/>
      <c r="AG136" s="12"/>
      <c r="AH136" s="12"/>
      <c r="AI136" s="12"/>
      <c r="AJ136" s="12"/>
      <c r="AK136" s="12"/>
      <c r="AL136" s="12"/>
      <c r="AM136" s="39"/>
      <c r="AO136" s="12"/>
      <c r="AP136" s="12"/>
      <c r="AQ136" s="12"/>
      <c r="AR136" s="41"/>
      <c r="AS136" s="12"/>
      <c r="AT136" s="12"/>
      <c r="AU136" s="12"/>
      <c r="AV136" s="12"/>
      <c r="AW136" s="12"/>
      <c r="AX136" s="13"/>
      <c r="AY136" s="12"/>
      <c r="AZ136" s="12"/>
      <c r="BA136" s="39"/>
      <c r="BB136" s="40">
        <v>0</v>
      </c>
      <c r="BC136" s="39"/>
      <c r="BE136" s="12"/>
      <c r="BF136" s="12"/>
      <c r="BG136" s="12"/>
      <c r="BH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</row>
    <row r="137" spans="1:128" x14ac:dyDescent="0.25">
      <c r="A137" s="34" t="s">
        <v>136</v>
      </c>
      <c r="B137" s="1">
        <v>39620</v>
      </c>
      <c r="C137" s="2">
        <v>9</v>
      </c>
      <c r="D137" s="1" t="s">
        <v>122</v>
      </c>
      <c r="E137" t="s">
        <v>20</v>
      </c>
      <c r="F137" s="2">
        <v>185</v>
      </c>
      <c r="G137" t="s">
        <v>129</v>
      </c>
      <c r="H137" s="2"/>
      <c r="I137" s="12"/>
      <c r="J137" s="12"/>
      <c r="K137" s="2"/>
      <c r="L137" s="36"/>
      <c r="M137" s="2"/>
      <c r="N137" s="2"/>
      <c r="O137" s="2"/>
      <c r="P137" s="12"/>
      <c r="Q137" s="12"/>
      <c r="R137" s="12"/>
      <c r="S137" s="12"/>
      <c r="T137" s="12"/>
      <c r="U137" s="39"/>
      <c r="W137" s="12"/>
      <c r="X137" s="12"/>
      <c r="Y137" s="12"/>
      <c r="Z137" s="39"/>
      <c r="AB137" s="21"/>
      <c r="AC137" s="42"/>
      <c r="AD137" s="12"/>
      <c r="AE137" s="12"/>
      <c r="AF137" s="12"/>
      <c r="AG137" s="12"/>
      <c r="AH137" s="12"/>
      <c r="AI137" s="12"/>
      <c r="AJ137" s="12"/>
      <c r="AK137" s="12"/>
      <c r="AL137" s="12"/>
      <c r="AM137" s="39"/>
      <c r="AO137" s="12"/>
      <c r="AP137" s="12"/>
      <c r="AQ137" s="12"/>
      <c r="AR137" s="41"/>
      <c r="AS137" s="21"/>
      <c r="AT137" s="21"/>
      <c r="AU137" s="12"/>
      <c r="AV137" s="21"/>
      <c r="AW137" s="21"/>
      <c r="AX137" s="22"/>
      <c r="AY137" s="12">
        <v>7294.1051536588166</v>
      </c>
      <c r="AZ137" s="12">
        <v>36</v>
      </c>
      <c r="BA137" s="39">
        <f>AY137*(AZ137/100)</f>
        <v>2625.8778553171737</v>
      </c>
      <c r="BB137" s="40">
        <v>262.58778553171737</v>
      </c>
      <c r="BC137" s="39"/>
      <c r="BE137" s="12"/>
      <c r="BF137" s="12">
        <f>BA137/227</f>
        <v>11.567743856022792</v>
      </c>
      <c r="BG137" s="12"/>
      <c r="BH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</row>
    <row r="138" spans="1:128" x14ac:dyDescent="0.25">
      <c r="A138" s="34" t="s">
        <v>136</v>
      </c>
      <c r="B138" s="1">
        <v>39435</v>
      </c>
      <c r="C138" s="2">
        <v>0</v>
      </c>
      <c r="D138" s="1" t="s">
        <v>223</v>
      </c>
      <c r="E138" t="s">
        <v>14</v>
      </c>
      <c r="F138" s="2">
        <v>0</v>
      </c>
      <c r="G138" t="s">
        <v>129</v>
      </c>
      <c r="H138" s="2"/>
      <c r="I138" s="12"/>
      <c r="J138" s="12"/>
      <c r="K138" s="2"/>
      <c r="L138" s="36"/>
      <c r="M138" s="2"/>
      <c r="N138" s="2"/>
      <c r="O138" s="2"/>
      <c r="P138" s="12"/>
      <c r="Q138" s="12"/>
      <c r="R138" s="12"/>
      <c r="S138" s="12"/>
      <c r="T138" s="12"/>
      <c r="U138" s="39">
        <v>0</v>
      </c>
      <c r="W138" s="12"/>
      <c r="X138" s="12"/>
      <c r="Y138" s="12"/>
      <c r="Z138" s="39">
        <v>0</v>
      </c>
      <c r="AB138" s="21"/>
      <c r="AC138" s="42"/>
      <c r="AD138" s="12"/>
      <c r="AE138" s="12"/>
      <c r="AF138" s="12"/>
      <c r="AG138" s="12">
        <v>0</v>
      </c>
      <c r="AH138" s="12"/>
      <c r="AI138" s="12">
        <v>0</v>
      </c>
      <c r="AJ138" s="12"/>
      <c r="AK138" s="12">
        <v>0</v>
      </c>
      <c r="AL138" s="12">
        <v>0</v>
      </c>
      <c r="AM138" s="39"/>
      <c r="AO138" s="12"/>
      <c r="AP138" s="12"/>
      <c r="AQ138" s="12"/>
      <c r="AR138" s="41">
        <v>0</v>
      </c>
      <c r="AS138" s="21">
        <v>0</v>
      </c>
      <c r="AT138" s="21">
        <v>0</v>
      </c>
      <c r="AU138" s="12">
        <v>0</v>
      </c>
      <c r="AV138" s="21"/>
      <c r="AW138" s="21"/>
      <c r="AX138" s="22">
        <v>0</v>
      </c>
      <c r="AY138" s="12"/>
      <c r="AZ138" s="12"/>
      <c r="BA138" s="39"/>
      <c r="BB138" s="40">
        <v>0</v>
      </c>
      <c r="BC138" s="39"/>
      <c r="BE138" s="12"/>
      <c r="BF138" s="12"/>
      <c r="BG138" s="12"/>
      <c r="BH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</row>
    <row r="139" spans="1:128" x14ac:dyDescent="0.25">
      <c r="A139" s="34" t="s">
        <v>136</v>
      </c>
      <c r="B139" s="1">
        <v>39457</v>
      </c>
      <c r="C139" s="2">
        <v>3</v>
      </c>
      <c r="D139" t="s">
        <v>224</v>
      </c>
      <c r="E139" t="s">
        <v>16</v>
      </c>
      <c r="F139" s="2">
        <v>22</v>
      </c>
      <c r="G139" t="s">
        <v>129</v>
      </c>
      <c r="H139" s="2"/>
      <c r="I139" s="12"/>
      <c r="J139" s="12"/>
      <c r="K139" s="2"/>
      <c r="L139" s="36">
        <v>22</v>
      </c>
      <c r="M139" s="2"/>
      <c r="N139" s="2"/>
      <c r="O139" s="2"/>
      <c r="P139" s="12"/>
      <c r="Q139" s="12"/>
      <c r="R139" s="12"/>
      <c r="S139" s="12"/>
      <c r="T139" s="12"/>
      <c r="U139" s="39"/>
      <c r="W139" s="12"/>
      <c r="X139" s="12"/>
      <c r="Y139" s="12"/>
      <c r="Z139" s="39"/>
      <c r="AB139" s="21"/>
      <c r="AC139" s="42"/>
      <c r="AD139" s="12"/>
      <c r="AE139" s="12"/>
      <c r="AF139" s="12"/>
      <c r="AG139" s="12"/>
      <c r="AH139" s="12"/>
      <c r="AI139" s="12"/>
      <c r="AJ139" s="12"/>
      <c r="AK139" s="12"/>
      <c r="AL139" s="12"/>
      <c r="AM139" s="39"/>
      <c r="AO139" s="12"/>
      <c r="AP139" s="12"/>
      <c r="AQ139" s="12"/>
      <c r="AR139" s="41"/>
      <c r="AS139" s="21"/>
      <c r="AT139" s="21"/>
      <c r="AU139" s="12"/>
      <c r="AV139" s="21"/>
      <c r="AW139" s="21"/>
      <c r="AX139" s="22"/>
      <c r="AY139" s="12"/>
      <c r="AZ139" s="12"/>
      <c r="BA139" s="39"/>
      <c r="BB139" s="40">
        <v>0</v>
      </c>
      <c r="BC139" s="39"/>
      <c r="BE139" s="12"/>
      <c r="BF139" s="12"/>
      <c r="BG139" s="12"/>
      <c r="BH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</row>
    <row r="140" spans="1:128" x14ac:dyDescent="0.25">
      <c r="A140" s="34" t="s">
        <v>135</v>
      </c>
      <c r="B140" s="1">
        <v>39462</v>
      </c>
      <c r="C140" s="2"/>
      <c r="D140" s="1"/>
      <c r="F140" s="2">
        <v>27</v>
      </c>
      <c r="G140" t="s">
        <v>83</v>
      </c>
      <c r="H140" s="2"/>
      <c r="I140" s="12"/>
      <c r="J140" s="12">
        <v>7.65</v>
      </c>
      <c r="K140" s="2"/>
      <c r="L140" s="36"/>
      <c r="M140" s="2"/>
      <c r="N140" s="2"/>
      <c r="O140" s="2"/>
      <c r="P140" s="12"/>
      <c r="Q140" s="12"/>
      <c r="R140" s="12"/>
      <c r="S140" s="12"/>
      <c r="T140" s="12"/>
      <c r="U140" s="39"/>
      <c r="W140" s="12"/>
      <c r="X140" s="12"/>
      <c r="Y140" s="12"/>
      <c r="Z140" s="39"/>
      <c r="AB140" s="21"/>
      <c r="AC140" s="42"/>
      <c r="AD140" s="12"/>
      <c r="AE140" s="12"/>
      <c r="AF140" s="12"/>
      <c r="AG140" s="12"/>
      <c r="AH140" s="12"/>
      <c r="AI140" s="12"/>
      <c r="AJ140" s="12"/>
      <c r="AK140" s="12"/>
      <c r="AL140" s="12"/>
      <c r="AM140" s="39"/>
      <c r="AO140" s="12"/>
      <c r="AP140" s="12"/>
      <c r="AQ140" s="12"/>
      <c r="AR140" s="41"/>
      <c r="AS140" s="21"/>
      <c r="AT140" s="21"/>
      <c r="AU140" s="12"/>
      <c r="AV140" s="21"/>
      <c r="AW140" s="21"/>
      <c r="AX140" s="22"/>
      <c r="AY140" s="12"/>
      <c r="AZ140" s="12"/>
      <c r="BA140" s="39"/>
      <c r="BB140" s="40">
        <v>0</v>
      </c>
      <c r="BC140" s="39"/>
      <c r="BE140" s="12"/>
      <c r="BF140" s="12"/>
      <c r="BG140" s="12"/>
      <c r="BH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</row>
    <row r="141" spans="1:128" x14ac:dyDescent="0.25">
      <c r="A141" s="34" t="s">
        <v>135</v>
      </c>
      <c r="B141" s="1">
        <v>39463</v>
      </c>
      <c r="C141" s="2"/>
      <c r="D141" s="1"/>
      <c r="F141" s="2">
        <v>28</v>
      </c>
      <c r="G141" t="s">
        <v>83</v>
      </c>
      <c r="H141" s="2"/>
      <c r="I141" s="12"/>
      <c r="J141" s="12"/>
      <c r="K141" s="2"/>
      <c r="L141" s="36"/>
      <c r="M141" s="2"/>
      <c r="N141" s="2"/>
      <c r="O141" s="2"/>
      <c r="P141" s="12"/>
      <c r="Q141" s="12"/>
      <c r="R141" s="12"/>
      <c r="S141" s="12"/>
      <c r="T141" s="12"/>
      <c r="U141" s="39">
        <v>0</v>
      </c>
      <c r="W141" s="12"/>
      <c r="X141" s="12"/>
      <c r="Y141" s="12"/>
      <c r="Z141" s="39">
        <v>0</v>
      </c>
      <c r="AB141" s="21">
        <v>0.37628618421052634</v>
      </c>
      <c r="AC141" s="42"/>
      <c r="AD141" s="12"/>
      <c r="AE141" s="12"/>
      <c r="AF141" s="12"/>
      <c r="AG141" s="12">
        <v>0</v>
      </c>
      <c r="AH141" s="12"/>
      <c r="AI141" s="12">
        <v>0</v>
      </c>
      <c r="AJ141" s="12"/>
      <c r="AK141" s="12">
        <v>0</v>
      </c>
      <c r="AL141" s="12">
        <v>0</v>
      </c>
      <c r="AM141" s="39"/>
      <c r="AO141" s="12"/>
      <c r="AP141" s="12"/>
      <c r="AQ141" s="12"/>
      <c r="AR141" s="41">
        <v>0</v>
      </c>
      <c r="AS141" s="21">
        <v>0</v>
      </c>
      <c r="AT141" s="21">
        <v>0</v>
      </c>
      <c r="AU141" s="12">
        <v>0</v>
      </c>
      <c r="AV141" s="21"/>
      <c r="AW141" s="21"/>
      <c r="AX141" s="22">
        <v>0</v>
      </c>
      <c r="AY141" s="12"/>
      <c r="AZ141" s="12"/>
      <c r="BA141" s="39"/>
      <c r="BB141" s="40">
        <v>0</v>
      </c>
      <c r="BC141" s="39"/>
      <c r="BE141" s="12"/>
      <c r="BF141" s="12"/>
      <c r="BG141" s="12"/>
      <c r="BH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</row>
    <row r="142" spans="1:128" x14ac:dyDescent="0.25">
      <c r="A142" s="34" t="s">
        <v>135</v>
      </c>
      <c r="B142" s="1">
        <v>39470</v>
      </c>
      <c r="C142" s="2"/>
      <c r="D142" s="1"/>
      <c r="F142" s="2">
        <v>35</v>
      </c>
      <c r="G142" t="s">
        <v>83</v>
      </c>
      <c r="H142" s="2"/>
      <c r="I142" s="12"/>
      <c r="J142" s="12">
        <v>10.25</v>
      </c>
      <c r="K142" s="2"/>
      <c r="L142" s="36"/>
      <c r="M142" s="2"/>
      <c r="N142" s="2"/>
      <c r="O142" s="2"/>
      <c r="P142" s="12"/>
      <c r="Q142" s="12"/>
      <c r="R142" s="12"/>
      <c r="S142" s="12"/>
      <c r="T142" s="12"/>
      <c r="U142" s="39"/>
      <c r="W142" s="12"/>
      <c r="X142" s="12"/>
      <c r="Y142" s="12"/>
      <c r="Z142" s="39"/>
      <c r="AB142" s="12"/>
      <c r="AC142" s="42"/>
      <c r="AD142" s="12"/>
      <c r="AE142" s="12"/>
      <c r="AF142" s="12"/>
      <c r="AG142" s="12"/>
      <c r="AH142" s="12"/>
      <c r="AI142" s="12"/>
      <c r="AJ142" s="12"/>
      <c r="AK142" s="12"/>
      <c r="AL142" s="12"/>
      <c r="AM142" s="39"/>
      <c r="AO142" s="12"/>
      <c r="AP142" s="12"/>
      <c r="AQ142" s="12"/>
      <c r="AR142" s="41"/>
      <c r="AS142" s="12"/>
      <c r="AT142" s="12"/>
      <c r="AU142" s="12"/>
      <c r="AV142" s="12"/>
      <c r="AW142" s="12"/>
      <c r="AX142" s="13"/>
      <c r="AY142" s="12"/>
      <c r="AZ142" s="12"/>
      <c r="BA142" s="39"/>
      <c r="BB142" s="40">
        <v>0</v>
      </c>
      <c r="BC142" s="39"/>
      <c r="BE142" s="12"/>
      <c r="BF142" s="12"/>
      <c r="BG142" s="12"/>
      <c r="BH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</row>
    <row r="143" spans="1:128" x14ac:dyDescent="0.25">
      <c r="A143" s="34" t="s">
        <v>135</v>
      </c>
      <c r="B143" s="1">
        <v>39472</v>
      </c>
      <c r="C143" s="2"/>
      <c r="D143" s="1"/>
      <c r="F143" s="2">
        <v>37</v>
      </c>
      <c r="G143" t="s">
        <v>83</v>
      </c>
      <c r="H143" s="2"/>
      <c r="I143" s="12"/>
      <c r="J143" s="12"/>
      <c r="K143" s="2"/>
      <c r="L143" s="36"/>
      <c r="M143" s="2"/>
      <c r="N143" s="2"/>
      <c r="O143" s="2"/>
      <c r="P143" s="12"/>
      <c r="Q143" s="12"/>
      <c r="R143" s="12"/>
      <c r="S143" s="12"/>
      <c r="T143" s="12"/>
      <c r="U143" s="39">
        <v>0</v>
      </c>
      <c r="W143" s="12"/>
      <c r="X143" s="12"/>
      <c r="Y143" s="12"/>
      <c r="Z143" s="39">
        <v>0</v>
      </c>
      <c r="AB143" s="12">
        <v>0.94432565789473699</v>
      </c>
      <c r="AC143" s="42"/>
      <c r="AD143" s="12"/>
      <c r="AE143" s="12"/>
      <c r="AF143" s="12"/>
      <c r="AG143" s="12">
        <v>0</v>
      </c>
      <c r="AH143" s="12"/>
      <c r="AI143" s="12">
        <v>0</v>
      </c>
      <c r="AJ143" s="12"/>
      <c r="AK143" s="12">
        <v>0</v>
      </c>
      <c r="AL143" s="12">
        <v>0</v>
      </c>
      <c r="AM143" s="39"/>
      <c r="AO143" s="12"/>
      <c r="AP143" s="12"/>
      <c r="AQ143" s="12"/>
      <c r="AR143" s="41">
        <v>0</v>
      </c>
      <c r="AS143" s="12">
        <v>0</v>
      </c>
      <c r="AT143" s="12">
        <v>0</v>
      </c>
      <c r="AU143" s="12">
        <v>0</v>
      </c>
      <c r="AV143" s="12"/>
      <c r="AW143" s="12"/>
      <c r="AX143" s="13">
        <v>0</v>
      </c>
      <c r="AY143" s="12"/>
      <c r="AZ143" s="12"/>
      <c r="BA143" s="39"/>
      <c r="BB143" s="40">
        <v>0</v>
      </c>
      <c r="BC143" s="39"/>
      <c r="BE143" s="12"/>
      <c r="BF143" s="12"/>
      <c r="BG143" s="12"/>
      <c r="BH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</row>
    <row r="144" spans="1:128" x14ac:dyDescent="0.25">
      <c r="A144" s="34" t="s">
        <v>135</v>
      </c>
      <c r="B144" s="1">
        <v>39476</v>
      </c>
      <c r="C144" s="2"/>
      <c r="D144" s="1"/>
      <c r="F144" s="2">
        <v>41</v>
      </c>
      <c r="G144" t="s">
        <v>83</v>
      </c>
      <c r="H144" s="2"/>
      <c r="I144" s="12"/>
      <c r="J144" s="12">
        <v>11.8</v>
      </c>
      <c r="K144" s="2"/>
      <c r="L144" s="36"/>
      <c r="M144" s="2"/>
      <c r="N144" s="2"/>
      <c r="O144" s="2"/>
      <c r="P144" s="12"/>
      <c r="Q144" s="12"/>
      <c r="R144" s="12"/>
      <c r="S144" s="12"/>
      <c r="T144" s="12"/>
      <c r="U144" s="39"/>
      <c r="W144" s="12"/>
      <c r="X144" s="12"/>
      <c r="Y144" s="12"/>
      <c r="Z144" s="39"/>
      <c r="AB144" s="12"/>
      <c r="AC144" s="42"/>
      <c r="AD144" s="12"/>
      <c r="AE144" s="12"/>
      <c r="AF144" s="12"/>
      <c r="AG144" s="12"/>
      <c r="AH144" s="12"/>
      <c r="AI144" s="12"/>
      <c r="AJ144" s="12"/>
      <c r="AK144" s="12"/>
      <c r="AL144" s="12"/>
      <c r="AM144" s="39"/>
      <c r="AO144" s="12"/>
      <c r="AP144" s="12"/>
      <c r="AQ144" s="12"/>
      <c r="AR144" s="41"/>
      <c r="AS144" s="12"/>
      <c r="AT144" s="12"/>
      <c r="AU144" s="12"/>
      <c r="AV144" s="12"/>
      <c r="AW144" s="12"/>
      <c r="AX144" s="13"/>
      <c r="AY144" s="12"/>
      <c r="AZ144" s="12"/>
      <c r="BA144" s="39"/>
      <c r="BB144" s="40">
        <v>0</v>
      </c>
      <c r="BC144" s="39"/>
      <c r="BE144" s="12"/>
      <c r="BF144" s="12"/>
      <c r="BG144" s="12"/>
      <c r="BH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</row>
    <row r="145" spans="1:128" x14ac:dyDescent="0.25">
      <c r="A145" s="34" t="s">
        <v>135</v>
      </c>
      <c r="B145" s="1">
        <v>39485</v>
      </c>
      <c r="C145" s="2"/>
      <c r="D145" s="1"/>
      <c r="F145" s="2">
        <v>50</v>
      </c>
      <c r="G145" t="s">
        <v>83</v>
      </c>
      <c r="H145" s="2"/>
      <c r="I145" s="12"/>
      <c r="J145" s="12">
        <v>13.95</v>
      </c>
      <c r="K145" s="2"/>
      <c r="L145" s="36"/>
      <c r="M145" s="2"/>
      <c r="N145" s="2"/>
      <c r="O145" s="2"/>
      <c r="P145" s="12"/>
      <c r="Q145" s="12"/>
      <c r="R145" s="12"/>
      <c r="S145" s="12"/>
      <c r="T145" s="12"/>
      <c r="U145" s="39"/>
      <c r="W145" s="12"/>
      <c r="X145" s="12"/>
      <c r="Y145" s="12"/>
      <c r="Z145" s="39"/>
      <c r="AB145" s="12"/>
      <c r="AC145" s="42"/>
      <c r="AD145" s="12"/>
      <c r="AE145" s="12"/>
      <c r="AF145" s="12"/>
      <c r="AG145" s="12"/>
      <c r="AH145" s="12"/>
      <c r="AI145" s="12"/>
      <c r="AJ145" s="12"/>
      <c r="AK145" s="12"/>
      <c r="AL145" s="12"/>
      <c r="AM145" s="39"/>
      <c r="AO145" s="12"/>
      <c r="AP145" s="12"/>
      <c r="AQ145" s="12"/>
      <c r="AR145" s="41"/>
      <c r="AS145" s="12"/>
      <c r="AT145" s="12"/>
      <c r="AU145" s="12"/>
      <c r="AV145" s="12"/>
      <c r="AW145" s="12"/>
      <c r="AX145" s="13"/>
      <c r="AY145" s="12"/>
      <c r="AZ145" s="12"/>
      <c r="BA145" s="39"/>
      <c r="BB145" s="40">
        <v>0</v>
      </c>
      <c r="BC145" s="39"/>
      <c r="BE145" s="12"/>
      <c r="BF145" s="12"/>
      <c r="BG145" s="12"/>
      <c r="BH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</row>
    <row r="146" spans="1:128" x14ac:dyDescent="0.25">
      <c r="A146" s="34" t="s">
        <v>135</v>
      </c>
      <c r="B146" s="1">
        <v>39489</v>
      </c>
      <c r="C146" s="2"/>
      <c r="D146" s="1"/>
      <c r="F146" s="2">
        <v>54</v>
      </c>
      <c r="G146" t="s">
        <v>83</v>
      </c>
      <c r="H146" s="2"/>
      <c r="I146" s="12"/>
      <c r="J146" s="12">
        <v>13.333333333333334</v>
      </c>
      <c r="K146" s="2"/>
      <c r="L146" s="36"/>
      <c r="M146" s="2"/>
      <c r="N146" s="2"/>
      <c r="O146" s="2"/>
      <c r="P146" s="12"/>
      <c r="Q146" s="12"/>
      <c r="R146" s="12"/>
      <c r="S146" s="12"/>
      <c r="T146" s="12"/>
      <c r="U146" s="39">
        <v>1832.6088954531338</v>
      </c>
      <c r="V146" s="40">
        <v>183.26088954531338</v>
      </c>
      <c r="W146" s="12"/>
      <c r="X146" s="12"/>
      <c r="Y146" s="12"/>
      <c r="Z146" s="39">
        <v>1504.0079187619908</v>
      </c>
      <c r="AA146" s="40">
        <v>150.40079187619909</v>
      </c>
      <c r="AB146" s="12">
        <v>3.0810747031553785</v>
      </c>
      <c r="AC146" s="42">
        <f>AB146/AA146</f>
        <v>2.0485761176653475E-2</v>
      </c>
      <c r="AD146" s="12"/>
      <c r="AE146" s="12"/>
      <c r="AF146" s="12"/>
      <c r="AG146" s="12">
        <v>109.36897050727242</v>
      </c>
      <c r="AH146" s="12"/>
      <c r="AI146" s="12">
        <v>60.611087082071357</v>
      </c>
      <c r="AJ146" s="12"/>
      <c r="AK146" s="12">
        <v>0</v>
      </c>
      <c r="AL146" s="12">
        <v>0</v>
      </c>
      <c r="AM146" s="39">
        <f>AG146+AH146+AI146+AJ146+AK146+AL146</f>
        <v>169.98005758934377</v>
      </c>
      <c r="AN146" s="40">
        <f>AM146/10</f>
        <v>16.998005758934376</v>
      </c>
      <c r="AO146" s="12"/>
      <c r="AP146" s="12"/>
      <c r="AQ146" s="12"/>
      <c r="AR146" s="41">
        <v>140.71640522440839</v>
      </c>
      <c r="AS146" s="12">
        <v>125.60624061534081</v>
      </c>
      <c r="AT146" s="12">
        <v>15.110164609067567</v>
      </c>
      <c r="AU146" s="12">
        <v>0</v>
      </c>
      <c r="AV146" s="12"/>
      <c r="AW146" s="12"/>
      <c r="AX146" s="13">
        <v>0</v>
      </c>
      <c r="AY146" s="12"/>
      <c r="AZ146" s="12"/>
      <c r="BA146" s="39"/>
      <c r="BB146" s="40">
        <v>0</v>
      </c>
      <c r="BC146" s="39">
        <f>U146+Z146+AM146+BA146</f>
        <v>3506.5968718044683</v>
      </c>
      <c r="BD146">
        <f>V146+AA146+AN146</f>
        <v>350.65968718044684</v>
      </c>
      <c r="BE146" s="12"/>
      <c r="BF146" s="12"/>
      <c r="BG146" s="12"/>
      <c r="BH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</row>
    <row r="147" spans="1:128" x14ac:dyDescent="0.25">
      <c r="A147" s="34" t="s">
        <v>135</v>
      </c>
      <c r="B147" s="1">
        <v>39491</v>
      </c>
      <c r="C147" s="2"/>
      <c r="D147" s="1"/>
      <c r="F147" s="2">
        <v>56</v>
      </c>
      <c r="G147" t="s">
        <v>83</v>
      </c>
      <c r="H147" s="2"/>
      <c r="I147" s="12"/>
      <c r="J147" s="12">
        <v>15.8</v>
      </c>
      <c r="K147" s="2"/>
      <c r="L147" s="36"/>
      <c r="M147" s="2"/>
      <c r="N147" s="2"/>
      <c r="O147" s="2"/>
      <c r="P147" s="12"/>
      <c r="Q147" s="12"/>
      <c r="R147" s="12"/>
      <c r="S147" s="12"/>
      <c r="T147" s="12"/>
      <c r="U147" s="39"/>
      <c r="W147" s="12"/>
      <c r="X147" s="12"/>
      <c r="Y147" s="12"/>
      <c r="Z147" s="39"/>
      <c r="AB147" s="12"/>
      <c r="AC147" s="42"/>
      <c r="AD147" s="12"/>
      <c r="AE147" s="12"/>
      <c r="AF147" s="12"/>
      <c r="AG147" s="12"/>
      <c r="AH147" s="12"/>
      <c r="AI147" s="12"/>
      <c r="AJ147" s="12"/>
      <c r="AK147" s="12"/>
      <c r="AL147" s="12"/>
      <c r="AM147" s="39"/>
      <c r="AO147" s="12"/>
      <c r="AP147" s="12"/>
      <c r="AQ147" s="12"/>
      <c r="AR147" s="41"/>
      <c r="AS147" s="12"/>
      <c r="AT147" s="12"/>
      <c r="AU147" s="12"/>
      <c r="AV147" s="12"/>
      <c r="AW147" s="12"/>
      <c r="AX147" s="13"/>
      <c r="AY147" s="12"/>
      <c r="AZ147" s="12"/>
      <c r="BA147" s="39"/>
      <c r="BB147" s="40">
        <v>0</v>
      </c>
      <c r="BC147" s="39"/>
      <c r="BE147" s="12"/>
      <c r="BF147" s="12"/>
      <c r="BG147" s="12"/>
      <c r="BH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</row>
    <row r="148" spans="1:128" x14ac:dyDescent="0.25">
      <c r="A148" s="34" t="s">
        <v>135</v>
      </c>
      <c r="B148" s="1">
        <v>39496</v>
      </c>
      <c r="C148" s="2"/>
      <c r="D148" s="1"/>
      <c r="F148" s="2">
        <v>61</v>
      </c>
      <c r="G148" t="s">
        <v>83</v>
      </c>
      <c r="H148" s="2"/>
      <c r="I148" s="12"/>
      <c r="J148" s="12">
        <v>17.05</v>
      </c>
      <c r="K148" s="2"/>
      <c r="L148" s="36"/>
      <c r="M148" s="2"/>
      <c r="N148" s="2"/>
      <c r="O148" s="2"/>
      <c r="P148" s="12"/>
      <c r="Q148" s="12"/>
      <c r="R148" s="12"/>
      <c r="S148" s="12"/>
      <c r="T148" s="12"/>
      <c r="U148" s="39"/>
      <c r="W148" s="12"/>
      <c r="X148" s="12"/>
      <c r="Y148" s="12"/>
      <c r="Z148" s="39"/>
      <c r="AB148" s="12"/>
      <c r="AC148" s="42"/>
      <c r="AD148" s="12"/>
      <c r="AE148" s="12"/>
      <c r="AF148" s="12"/>
      <c r="AG148" s="12"/>
      <c r="AH148" s="12"/>
      <c r="AI148" s="12"/>
      <c r="AJ148" s="12"/>
      <c r="AK148" s="12"/>
      <c r="AL148" s="12"/>
      <c r="AM148" s="39"/>
      <c r="AO148" s="12"/>
      <c r="AP148" s="12"/>
      <c r="AQ148" s="12"/>
      <c r="AR148" s="41"/>
      <c r="AS148" s="12"/>
      <c r="AT148" s="12"/>
      <c r="AU148" s="12"/>
      <c r="AV148" s="12"/>
      <c r="AW148" s="12"/>
      <c r="AX148" s="13"/>
      <c r="AY148" s="12"/>
      <c r="AZ148" s="12"/>
      <c r="BA148" s="39"/>
      <c r="BB148" s="40">
        <v>0</v>
      </c>
      <c r="BC148" s="39"/>
      <c r="BE148" s="12"/>
      <c r="BF148" s="12"/>
      <c r="BG148" s="12"/>
      <c r="BH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</row>
    <row r="149" spans="1:128" x14ac:dyDescent="0.25">
      <c r="A149" s="34" t="s">
        <v>135</v>
      </c>
      <c r="B149" s="1">
        <v>39503</v>
      </c>
      <c r="C149" s="2"/>
      <c r="D149" s="1"/>
      <c r="F149" s="2">
        <v>68</v>
      </c>
      <c r="G149" t="s">
        <v>83</v>
      </c>
      <c r="H149" s="2"/>
      <c r="I149" s="12"/>
      <c r="J149" s="12"/>
      <c r="K149" s="2"/>
      <c r="L149" s="36"/>
      <c r="M149" s="2"/>
      <c r="N149" s="2"/>
      <c r="O149" s="2"/>
      <c r="P149" s="12"/>
      <c r="Q149" s="12"/>
      <c r="R149" s="12"/>
      <c r="S149" s="12"/>
      <c r="T149" s="12"/>
      <c r="U149" s="39">
        <v>3542.8732490910834</v>
      </c>
      <c r="V149" s="40">
        <v>354.28732490910835</v>
      </c>
      <c r="W149" s="12"/>
      <c r="X149" s="12"/>
      <c r="Y149" s="12"/>
      <c r="Z149" s="39">
        <v>2416.7115426397586</v>
      </c>
      <c r="AA149" s="40">
        <v>241.67115426397586</v>
      </c>
      <c r="AB149" s="12">
        <v>3.9200497617513492</v>
      </c>
      <c r="AC149" s="42">
        <f>AB149/AA149</f>
        <v>1.6220594359678955E-2</v>
      </c>
      <c r="AD149" s="12"/>
      <c r="AE149" s="12"/>
      <c r="AF149" s="12"/>
      <c r="AG149" s="12">
        <v>34.203872499307664</v>
      </c>
      <c r="AH149" s="12"/>
      <c r="AI149" s="12">
        <v>254.28809705695556</v>
      </c>
      <c r="AJ149" s="12"/>
      <c r="AK149" s="12">
        <v>0</v>
      </c>
      <c r="AL149" s="12">
        <v>0</v>
      </c>
      <c r="AM149" s="39">
        <f>AG149+AH149+AI149+AJ149+AK149+AL149</f>
        <v>288.49196955626326</v>
      </c>
      <c r="AN149" s="40">
        <f>AM149/10</f>
        <v>28.849196955626326</v>
      </c>
      <c r="AO149" s="12"/>
      <c r="AP149" s="12"/>
      <c r="AQ149" s="12"/>
      <c r="AR149" s="41">
        <v>92.557249830068685</v>
      </c>
      <c r="AS149" s="12">
        <v>27.181284944452131</v>
      </c>
      <c r="AT149" s="12">
        <v>65.375964885616554</v>
      </c>
      <c r="AU149" s="12">
        <v>0</v>
      </c>
      <c r="AV149" s="12"/>
      <c r="AW149" s="12"/>
      <c r="AX149" s="13">
        <v>0</v>
      </c>
      <c r="AY149" s="12"/>
      <c r="AZ149" s="12"/>
      <c r="BA149" s="39"/>
      <c r="BB149" s="40">
        <v>0</v>
      </c>
      <c r="BC149" s="39">
        <f>U149+Z149+AM149+BA149</f>
        <v>6248.076761287105</v>
      </c>
      <c r="BD149">
        <f>V149+AA149+AN149</f>
        <v>624.80767612871057</v>
      </c>
      <c r="BE149" s="12"/>
      <c r="BF149" s="12"/>
      <c r="BG149" s="12"/>
      <c r="BH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</row>
    <row r="150" spans="1:128" x14ac:dyDescent="0.25">
      <c r="A150" s="34" t="s">
        <v>135</v>
      </c>
      <c r="B150" s="1">
        <v>39504</v>
      </c>
      <c r="C150" s="2"/>
      <c r="D150" s="1"/>
      <c r="F150" s="2">
        <v>69</v>
      </c>
      <c r="G150" t="s">
        <v>83</v>
      </c>
      <c r="H150" s="2"/>
      <c r="I150" s="12"/>
      <c r="J150" s="12">
        <v>18.8</v>
      </c>
      <c r="K150" s="2"/>
      <c r="L150" s="36"/>
      <c r="M150" s="2"/>
      <c r="N150" s="2"/>
      <c r="O150" s="2"/>
      <c r="P150" s="12"/>
      <c r="Q150" s="12"/>
      <c r="R150" s="12"/>
      <c r="S150" s="12"/>
      <c r="T150" s="12"/>
      <c r="U150" s="39"/>
      <c r="W150" s="12"/>
      <c r="X150" s="12"/>
      <c r="Y150" s="12"/>
      <c r="Z150" s="39"/>
      <c r="AB150" s="12"/>
      <c r="AC150" s="42"/>
      <c r="AD150" s="12"/>
      <c r="AE150" s="12"/>
      <c r="AF150" s="12"/>
      <c r="AG150" s="12"/>
      <c r="AH150" s="12"/>
      <c r="AI150" s="12"/>
      <c r="AJ150" s="12"/>
      <c r="AK150" s="12"/>
      <c r="AL150" s="12"/>
      <c r="AM150" s="39"/>
      <c r="AO150" s="12"/>
      <c r="AP150" s="12"/>
      <c r="AQ150" s="12"/>
      <c r="AR150" s="41"/>
      <c r="AS150" s="12"/>
      <c r="AT150" s="12"/>
      <c r="AU150" s="12"/>
      <c r="AV150" s="12"/>
      <c r="AW150" s="12"/>
      <c r="AX150" s="13"/>
      <c r="AY150" s="12"/>
      <c r="AZ150" s="12"/>
      <c r="BA150" s="39"/>
      <c r="BB150" s="40">
        <v>0</v>
      </c>
      <c r="BC150" s="39"/>
      <c r="BE150" s="12"/>
      <c r="BF150" s="12"/>
      <c r="BG150" s="12"/>
      <c r="BH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</row>
    <row r="151" spans="1:128" x14ac:dyDescent="0.25">
      <c r="A151" s="34" t="s">
        <v>135</v>
      </c>
      <c r="B151" s="1">
        <v>39510</v>
      </c>
      <c r="C151" s="2"/>
      <c r="D151" s="1"/>
      <c r="F151" s="2">
        <v>75</v>
      </c>
      <c r="G151" t="s">
        <v>83</v>
      </c>
      <c r="H151" s="2"/>
      <c r="I151" s="12"/>
      <c r="J151" s="12">
        <v>19.899999999999999</v>
      </c>
      <c r="K151" s="2"/>
      <c r="L151" s="36"/>
      <c r="M151" s="2"/>
      <c r="N151" s="2"/>
      <c r="O151" s="2"/>
      <c r="P151" s="12"/>
      <c r="Q151" s="12"/>
      <c r="R151" s="12"/>
      <c r="S151" s="12"/>
      <c r="T151" s="12"/>
      <c r="U151" s="39"/>
      <c r="W151" s="12"/>
      <c r="X151" s="12"/>
      <c r="Y151" s="12"/>
      <c r="Z151" s="39"/>
      <c r="AB151" s="12"/>
      <c r="AC151" s="42"/>
      <c r="AD151" s="12"/>
      <c r="AE151" s="12"/>
      <c r="AF151" s="12"/>
      <c r="AG151" s="12"/>
      <c r="AH151" s="12"/>
      <c r="AI151" s="12"/>
      <c r="AJ151" s="12"/>
      <c r="AK151" s="12"/>
      <c r="AL151" s="12"/>
      <c r="AM151" s="39"/>
      <c r="AO151" s="12"/>
      <c r="AP151" s="12"/>
      <c r="AQ151" s="12"/>
      <c r="AR151" s="41"/>
      <c r="AS151" s="12"/>
      <c r="AT151" s="12"/>
      <c r="AU151" s="12"/>
      <c r="AV151" s="12"/>
      <c r="AW151" s="12"/>
      <c r="AX151" s="13"/>
      <c r="AY151" s="12"/>
      <c r="AZ151" s="12"/>
      <c r="BA151" s="39"/>
      <c r="BB151" s="40">
        <v>0</v>
      </c>
      <c r="BC151" s="39"/>
      <c r="BE151" s="12"/>
      <c r="BF151" s="12"/>
      <c r="BG151" s="12"/>
      <c r="BH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</row>
    <row r="152" spans="1:128" x14ac:dyDescent="0.25">
      <c r="A152" s="34" t="s">
        <v>135</v>
      </c>
      <c r="B152" s="1">
        <v>39514</v>
      </c>
      <c r="C152" s="2"/>
      <c r="D152" s="1"/>
      <c r="F152" s="2">
        <v>79</v>
      </c>
      <c r="G152" t="s">
        <v>83</v>
      </c>
      <c r="H152" s="2"/>
      <c r="I152" s="12"/>
      <c r="J152" s="12">
        <v>22.3</v>
      </c>
      <c r="K152" s="2"/>
      <c r="L152" s="36"/>
      <c r="M152" s="2"/>
      <c r="N152" s="2"/>
      <c r="O152" s="2"/>
      <c r="P152" s="12"/>
      <c r="Q152" s="12"/>
      <c r="R152" s="12"/>
      <c r="S152" s="12"/>
      <c r="T152" s="12"/>
      <c r="U152" s="39"/>
      <c r="W152" s="12"/>
      <c r="X152" s="12"/>
      <c r="Y152" s="12"/>
      <c r="Z152" s="39"/>
      <c r="AB152" s="12"/>
      <c r="AC152" s="42"/>
      <c r="AD152" s="12"/>
      <c r="AE152" s="12"/>
      <c r="AF152" s="12"/>
      <c r="AG152" s="12"/>
      <c r="AH152" s="12"/>
      <c r="AI152" s="12"/>
      <c r="AJ152" s="12"/>
      <c r="AK152" s="12"/>
      <c r="AL152" s="12"/>
      <c r="AM152" s="39"/>
      <c r="AO152" s="12"/>
      <c r="AP152" s="12"/>
      <c r="AQ152" s="12"/>
      <c r="AR152" s="41"/>
      <c r="AS152" s="12"/>
      <c r="AT152" s="12"/>
      <c r="AU152" s="12"/>
      <c r="AV152" s="12"/>
      <c r="AW152" s="12"/>
      <c r="AX152" s="13"/>
      <c r="AY152" s="12"/>
      <c r="AZ152" s="12"/>
      <c r="BA152" s="39"/>
      <c r="BB152" s="40">
        <v>0</v>
      </c>
      <c r="BC152" s="39"/>
      <c r="BE152" s="12"/>
      <c r="BF152" s="12"/>
      <c r="BG152" s="12"/>
      <c r="BH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</row>
    <row r="153" spans="1:128" x14ac:dyDescent="0.25">
      <c r="A153" s="34" t="s">
        <v>135</v>
      </c>
      <c r="B153" s="1">
        <v>39518</v>
      </c>
      <c r="C153" s="2"/>
      <c r="D153" s="1"/>
      <c r="F153" s="2">
        <v>83</v>
      </c>
      <c r="G153" t="s">
        <v>83</v>
      </c>
      <c r="H153" s="2"/>
      <c r="I153" s="12"/>
      <c r="J153" s="12"/>
      <c r="K153" s="2"/>
      <c r="L153" s="36"/>
      <c r="M153" s="2"/>
      <c r="N153" s="2"/>
      <c r="O153" s="2"/>
      <c r="P153" s="12"/>
      <c r="Q153" s="12"/>
      <c r="R153" s="12"/>
      <c r="S153" s="12"/>
      <c r="T153" s="12"/>
      <c r="U153" s="39">
        <v>4472.660817830867</v>
      </c>
      <c r="V153" s="40">
        <v>447.26608178308669</v>
      </c>
      <c r="W153" s="12"/>
      <c r="X153" s="12"/>
      <c r="Y153" s="12"/>
      <c r="Z153" s="39">
        <v>2420.1508727234477</v>
      </c>
      <c r="AA153" s="40">
        <v>242.01508727234477</v>
      </c>
      <c r="AB153" s="12">
        <v>3.4877668412809921</v>
      </c>
      <c r="AC153" s="42">
        <f t="shared" ref="AC153:AC154" si="16">AB153/AA153</f>
        <v>1.4411361211361724E-2</v>
      </c>
      <c r="AD153" s="12"/>
      <c r="AE153" s="12"/>
      <c r="AF153" s="12"/>
      <c r="AG153" s="12">
        <v>110.83193201885926</v>
      </c>
      <c r="AH153" s="12"/>
      <c r="AI153" s="12">
        <v>1214.6642900266286</v>
      </c>
      <c r="AJ153" s="12"/>
      <c r="AK153" s="12">
        <v>0</v>
      </c>
      <c r="AL153" s="12">
        <v>0</v>
      </c>
      <c r="AM153" s="39">
        <f t="shared" ref="AM153:AM154" si="17">AG153+AH153+AI153+AJ153+AK153+AL153</f>
        <v>1325.4962220454879</v>
      </c>
      <c r="AN153" s="40">
        <f t="shared" ref="AN153:AN154" si="18">AM153/10</f>
        <v>132.5496222045488</v>
      </c>
      <c r="AO153" s="12"/>
      <c r="AP153" s="12"/>
      <c r="AQ153" s="12"/>
      <c r="AR153" s="41">
        <v>155.50795166045251</v>
      </c>
      <c r="AS153" s="12">
        <v>102.71616029674261</v>
      </c>
      <c r="AT153" s="12">
        <v>52.791791363709883</v>
      </c>
      <c r="AU153" s="12">
        <v>0</v>
      </c>
      <c r="AV153" s="12"/>
      <c r="AW153" s="12"/>
      <c r="AX153" s="13">
        <v>0</v>
      </c>
      <c r="AY153" s="12"/>
      <c r="AZ153" s="12"/>
      <c r="BA153" s="39"/>
      <c r="BB153" s="40">
        <v>0</v>
      </c>
      <c r="BC153" s="39">
        <f>U153+Z153+AM153+BA153</f>
        <v>8218.3079125998029</v>
      </c>
      <c r="BD153">
        <f t="shared" ref="BD153:BD154" si="19">V153+AA153+AN153</f>
        <v>821.83079125998029</v>
      </c>
      <c r="BE153" s="12"/>
      <c r="BF153" s="12"/>
      <c r="BG153" s="12"/>
      <c r="BH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</row>
    <row r="154" spans="1:128" x14ac:dyDescent="0.25">
      <c r="A154" s="34" t="s">
        <v>135</v>
      </c>
      <c r="B154" s="1">
        <v>39532</v>
      </c>
      <c r="C154" s="2"/>
      <c r="D154" s="1"/>
      <c r="F154" s="2">
        <v>97</v>
      </c>
      <c r="G154" t="s">
        <v>83</v>
      </c>
      <c r="H154" s="2"/>
      <c r="I154" s="12"/>
      <c r="J154" s="12"/>
      <c r="K154" s="2"/>
      <c r="L154" s="36"/>
      <c r="M154" s="2"/>
      <c r="N154" s="2"/>
      <c r="O154" s="2"/>
      <c r="P154" s="12"/>
      <c r="Q154" s="12"/>
      <c r="R154" s="12"/>
      <c r="S154" s="12"/>
      <c r="T154" s="12"/>
      <c r="U154" s="39">
        <v>5013.7263845341295</v>
      </c>
      <c r="V154" s="40">
        <v>501.37263845341295</v>
      </c>
      <c r="W154" s="12"/>
      <c r="X154" s="12"/>
      <c r="Y154" s="12"/>
      <c r="Z154" s="39">
        <v>2653.0564440729563</v>
      </c>
      <c r="AA154" s="40">
        <v>265.30564440729563</v>
      </c>
      <c r="AB154" s="12">
        <v>3.5670219604326188</v>
      </c>
      <c r="AC154" s="42">
        <f t="shared" si="16"/>
        <v>1.3444953153565583E-2</v>
      </c>
      <c r="AD154" s="12"/>
      <c r="AE154" s="12"/>
      <c r="AF154" s="12"/>
      <c r="AG154" s="12">
        <v>65.984103262293814</v>
      </c>
      <c r="AH154" s="12"/>
      <c r="AI154" s="12">
        <v>3098.5691636642923</v>
      </c>
      <c r="AJ154" s="12"/>
      <c r="AK154" s="12">
        <v>0</v>
      </c>
      <c r="AL154" s="12">
        <v>0</v>
      </c>
      <c r="AM154" s="39">
        <f t="shared" si="17"/>
        <v>3164.5532669265863</v>
      </c>
      <c r="AN154" s="40">
        <f t="shared" si="18"/>
        <v>316.45532669265862</v>
      </c>
      <c r="AO154" s="12"/>
      <c r="AP154" s="12"/>
      <c r="AQ154" s="12"/>
      <c r="AR154" s="41">
        <v>181.15547150868647</v>
      </c>
      <c r="AS154" s="12">
        <v>49.046464961376877</v>
      </c>
      <c r="AT154" s="12">
        <v>132.1090065473096</v>
      </c>
      <c r="AU154" s="12">
        <v>0</v>
      </c>
      <c r="AV154" s="12"/>
      <c r="AW154" s="12"/>
      <c r="AX154" s="13">
        <v>0</v>
      </c>
      <c r="AY154" s="12"/>
      <c r="AZ154" s="12"/>
      <c r="BA154" s="39"/>
      <c r="BB154" s="40">
        <v>0</v>
      </c>
      <c r="BC154" s="39">
        <f>U154+Z154+AM154+BA154</f>
        <v>10831.336095533672</v>
      </c>
      <c r="BD154">
        <f t="shared" si="19"/>
        <v>1083.1336095533673</v>
      </c>
      <c r="BE154" s="12"/>
      <c r="BF154" s="12"/>
      <c r="BG154" s="12"/>
      <c r="BH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</row>
    <row r="155" spans="1:128" x14ac:dyDescent="0.25">
      <c r="A155" s="34" t="s">
        <v>135</v>
      </c>
      <c r="B155" s="1">
        <v>39533</v>
      </c>
      <c r="C155" s="2"/>
      <c r="D155" s="1"/>
      <c r="F155" s="2">
        <v>98</v>
      </c>
      <c r="G155" t="s">
        <v>83</v>
      </c>
      <c r="H155" s="2"/>
      <c r="I155" s="12"/>
      <c r="J155" s="12">
        <v>23.7</v>
      </c>
      <c r="K155" s="2"/>
      <c r="L155" s="36"/>
      <c r="M155" s="2"/>
      <c r="N155" s="2"/>
      <c r="O155" s="2"/>
      <c r="P155" s="12"/>
      <c r="Q155" s="12"/>
      <c r="R155" s="12"/>
      <c r="S155" s="12"/>
      <c r="T155" s="12"/>
      <c r="U155" s="39"/>
      <c r="W155" s="12"/>
      <c r="X155" s="12"/>
      <c r="Y155" s="12"/>
      <c r="Z155" s="39"/>
      <c r="AB155" s="12"/>
      <c r="AC155" s="42"/>
      <c r="AD155" s="12"/>
      <c r="AE155" s="12"/>
      <c r="AF155" s="12"/>
      <c r="AG155" s="12"/>
      <c r="AH155" s="12"/>
      <c r="AI155" s="12"/>
      <c r="AJ155" s="12"/>
      <c r="AK155" s="12"/>
      <c r="AL155" s="12"/>
      <c r="AM155" s="39"/>
      <c r="AO155" s="12"/>
      <c r="AP155" s="12"/>
      <c r="AQ155" s="12"/>
      <c r="AR155" s="41"/>
      <c r="AS155" s="12"/>
      <c r="AT155" s="12"/>
      <c r="AU155" s="12"/>
      <c r="AV155" s="12"/>
      <c r="AW155" s="12"/>
      <c r="AX155" s="13"/>
      <c r="AY155" s="12"/>
      <c r="AZ155" s="12"/>
      <c r="BA155" s="39"/>
      <c r="BB155" s="40">
        <v>0</v>
      </c>
      <c r="BC155" s="39"/>
      <c r="BE155" s="12"/>
      <c r="BF155" s="12"/>
      <c r="BG155" s="12"/>
      <c r="BH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</row>
    <row r="156" spans="1:128" x14ac:dyDescent="0.25">
      <c r="A156" s="34" t="s">
        <v>135</v>
      </c>
      <c r="B156" s="1">
        <v>39552</v>
      </c>
      <c r="C156" s="2"/>
      <c r="D156" s="1"/>
      <c r="F156" s="2">
        <v>117</v>
      </c>
      <c r="G156" t="s">
        <v>83</v>
      </c>
      <c r="H156" s="2"/>
      <c r="I156" s="12"/>
      <c r="J156" s="12"/>
      <c r="K156" s="2"/>
      <c r="L156" s="36"/>
      <c r="M156" s="2"/>
      <c r="N156" s="2"/>
      <c r="O156" s="2"/>
      <c r="P156" s="12"/>
      <c r="Q156" s="12"/>
      <c r="R156" s="12"/>
      <c r="S156" s="12"/>
      <c r="T156" s="12"/>
      <c r="U156" s="39">
        <v>6222.747756529744</v>
      </c>
      <c r="V156" s="40">
        <v>622.27477565297443</v>
      </c>
      <c r="W156" s="12"/>
      <c r="X156" s="12"/>
      <c r="Y156" s="12"/>
      <c r="Z156" s="39">
        <v>2845.4403153757439</v>
      </c>
      <c r="AA156" s="40">
        <v>284.54403153757437</v>
      </c>
      <c r="AB156" s="12">
        <v>3.6008889967864839</v>
      </c>
      <c r="AC156" s="42">
        <f>AB156/AA156</f>
        <v>1.2654944745558588E-2</v>
      </c>
      <c r="AD156" s="12"/>
      <c r="AE156" s="12"/>
      <c r="AF156" s="12"/>
      <c r="AG156" s="12">
        <v>46.919519895478707</v>
      </c>
      <c r="AH156" s="12"/>
      <c r="AI156" s="12">
        <v>6099.7737489695774</v>
      </c>
      <c r="AJ156" s="12"/>
      <c r="AK156" s="12">
        <v>0</v>
      </c>
      <c r="AL156" s="12">
        <v>0</v>
      </c>
      <c r="AM156" s="39">
        <f>AG156+AH156+AI156+AJ156+AK156+AL156</f>
        <v>6146.6932688650559</v>
      </c>
      <c r="AN156" s="40">
        <f>AM156/10</f>
        <v>614.66932688650559</v>
      </c>
      <c r="AO156" s="12"/>
      <c r="AP156" s="12"/>
      <c r="AQ156" s="12"/>
      <c r="AR156" s="41">
        <v>186.80696158830591</v>
      </c>
      <c r="AS156" s="12">
        <v>23.32949333963127</v>
      </c>
      <c r="AT156" s="12">
        <v>163.47746824867465</v>
      </c>
      <c r="AU156" s="12">
        <v>0</v>
      </c>
      <c r="AV156" s="12"/>
      <c r="AW156" s="12"/>
      <c r="AX156" s="13">
        <v>0</v>
      </c>
      <c r="AY156" s="12"/>
      <c r="AZ156" s="12"/>
      <c r="BA156" s="39"/>
      <c r="BB156" s="40">
        <v>0</v>
      </c>
      <c r="BC156" s="39">
        <f>U156+Z156+AM156+BA156</f>
        <v>15214.881340770544</v>
      </c>
      <c r="BD156">
        <f>V156+AA156+AN156</f>
        <v>1521.4881340770544</v>
      </c>
      <c r="BE156" s="12"/>
      <c r="BF156" s="12"/>
      <c r="BG156" s="12"/>
      <c r="BH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</row>
    <row r="157" spans="1:128" x14ac:dyDescent="0.25">
      <c r="A157" s="34" t="s">
        <v>135</v>
      </c>
      <c r="B157" s="1">
        <v>39555</v>
      </c>
      <c r="C157" s="2"/>
      <c r="D157" s="1"/>
      <c r="F157" s="2">
        <v>120</v>
      </c>
      <c r="G157" t="s">
        <v>83</v>
      </c>
      <c r="H157" s="2"/>
      <c r="I157" s="12"/>
      <c r="J157" s="12">
        <v>27.7</v>
      </c>
      <c r="K157" s="2"/>
      <c r="L157" s="36"/>
      <c r="M157" s="2"/>
      <c r="N157" s="2"/>
      <c r="O157" s="2"/>
      <c r="P157" s="12"/>
      <c r="Q157" s="12"/>
      <c r="R157" s="12"/>
      <c r="S157" s="12"/>
      <c r="T157" s="12"/>
      <c r="U157" s="39"/>
      <c r="W157" s="12"/>
      <c r="X157" s="12"/>
      <c r="Y157" s="12"/>
      <c r="Z157" s="39"/>
      <c r="AB157" s="12"/>
      <c r="AC157" s="42"/>
      <c r="AD157" s="12"/>
      <c r="AE157" s="12"/>
      <c r="AF157" s="12"/>
      <c r="AG157" s="12"/>
      <c r="AH157" s="12"/>
      <c r="AI157" s="12"/>
      <c r="AJ157" s="12"/>
      <c r="AK157" s="12"/>
      <c r="AL157" s="12"/>
      <c r="AM157" s="39"/>
      <c r="AO157" s="12"/>
      <c r="AP157" s="12"/>
      <c r="AQ157" s="12"/>
      <c r="AR157" s="41"/>
      <c r="AS157" s="12"/>
      <c r="AT157" s="12"/>
      <c r="AU157" s="12"/>
      <c r="AV157" s="12"/>
      <c r="AW157" s="12"/>
      <c r="AX157" s="13"/>
      <c r="AY157" s="12"/>
      <c r="AZ157" s="12"/>
      <c r="BA157" s="39"/>
      <c r="BB157" s="40">
        <v>0</v>
      </c>
      <c r="BC157" s="39"/>
      <c r="BE157" s="12"/>
      <c r="BF157" s="12"/>
      <c r="BG157" s="12"/>
      <c r="BH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</row>
    <row r="158" spans="1:128" x14ac:dyDescent="0.25">
      <c r="A158" s="34" t="s">
        <v>135</v>
      </c>
      <c r="B158" s="1">
        <v>39566</v>
      </c>
      <c r="C158" s="2"/>
      <c r="D158" s="1"/>
      <c r="F158" s="2">
        <v>131</v>
      </c>
      <c r="G158" t="s">
        <v>83</v>
      </c>
      <c r="H158" s="2"/>
      <c r="I158" s="12"/>
      <c r="J158" s="12"/>
      <c r="K158" s="2"/>
      <c r="L158" s="36"/>
      <c r="M158" s="2"/>
      <c r="N158" s="2"/>
      <c r="O158" s="2"/>
      <c r="P158" s="12"/>
      <c r="Q158" s="12"/>
      <c r="R158" s="12"/>
      <c r="S158" s="12"/>
      <c r="T158" s="12"/>
      <c r="U158" s="39">
        <v>6055.8668093311408</v>
      </c>
      <c r="V158" s="40">
        <v>605.58668093311405</v>
      </c>
      <c r="W158" s="12"/>
      <c r="X158" s="12"/>
      <c r="Y158" s="12"/>
      <c r="Z158" s="39">
        <v>0</v>
      </c>
      <c r="AB158" s="12">
        <v>2.3352618730536006</v>
      </c>
      <c r="AC158" s="42"/>
      <c r="AD158" s="12"/>
      <c r="AE158" s="12"/>
      <c r="AF158" s="12"/>
      <c r="AG158" s="12">
        <v>1.8979362514412601</v>
      </c>
      <c r="AH158" s="12"/>
      <c r="AI158" s="12">
        <v>4622.4462320667135</v>
      </c>
      <c r="AJ158" s="12"/>
      <c r="AK158" s="12">
        <v>79.919380475262813</v>
      </c>
      <c r="AL158" s="12">
        <v>0</v>
      </c>
      <c r="AM158" s="39">
        <f t="shared" ref="AM158:AM160" si="20">AG158+AH158+AI158+AJ158+AK158+AL158</f>
        <v>4704.2635487934176</v>
      </c>
      <c r="AN158" s="40">
        <f t="shared" ref="AN158:AN160" si="21">AM158/10</f>
        <v>470.42635487934177</v>
      </c>
      <c r="AO158" s="12"/>
      <c r="AP158" s="12"/>
      <c r="AQ158" s="12"/>
      <c r="AR158" s="41">
        <v>196.91064409571334</v>
      </c>
      <c r="AS158" s="12">
        <v>1.6950126407722363</v>
      </c>
      <c r="AT158" s="12">
        <v>148.54116656098245</v>
      </c>
      <c r="AU158" s="12">
        <v>44.176984254106692</v>
      </c>
      <c r="AV158" s="12"/>
      <c r="AW158" s="12"/>
      <c r="AX158" s="13">
        <v>2.4974806398519629</v>
      </c>
      <c r="AY158" s="12"/>
      <c r="AZ158" s="12"/>
      <c r="BA158" s="39"/>
      <c r="BB158" s="40">
        <v>0</v>
      </c>
      <c r="BC158" s="39">
        <f t="shared" ref="BC158:BC160" si="22">U158+Z158+AM158+BA158</f>
        <v>10760.130358124559</v>
      </c>
      <c r="BD158">
        <f t="shared" ref="BD158:BD160" si="23">V158+AA158+AN158</f>
        <v>1076.0130358124559</v>
      </c>
      <c r="BE158" s="12"/>
      <c r="BF158" s="12"/>
      <c r="BG158" s="12"/>
      <c r="BH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</row>
    <row r="159" spans="1:128" x14ac:dyDescent="0.25">
      <c r="A159" s="34" t="s">
        <v>135</v>
      </c>
      <c r="B159" s="1">
        <v>39580</v>
      </c>
      <c r="C159" s="2"/>
      <c r="D159" s="1"/>
      <c r="F159" s="2">
        <v>145</v>
      </c>
      <c r="G159" t="s">
        <v>83</v>
      </c>
      <c r="H159" s="2"/>
      <c r="I159" s="12"/>
      <c r="J159" s="12"/>
      <c r="K159" s="2"/>
      <c r="L159" s="36"/>
      <c r="M159" s="2"/>
      <c r="N159" s="2"/>
      <c r="O159" s="2"/>
      <c r="P159" s="12"/>
      <c r="Q159" s="12"/>
      <c r="R159" s="12"/>
      <c r="S159" s="12"/>
      <c r="T159" s="12"/>
      <c r="U159" s="39">
        <v>6288.9858621325402</v>
      </c>
      <c r="V159" s="40">
        <v>628.89858621325402</v>
      </c>
      <c r="W159" s="12"/>
      <c r="X159" s="12"/>
      <c r="Y159" s="12"/>
      <c r="Z159" s="39">
        <v>2275.8277585516248</v>
      </c>
      <c r="AA159" s="40">
        <v>227.58277585516248</v>
      </c>
      <c r="AB159" s="12">
        <v>3.0726895815648052</v>
      </c>
      <c r="AC159" s="42">
        <f t="shared" ref="AC159:AC160" si="24">AB159/AA159</f>
        <v>1.3501415342259102E-2</v>
      </c>
      <c r="AD159" s="12"/>
      <c r="AE159" s="12"/>
      <c r="AF159" s="12"/>
      <c r="AG159" s="12">
        <v>9.4776151239608968</v>
      </c>
      <c r="AH159" s="12"/>
      <c r="AI159" s="12">
        <v>5511.2632560738803</v>
      </c>
      <c r="AJ159" s="12"/>
      <c r="AK159" s="12">
        <v>15.672225117248566</v>
      </c>
      <c r="AL159" s="12">
        <v>3009.7104878270329</v>
      </c>
      <c r="AM159" s="39">
        <f t="shared" si="20"/>
        <v>8546.1235841421221</v>
      </c>
      <c r="AN159" s="40">
        <f t="shared" si="21"/>
        <v>854.61235841421217</v>
      </c>
      <c r="AO159" s="12"/>
      <c r="AP159" s="12"/>
      <c r="AQ159" s="12"/>
      <c r="AR159" s="41">
        <v>153.62958129596689</v>
      </c>
      <c r="AS159" s="12">
        <v>6.3184100826405984</v>
      </c>
      <c r="AT159" s="12">
        <v>96.801604858327053</v>
      </c>
      <c r="AU159" s="12">
        <v>49.856556975113882</v>
      </c>
      <c r="AV159" s="12"/>
      <c r="AW159" s="12"/>
      <c r="AX159" s="13">
        <v>0.6530093798853569</v>
      </c>
      <c r="AY159" s="12"/>
      <c r="AZ159" s="12"/>
      <c r="BA159" s="39"/>
      <c r="BB159" s="40">
        <v>0</v>
      </c>
      <c r="BC159" s="39">
        <f t="shared" si="22"/>
        <v>17110.937204826289</v>
      </c>
      <c r="BD159">
        <f t="shared" si="23"/>
        <v>1711.0937204826287</v>
      </c>
      <c r="BE159" s="12"/>
      <c r="BF159" s="12"/>
      <c r="BG159" s="12"/>
      <c r="BH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</row>
    <row r="160" spans="1:128" x14ac:dyDescent="0.25">
      <c r="A160" s="34" t="s">
        <v>135</v>
      </c>
      <c r="B160" s="1">
        <v>39594</v>
      </c>
      <c r="C160" s="2"/>
      <c r="D160" s="1"/>
      <c r="F160" s="2">
        <v>159</v>
      </c>
      <c r="G160" t="s">
        <v>83</v>
      </c>
      <c r="H160" s="2"/>
      <c r="I160" s="12"/>
      <c r="J160" s="12"/>
      <c r="K160" s="2"/>
      <c r="L160" s="36"/>
      <c r="M160" s="2"/>
      <c r="N160" s="2"/>
      <c r="O160" s="2"/>
      <c r="P160" s="12"/>
      <c r="Q160" s="12"/>
      <c r="R160" s="12"/>
      <c r="S160" s="12"/>
      <c r="T160" s="12"/>
      <c r="U160" s="39">
        <v>6552.2123354966898</v>
      </c>
      <c r="V160" s="40">
        <v>655.22123354966902</v>
      </c>
      <c r="W160" s="12"/>
      <c r="X160" s="12"/>
      <c r="Y160" s="12"/>
      <c r="Z160" s="39">
        <v>1896.2978833182854</v>
      </c>
      <c r="AA160" s="40">
        <v>189.62978833182854</v>
      </c>
      <c r="AB160" s="12">
        <v>2.7637837489807935</v>
      </c>
      <c r="AC160" s="42">
        <f t="shared" si="24"/>
        <v>1.4574628666169874E-2</v>
      </c>
      <c r="AD160" s="12"/>
      <c r="AE160" s="12"/>
      <c r="AF160" s="12"/>
      <c r="AG160" s="12">
        <v>0</v>
      </c>
      <c r="AH160" s="12"/>
      <c r="AI160" s="12">
        <v>4235.1907228984401</v>
      </c>
      <c r="AJ160" s="12"/>
      <c r="AK160" s="12">
        <v>356.19688632686797</v>
      </c>
      <c r="AL160" s="12">
        <v>4394.5472501808581</v>
      </c>
      <c r="AM160" s="39">
        <f t="shared" si="20"/>
        <v>8985.9348594061667</v>
      </c>
      <c r="AN160" s="40">
        <f t="shared" si="21"/>
        <v>898.59348594061669</v>
      </c>
      <c r="AO160" s="12"/>
      <c r="AP160" s="12"/>
      <c r="AQ160" s="12"/>
      <c r="AR160" s="41">
        <v>181.79196164705826</v>
      </c>
      <c r="AS160" s="12">
        <v>0</v>
      </c>
      <c r="AT160" s="12">
        <v>93.220178533572735</v>
      </c>
      <c r="AU160" s="12">
        <v>74.71925598661123</v>
      </c>
      <c r="AV160" s="12"/>
      <c r="AW160" s="12"/>
      <c r="AX160" s="13">
        <v>13.852527126874284</v>
      </c>
      <c r="AY160" s="12"/>
      <c r="AZ160" s="12"/>
      <c r="BA160" s="39"/>
      <c r="BB160" s="40">
        <v>0</v>
      </c>
      <c r="BC160" s="39">
        <f t="shared" si="22"/>
        <v>17434.445078221142</v>
      </c>
      <c r="BD160">
        <f t="shared" si="23"/>
        <v>1743.4445078221142</v>
      </c>
      <c r="BE160" s="12"/>
      <c r="BF160" s="12"/>
      <c r="BG160" s="12"/>
      <c r="BH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</row>
    <row r="161" spans="1:128" x14ac:dyDescent="0.25">
      <c r="A161" s="34" t="s">
        <v>135</v>
      </c>
      <c r="B161" s="1">
        <v>39486</v>
      </c>
      <c r="C161" s="2">
        <v>4</v>
      </c>
      <c r="D161" t="s">
        <v>220</v>
      </c>
      <c r="E161" t="s">
        <v>17</v>
      </c>
      <c r="F161" s="2">
        <v>51</v>
      </c>
      <c r="G161" t="s">
        <v>83</v>
      </c>
      <c r="H161" s="2"/>
      <c r="I161" s="12"/>
      <c r="J161" s="12"/>
      <c r="K161" s="2"/>
      <c r="L161" s="36"/>
      <c r="M161" s="2">
        <v>51</v>
      </c>
      <c r="N161" s="2"/>
      <c r="O161" s="2"/>
      <c r="P161" s="12"/>
      <c r="Q161" s="12"/>
      <c r="R161" s="12"/>
      <c r="S161" s="12"/>
      <c r="T161" s="12"/>
      <c r="U161" s="39"/>
      <c r="W161" s="12"/>
      <c r="X161" s="12"/>
      <c r="Y161" s="12"/>
      <c r="Z161" s="39"/>
      <c r="AB161" s="12"/>
      <c r="AC161" s="42"/>
      <c r="AD161" s="12"/>
      <c r="AE161" s="12"/>
      <c r="AF161" s="12"/>
      <c r="AG161" s="12"/>
      <c r="AH161" s="12"/>
      <c r="AI161" s="12"/>
      <c r="AJ161" s="12"/>
      <c r="AK161" s="12"/>
      <c r="AL161" s="12"/>
      <c r="AM161" s="39"/>
      <c r="AO161" s="12"/>
      <c r="AP161" s="12"/>
      <c r="AQ161" s="12"/>
      <c r="AR161" s="41"/>
      <c r="AS161" s="12"/>
      <c r="AT161" s="12"/>
      <c r="AU161" s="12"/>
      <c r="AV161" s="12"/>
      <c r="AW161" s="12"/>
      <c r="AX161" s="13"/>
      <c r="AY161" s="12"/>
      <c r="AZ161" s="12"/>
      <c r="BA161" s="39"/>
      <c r="BB161" s="40">
        <v>0</v>
      </c>
      <c r="BC161" s="39"/>
      <c r="BE161" s="12"/>
      <c r="BF161" s="12"/>
      <c r="BG161" s="12"/>
      <c r="BH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</row>
    <row r="162" spans="1:128" x14ac:dyDescent="0.25">
      <c r="A162" s="34" t="s">
        <v>135</v>
      </c>
      <c r="B162" s="1">
        <v>39604</v>
      </c>
      <c r="C162" s="2">
        <v>8</v>
      </c>
      <c r="D162" s="1" t="s">
        <v>221</v>
      </c>
      <c r="E162" t="s">
        <v>19</v>
      </c>
      <c r="F162" s="2">
        <v>169</v>
      </c>
      <c r="G162" t="s">
        <v>83</v>
      </c>
      <c r="H162" s="2"/>
      <c r="I162" s="12"/>
      <c r="J162" s="12"/>
      <c r="K162" s="2"/>
      <c r="L162" s="36"/>
      <c r="M162" s="2"/>
      <c r="N162" s="2"/>
      <c r="O162" s="2">
        <v>169</v>
      </c>
      <c r="P162" s="12"/>
      <c r="Q162" s="12"/>
      <c r="R162" s="12"/>
      <c r="S162" s="12"/>
      <c r="T162" s="12"/>
      <c r="U162" s="39"/>
      <c r="W162" s="12"/>
      <c r="X162" s="12"/>
      <c r="Y162" s="12"/>
      <c r="Z162" s="39"/>
      <c r="AB162" s="12"/>
      <c r="AC162" s="42"/>
      <c r="AD162" s="12"/>
      <c r="AE162" s="12"/>
      <c r="AF162" s="12"/>
      <c r="AG162" s="12"/>
      <c r="AH162" s="12"/>
      <c r="AI162" s="12"/>
      <c r="AJ162" s="12"/>
      <c r="AK162" s="12"/>
      <c r="AL162" s="12"/>
      <c r="AM162" s="39"/>
      <c r="AO162" s="12"/>
      <c r="AP162" s="12"/>
      <c r="AQ162" s="12"/>
      <c r="AR162" s="41"/>
      <c r="AS162" s="12"/>
      <c r="AT162" s="12"/>
      <c r="AU162" s="12"/>
      <c r="AV162" s="12"/>
      <c r="AW162" s="12"/>
      <c r="AX162" s="13"/>
      <c r="AY162" s="12"/>
      <c r="AZ162" s="12"/>
      <c r="BA162" s="39"/>
      <c r="BB162" s="40">
        <v>0</v>
      </c>
      <c r="BC162" s="39"/>
      <c r="BE162" s="12"/>
      <c r="BF162" s="12"/>
      <c r="BG162" s="12"/>
      <c r="BH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</row>
    <row r="163" spans="1:128" x14ac:dyDescent="0.25">
      <c r="A163" s="34" t="s">
        <v>135</v>
      </c>
      <c r="B163" s="1">
        <v>39541</v>
      </c>
      <c r="C163" s="2">
        <v>7</v>
      </c>
      <c r="D163" t="s">
        <v>222</v>
      </c>
      <c r="E163" t="s">
        <v>18</v>
      </c>
      <c r="F163" s="2">
        <v>106</v>
      </c>
      <c r="G163" t="s">
        <v>83</v>
      </c>
      <c r="H163" s="2"/>
      <c r="I163" s="12"/>
      <c r="J163" s="12"/>
      <c r="K163" s="2"/>
      <c r="L163" s="36"/>
      <c r="M163" s="2"/>
      <c r="N163" s="2">
        <v>106</v>
      </c>
      <c r="O163" s="2"/>
      <c r="P163" s="12"/>
      <c r="Q163" s="12"/>
      <c r="R163" s="12"/>
      <c r="S163" s="12"/>
      <c r="T163" s="12"/>
      <c r="U163" s="39"/>
      <c r="W163" s="12"/>
      <c r="X163" s="12"/>
      <c r="Y163" s="12"/>
      <c r="Z163" s="39"/>
      <c r="AB163" s="21"/>
      <c r="AC163" s="42"/>
      <c r="AD163" s="12"/>
      <c r="AE163" s="12"/>
      <c r="AF163" s="12"/>
      <c r="AG163" s="12"/>
      <c r="AH163" s="12"/>
      <c r="AI163" s="12"/>
      <c r="AJ163" s="12"/>
      <c r="AK163" s="12"/>
      <c r="AL163" s="12"/>
      <c r="AM163" s="39"/>
      <c r="AO163" s="12"/>
      <c r="AP163" s="12"/>
      <c r="AQ163" s="12"/>
      <c r="AR163" s="41"/>
      <c r="AS163" s="21"/>
      <c r="AT163" s="21"/>
      <c r="AU163" s="12"/>
      <c r="AV163" s="21"/>
      <c r="AW163" s="21"/>
      <c r="AX163" s="22"/>
      <c r="AY163" s="12"/>
      <c r="AZ163" s="12"/>
      <c r="BA163" s="39"/>
      <c r="BB163" s="40">
        <v>0</v>
      </c>
      <c r="BC163" s="39"/>
      <c r="BE163" s="12"/>
      <c r="BF163" s="12"/>
      <c r="BG163" s="12"/>
      <c r="BH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</row>
    <row r="164" spans="1:128" x14ac:dyDescent="0.25">
      <c r="A164" s="34" t="s">
        <v>135</v>
      </c>
      <c r="B164" s="1">
        <v>39620</v>
      </c>
      <c r="C164" s="2">
        <v>9</v>
      </c>
      <c r="D164" s="1" t="s">
        <v>122</v>
      </c>
      <c r="E164" t="s">
        <v>20</v>
      </c>
      <c r="F164" s="2">
        <v>185</v>
      </c>
      <c r="G164" t="s">
        <v>83</v>
      </c>
      <c r="H164" s="2"/>
      <c r="I164" s="12"/>
      <c r="J164" s="12"/>
      <c r="K164" s="2"/>
      <c r="L164" s="36"/>
      <c r="M164" s="2"/>
      <c r="N164" s="2"/>
      <c r="O164" s="2"/>
      <c r="P164" s="12"/>
      <c r="Q164" s="12"/>
      <c r="R164" s="12"/>
      <c r="S164" s="12"/>
      <c r="T164" s="12"/>
      <c r="U164" s="39"/>
      <c r="W164" s="12"/>
      <c r="X164" s="12"/>
      <c r="Y164" s="12"/>
      <c r="Z164" s="39"/>
      <c r="AB164" s="21"/>
      <c r="AC164" s="42"/>
      <c r="AD164" s="12"/>
      <c r="AE164" s="12"/>
      <c r="AF164" s="12"/>
      <c r="AG164" s="12"/>
      <c r="AH164" s="12"/>
      <c r="AI164" s="12"/>
      <c r="AJ164" s="12"/>
      <c r="AK164" s="12"/>
      <c r="AL164" s="12"/>
      <c r="AM164" s="39"/>
      <c r="AO164" s="12"/>
      <c r="AP164" s="12"/>
      <c r="AQ164" s="12"/>
      <c r="AR164" s="41"/>
      <c r="AS164" s="21"/>
      <c r="AT164" s="21"/>
      <c r="AU164" s="12"/>
      <c r="AV164" s="21"/>
      <c r="AW164" s="21"/>
      <c r="AX164" s="22"/>
      <c r="AY164" s="12">
        <v>7065.3162145381621</v>
      </c>
      <c r="AZ164" s="12">
        <v>35.875</v>
      </c>
      <c r="BA164" s="39">
        <f>AY164*(AZ164/100)</f>
        <v>2534.6821919655658</v>
      </c>
      <c r="BB164" s="40">
        <v>253.46821919655659</v>
      </c>
      <c r="BC164" s="39"/>
      <c r="BE164" s="12"/>
      <c r="BF164" s="12">
        <f>BA164/227</f>
        <v>11.166000845663286</v>
      </c>
      <c r="BG164" s="12"/>
      <c r="BH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</row>
    <row r="165" spans="1:128" x14ac:dyDescent="0.25">
      <c r="A165" s="34" t="s">
        <v>135</v>
      </c>
      <c r="B165" s="1">
        <v>39435</v>
      </c>
      <c r="C165" s="2">
        <v>0</v>
      </c>
      <c r="D165" s="1" t="s">
        <v>223</v>
      </c>
      <c r="E165" t="s">
        <v>14</v>
      </c>
      <c r="F165" s="2">
        <v>0</v>
      </c>
      <c r="G165" t="s">
        <v>83</v>
      </c>
      <c r="H165" s="2"/>
      <c r="I165" s="12"/>
      <c r="J165" s="12"/>
      <c r="K165" s="2"/>
      <c r="L165" s="36"/>
      <c r="M165" s="2"/>
      <c r="N165" s="2"/>
      <c r="O165" s="2"/>
      <c r="P165" s="12"/>
      <c r="Q165" s="12"/>
      <c r="R165" s="12"/>
      <c r="S165" s="12"/>
      <c r="T165" s="12"/>
      <c r="U165" s="39">
        <v>0</v>
      </c>
      <c r="W165" s="12"/>
      <c r="X165" s="12"/>
      <c r="Y165" s="12"/>
      <c r="Z165" s="39">
        <v>0</v>
      </c>
      <c r="AB165" s="21"/>
      <c r="AC165" s="42"/>
      <c r="AD165" s="12"/>
      <c r="AE165" s="12"/>
      <c r="AF165" s="12"/>
      <c r="AG165" s="12">
        <v>0</v>
      </c>
      <c r="AH165" s="12"/>
      <c r="AI165" s="12">
        <v>0</v>
      </c>
      <c r="AJ165" s="12"/>
      <c r="AK165" s="12">
        <v>0</v>
      </c>
      <c r="AL165" s="12">
        <v>0</v>
      </c>
      <c r="AM165" s="39"/>
      <c r="AO165" s="12"/>
      <c r="AP165" s="12"/>
      <c r="AQ165" s="12"/>
      <c r="AR165" s="41">
        <v>0</v>
      </c>
      <c r="AS165" s="21">
        <v>0</v>
      </c>
      <c r="AT165" s="21">
        <v>0</v>
      </c>
      <c r="AU165" s="12">
        <v>0</v>
      </c>
      <c r="AV165" s="21"/>
      <c r="AW165" s="21"/>
      <c r="AX165" s="22">
        <v>0</v>
      </c>
      <c r="AY165" s="12"/>
      <c r="AZ165" s="12"/>
      <c r="BA165" s="39"/>
      <c r="BB165" s="40">
        <v>0</v>
      </c>
      <c r="BC165" s="39"/>
      <c r="BE165" s="12"/>
      <c r="BF165" s="12"/>
      <c r="BG165" s="12"/>
      <c r="BH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</row>
    <row r="166" spans="1:128" x14ac:dyDescent="0.25">
      <c r="A166" s="34" t="s">
        <v>135</v>
      </c>
      <c r="B166" s="1">
        <v>39457</v>
      </c>
      <c r="C166" s="2">
        <v>3</v>
      </c>
      <c r="D166" t="s">
        <v>224</v>
      </c>
      <c r="E166" t="s">
        <v>16</v>
      </c>
      <c r="F166" s="2">
        <v>22</v>
      </c>
      <c r="G166" t="s">
        <v>83</v>
      </c>
      <c r="H166" s="2"/>
      <c r="I166" s="12"/>
      <c r="J166" s="12"/>
      <c r="K166" s="2"/>
      <c r="L166" s="36">
        <v>22</v>
      </c>
      <c r="M166" s="2"/>
      <c r="N166" s="2"/>
      <c r="O166" s="2"/>
      <c r="P166" s="12"/>
      <c r="Q166" s="12"/>
      <c r="R166" s="12"/>
      <c r="S166" s="12"/>
      <c r="T166" s="12"/>
      <c r="U166" s="39"/>
      <c r="W166" s="12"/>
      <c r="X166" s="12"/>
      <c r="Y166" s="12"/>
      <c r="Z166" s="39"/>
      <c r="AB166" s="21"/>
      <c r="AC166" s="42"/>
      <c r="AD166" s="12"/>
      <c r="AE166" s="12"/>
      <c r="AF166" s="12"/>
      <c r="AG166" s="12"/>
      <c r="AH166" s="12"/>
      <c r="AI166" s="12"/>
      <c r="AJ166" s="12"/>
      <c r="AK166" s="12"/>
      <c r="AL166" s="12"/>
      <c r="AM166" s="39"/>
      <c r="AO166" s="12"/>
      <c r="AP166" s="12"/>
      <c r="AQ166" s="12"/>
      <c r="AR166" s="41"/>
      <c r="AS166" s="21"/>
      <c r="AT166" s="21"/>
      <c r="AU166" s="12"/>
      <c r="AV166" s="21"/>
      <c r="AW166" s="21"/>
      <c r="AX166" s="22"/>
      <c r="AY166" s="12"/>
      <c r="AZ166" s="12"/>
      <c r="BA166" s="39"/>
      <c r="BB166" s="40">
        <v>0</v>
      </c>
      <c r="BC166" s="39"/>
      <c r="BE166" s="12"/>
      <c r="BF166" s="12"/>
      <c r="BG166" s="12"/>
      <c r="BH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</row>
    <row r="167" spans="1:128" x14ac:dyDescent="0.25">
      <c r="A167" s="34" t="s">
        <v>137</v>
      </c>
      <c r="B167" s="1">
        <v>39487</v>
      </c>
      <c r="C167" s="2">
        <v>4</v>
      </c>
      <c r="D167" t="s">
        <v>220</v>
      </c>
      <c r="E167" t="s">
        <v>17</v>
      </c>
      <c r="F167" s="2">
        <v>52</v>
      </c>
      <c r="G167" t="s">
        <v>131</v>
      </c>
      <c r="H167" s="2"/>
      <c r="I167" s="12"/>
      <c r="J167" s="12"/>
      <c r="K167" s="2"/>
      <c r="L167" s="36"/>
      <c r="M167" s="2">
        <v>52</v>
      </c>
      <c r="N167" s="2"/>
      <c r="O167" s="2"/>
      <c r="P167" s="12"/>
      <c r="Q167" s="12"/>
      <c r="R167" s="12"/>
      <c r="S167" s="12"/>
      <c r="T167" s="12"/>
      <c r="U167" s="39"/>
      <c r="W167" s="12"/>
      <c r="X167" s="12"/>
      <c r="Y167" s="12"/>
      <c r="Z167" s="39"/>
      <c r="AB167" s="21"/>
      <c r="AC167" s="42"/>
      <c r="AD167" s="12"/>
      <c r="AE167" s="12"/>
      <c r="AF167" s="12"/>
      <c r="AG167" s="12"/>
      <c r="AH167" s="12"/>
      <c r="AI167" s="12"/>
      <c r="AJ167" s="12"/>
      <c r="AK167" s="12"/>
      <c r="AL167" s="12"/>
      <c r="AM167" s="39"/>
      <c r="AO167" s="12"/>
      <c r="AP167" s="12"/>
      <c r="AQ167" s="12"/>
      <c r="AR167" s="41"/>
      <c r="AS167" s="21"/>
      <c r="AT167" s="21"/>
      <c r="AU167" s="12"/>
      <c r="AV167" s="21"/>
      <c r="AW167" s="21"/>
      <c r="AX167" s="22"/>
      <c r="AY167" s="12"/>
      <c r="AZ167" s="12"/>
      <c r="BA167" s="39"/>
      <c r="BB167" s="40">
        <v>0</v>
      </c>
      <c r="BC167" s="39"/>
      <c r="BE167" s="12"/>
      <c r="BF167" s="12"/>
      <c r="BG167" s="12"/>
      <c r="BH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</row>
    <row r="168" spans="1:128" x14ac:dyDescent="0.25">
      <c r="A168" s="34" t="s">
        <v>137</v>
      </c>
      <c r="B168" s="1">
        <v>39462</v>
      </c>
      <c r="C168" s="2"/>
      <c r="D168" s="1"/>
      <c r="F168" s="2">
        <v>27</v>
      </c>
      <c r="G168" t="s">
        <v>131</v>
      </c>
      <c r="H168" s="2"/>
      <c r="I168" s="12"/>
      <c r="J168" s="12">
        <v>7.75</v>
      </c>
      <c r="K168" s="2"/>
      <c r="L168" s="36"/>
      <c r="M168" s="2"/>
      <c r="N168" s="2"/>
      <c r="O168" s="2"/>
      <c r="P168" s="12"/>
      <c r="Q168" s="12"/>
      <c r="R168" s="12"/>
      <c r="S168" s="12"/>
      <c r="T168" s="12"/>
      <c r="U168" s="39"/>
      <c r="W168" s="12"/>
      <c r="X168" s="12"/>
      <c r="Y168" s="12"/>
      <c r="Z168" s="39"/>
      <c r="AB168" s="12"/>
      <c r="AC168" s="42"/>
      <c r="AD168" s="12"/>
      <c r="AE168" s="12"/>
      <c r="AF168" s="12"/>
      <c r="AG168" s="12"/>
      <c r="AH168" s="12"/>
      <c r="AI168" s="12"/>
      <c r="AJ168" s="12"/>
      <c r="AK168" s="12"/>
      <c r="AL168" s="12"/>
      <c r="AM168" s="39"/>
      <c r="AO168" s="12"/>
      <c r="AP168" s="12"/>
      <c r="AQ168" s="12"/>
      <c r="AR168" s="41"/>
      <c r="AS168" s="12"/>
      <c r="AT168" s="12"/>
      <c r="AU168" s="12"/>
      <c r="AV168" s="12"/>
      <c r="AW168" s="12"/>
      <c r="AX168" s="13"/>
      <c r="AY168" s="12"/>
      <c r="AZ168" s="12"/>
      <c r="BA168" s="39"/>
      <c r="BB168" s="40">
        <v>0</v>
      </c>
      <c r="BC168" s="39"/>
      <c r="BE168" s="12"/>
      <c r="BF168" s="12"/>
      <c r="BG168" s="12"/>
      <c r="BH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</row>
    <row r="169" spans="1:128" x14ac:dyDescent="0.25">
      <c r="A169" s="34" t="s">
        <v>137</v>
      </c>
      <c r="B169" s="1">
        <v>39463</v>
      </c>
      <c r="C169" s="2"/>
      <c r="D169" s="1"/>
      <c r="F169" s="2">
        <v>28</v>
      </c>
      <c r="G169" t="s">
        <v>131</v>
      </c>
      <c r="H169" s="2"/>
      <c r="I169" s="12"/>
      <c r="J169" s="12"/>
      <c r="K169" s="2"/>
      <c r="L169" s="36"/>
      <c r="M169" s="2"/>
      <c r="N169" s="2"/>
      <c r="O169" s="2"/>
      <c r="P169" s="12"/>
      <c r="Q169" s="12"/>
      <c r="R169" s="12"/>
      <c r="S169" s="12"/>
      <c r="T169" s="12"/>
      <c r="U169" s="39">
        <v>0</v>
      </c>
      <c r="W169" s="12"/>
      <c r="X169" s="12"/>
      <c r="Y169" s="12"/>
      <c r="Z169" s="39">
        <v>0</v>
      </c>
      <c r="AB169" s="12">
        <v>0.45985197368421049</v>
      </c>
      <c r="AC169" s="42"/>
      <c r="AD169" s="12"/>
      <c r="AE169" s="12"/>
      <c r="AF169" s="12"/>
      <c r="AG169" s="12">
        <v>0</v>
      </c>
      <c r="AH169" s="12"/>
      <c r="AI169" s="12">
        <v>0</v>
      </c>
      <c r="AJ169" s="12"/>
      <c r="AK169" s="12">
        <v>0</v>
      </c>
      <c r="AL169" s="12">
        <v>0</v>
      </c>
      <c r="AM169" s="39"/>
      <c r="AO169" s="12"/>
      <c r="AP169" s="12"/>
      <c r="AQ169" s="12"/>
      <c r="AR169" s="41">
        <v>0</v>
      </c>
      <c r="AS169" s="12">
        <v>0</v>
      </c>
      <c r="AT169" s="12">
        <v>0</v>
      </c>
      <c r="AU169" s="12">
        <v>0</v>
      </c>
      <c r="AV169" s="12"/>
      <c r="AW169" s="12"/>
      <c r="AX169" s="13">
        <v>0</v>
      </c>
      <c r="AY169" s="12"/>
      <c r="AZ169" s="12"/>
      <c r="BA169" s="39"/>
      <c r="BB169" s="40">
        <v>0</v>
      </c>
      <c r="BC169" s="39"/>
      <c r="BE169" s="12"/>
      <c r="BF169" s="12"/>
      <c r="BG169" s="12"/>
      <c r="BH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</row>
    <row r="170" spans="1:128" x14ac:dyDescent="0.25">
      <c r="A170" s="34" t="s">
        <v>137</v>
      </c>
      <c r="B170" s="1">
        <v>39470</v>
      </c>
      <c r="C170" s="2"/>
      <c r="D170" s="1"/>
      <c r="F170" s="2">
        <v>35</v>
      </c>
      <c r="G170" t="s">
        <v>131</v>
      </c>
      <c r="H170" s="2"/>
      <c r="I170" s="12"/>
      <c r="J170" s="12">
        <v>11.1</v>
      </c>
      <c r="K170" s="2"/>
      <c r="L170" s="36"/>
      <c r="M170" s="2"/>
      <c r="N170" s="2"/>
      <c r="O170" s="2"/>
      <c r="P170" s="12"/>
      <c r="Q170" s="12"/>
      <c r="R170" s="12"/>
      <c r="S170" s="12"/>
      <c r="T170" s="12"/>
      <c r="U170" s="39"/>
      <c r="W170" s="12"/>
      <c r="X170" s="12"/>
      <c r="Y170" s="12"/>
      <c r="Z170" s="39"/>
      <c r="AB170" s="12"/>
      <c r="AC170" s="42"/>
      <c r="AD170" s="12"/>
      <c r="AE170" s="12"/>
      <c r="AF170" s="12"/>
      <c r="AG170" s="12"/>
      <c r="AH170" s="12"/>
      <c r="AI170" s="12"/>
      <c r="AJ170" s="12"/>
      <c r="AK170" s="12"/>
      <c r="AL170" s="12"/>
      <c r="AM170" s="39"/>
      <c r="AO170" s="12"/>
      <c r="AP170" s="12"/>
      <c r="AQ170" s="12"/>
      <c r="AR170" s="41"/>
      <c r="AS170" s="12"/>
      <c r="AT170" s="12"/>
      <c r="AU170" s="12"/>
      <c r="AV170" s="12"/>
      <c r="AW170" s="12"/>
      <c r="AX170" s="13"/>
      <c r="AY170" s="12"/>
      <c r="AZ170" s="12"/>
      <c r="BA170" s="39"/>
      <c r="BB170" s="40">
        <v>0</v>
      </c>
      <c r="BC170" s="39"/>
      <c r="BE170" s="12"/>
      <c r="BF170" s="12"/>
      <c r="BG170" s="12"/>
      <c r="BH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</row>
    <row r="171" spans="1:128" x14ac:dyDescent="0.25">
      <c r="A171" s="34" t="s">
        <v>137</v>
      </c>
      <c r="B171" s="1">
        <v>39472</v>
      </c>
      <c r="C171" s="2"/>
      <c r="D171" s="1"/>
      <c r="F171" s="2">
        <v>37</v>
      </c>
      <c r="G171" t="s">
        <v>131</v>
      </c>
      <c r="H171" s="2"/>
      <c r="I171" s="12"/>
      <c r="J171" s="12"/>
      <c r="K171" s="2"/>
      <c r="L171" s="36"/>
      <c r="M171" s="2"/>
      <c r="N171" s="2"/>
      <c r="O171" s="2"/>
      <c r="P171" s="12"/>
      <c r="Q171" s="12"/>
      <c r="R171" s="12"/>
      <c r="S171" s="12"/>
      <c r="T171" s="12"/>
      <c r="U171" s="39">
        <v>0</v>
      </c>
      <c r="W171" s="12"/>
      <c r="X171" s="12"/>
      <c r="Y171" s="12"/>
      <c r="Z171" s="39">
        <v>0</v>
      </c>
      <c r="AB171" s="12">
        <v>1.0296776315789473</v>
      </c>
      <c r="AC171" s="42"/>
      <c r="AD171" s="12"/>
      <c r="AE171" s="12"/>
      <c r="AF171" s="12"/>
      <c r="AG171" s="12">
        <v>0</v>
      </c>
      <c r="AH171" s="12"/>
      <c r="AI171" s="12">
        <v>0</v>
      </c>
      <c r="AJ171" s="12"/>
      <c r="AK171" s="12">
        <v>0</v>
      </c>
      <c r="AL171" s="12">
        <v>0</v>
      </c>
      <c r="AM171" s="39"/>
      <c r="AO171" s="12"/>
      <c r="AP171" s="12"/>
      <c r="AQ171" s="12"/>
      <c r="AR171" s="41">
        <v>0</v>
      </c>
      <c r="AS171" s="12">
        <v>0</v>
      </c>
      <c r="AT171" s="12">
        <v>0</v>
      </c>
      <c r="AU171" s="12">
        <v>0</v>
      </c>
      <c r="AV171" s="12"/>
      <c r="AW171" s="12"/>
      <c r="AX171" s="13">
        <v>0</v>
      </c>
      <c r="AY171" s="12"/>
      <c r="AZ171" s="12"/>
      <c r="BA171" s="39"/>
      <c r="BB171" s="40">
        <v>0</v>
      </c>
      <c r="BC171" s="39"/>
      <c r="BE171" s="12"/>
      <c r="BF171" s="12"/>
      <c r="BG171" s="12"/>
      <c r="BH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</row>
    <row r="172" spans="1:128" x14ac:dyDescent="0.25">
      <c r="A172" s="34" t="s">
        <v>137</v>
      </c>
      <c r="B172" s="1">
        <v>39476</v>
      </c>
      <c r="C172" s="2"/>
      <c r="D172" s="1"/>
      <c r="F172" s="2">
        <v>41</v>
      </c>
      <c r="G172" t="s">
        <v>131</v>
      </c>
      <c r="H172" s="2"/>
      <c r="I172" s="12"/>
      <c r="J172" s="12">
        <v>12.75</v>
      </c>
      <c r="K172" s="2"/>
      <c r="L172" s="36"/>
      <c r="M172" s="2"/>
      <c r="N172" s="2"/>
      <c r="O172" s="2"/>
      <c r="P172" s="12"/>
      <c r="Q172" s="12"/>
      <c r="R172" s="12"/>
      <c r="S172" s="12"/>
      <c r="T172" s="12"/>
      <c r="U172" s="39"/>
      <c r="W172" s="12"/>
      <c r="X172" s="12"/>
      <c r="Y172" s="12"/>
      <c r="Z172" s="39"/>
      <c r="AB172" s="12"/>
      <c r="AC172" s="42"/>
      <c r="AD172" s="12"/>
      <c r="AE172" s="12"/>
      <c r="AF172" s="12"/>
      <c r="AG172" s="12"/>
      <c r="AH172" s="12"/>
      <c r="AI172" s="12"/>
      <c r="AJ172" s="12"/>
      <c r="AK172" s="12"/>
      <c r="AL172" s="12"/>
      <c r="AM172" s="39"/>
      <c r="AO172" s="12"/>
      <c r="AP172" s="12"/>
      <c r="AQ172" s="12"/>
      <c r="AR172" s="41"/>
      <c r="AS172" s="12"/>
      <c r="AT172" s="12"/>
      <c r="AU172" s="12"/>
      <c r="AV172" s="12"/>
      <c r="AW172" s="12"/>
      <c r="AX172" s="13"/>
      <c r="AY172" s="12"/>
      <c r="AZ172" s="12"/>
      <c r="BA172" s="39"/>
      <c r="BB172" s="40">
        <v>0</v>
      </c>
      <c r="BC172" s="39"/>
      <c r="BE172" s="12"/>
      <c r="BF172" s="12"/>
      <c r="BG172" s="12"/>
      <c r="BH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</row>
    <row r="173" spans="1:128" x14ac:dyDescent="0.25">
      <c r="A173" s="34" t="s">
        <v>137</v>
      </c>
      <c r="B173" s="1">
        <v>39485</v>
      </c>
      <c r="C173" s="2"/>
      <c r="D173" s="1"/>
      <c r="F173" s="2">
        <v>50</v>
      </c>
      <c r="G173" t="s">
        <v>131</v>
      </c>
      <c r="H173" s="2"/>
      <c r="I173" s="12"/>
      <c r="J173" s="12">
        <v>15.4</v>
      </c>
      <c r="K173" s="2"/>
      <c r="L173" s="36"/>
      <c r="M173" s="2"/>
      <c r="N173" s="2"/>
      <c r="O173" s="2"/>
      <c r="P173" s="12"/>
      <c r="Q173" s="12"/>
      <c r="R173" s="12"/>
      <c r="S173" s="12"/>
      <c r="T173" s="12"/>
      <c r="U173" s="39"/>
      <c r="W173" s="12"/>
      <c r="X173" s="12"/>
      <c r="Y173" s="12"/>
      <c r="Z173" s="39"/>
      <c r="AB173" s="12"/>
      <c r="AC173" s="42"/>
      <c r="AD173" s="12"/>
      <c r="AE173" s="12"/>
      <c r="AF173" s="12"/>
      <c r="AG173" s="12"/>
      <c r="AH173" s="12"/>
      <c r="AI173" s="12"/>
      <c r="AJ173" s="12"/>
      <c r="AK173" s="12"/>
      <c r="AL173" s="12"/>
      <c r="AM173" s="39"/>
      <c r="AO173" s="12"/>
      <c r="AP173" s="12"/>
      <c r="AQ173" s="12"/>
      <c r="AR173" s="41"/>
      <c r="AS173" s="12"/>
      <c r="AT173" s="12"/>
      <c r="AU173" s="12"/>
      <c r="AV173" s="12"/>
      <c r="AW173" s="12"/>
      <c r="AX173" s="13"/>
      <c r="AY173" s="12"/>
      <c r="AZ173" s="12"/>
      <c r="BA173" s="39"/>
      <c r="BB173" s="40">
        <v>0</v>
      </c>
      <c r="BC173" s="39"/>
      <c r="BE173" s="12"/>
      <c r="BF173" s="12"/>
      <c r="BG173" s="12"/>
      <c r="BH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</row>
    <row r="174" spans="1:128" x14ac:dyDescent="0.25">
      <c r="A174" s="34" t="s">
        <v>137</v>
      </c>
      <c r="B174" s="1">
        <v>39489</v>
      </c>
      <c r="C174" s="2"/>
      <c r="D174" s="1"/>
      <c r="F174" s="2">
        <v>54</v>
      </c>
      <c r="G174" t="s">
        <v>131</v>
      </c>
      <c r="H174" s="2"/>
      <c r="I174" s="12"/>
      <c r="J174" s="12">
        <v>15.071428571428571</v>
      </c>
      <c r="K174" s="2"/>
      <c r="L174" s="36"/>
      <c r="M174" s="2"/>
      <c r="N174" s="2"/>
      <c r="O174" s="2"/>
      <c r="P174" s="12"/>
      <c r="Q174" s="12"/>
      <c r="R174" s="12"/>
      <c r="S174" s="12"/>
      <c r="T174" s="12"/>
      <c r="U174" s="39">
        <v>2219.6576073809601</v>
      </c>
      <c r="V174" s="40">
        <v>221.96576073809601</v>
      </c>
      <c r="W174" s="12"/>
      <c r="X174" s="12"/>
      <c r="Y174" s="12"/>
      <c r="Z174" s="39">
        <v>1499.7767648202425</v>
      </c>
      <c r="AA174" s="40">
        <v>149.97767648202426</v>
      </c>
      <c r="AB174" s="12">
        <v>3.3678493860250289</v>
      </c>
      <c r="AC174" s="42">
        <f>AB174/AA174</f>
        <v>2.2455671170693768E-2</v>
      </c>
      <c r="AD174" s="12"/>
      <c r="AE174" s="12"/>
      <c r="AF174" s="12"/>
      <c r="AG174" s="12">
        <v>172.31505051063888</v>
      </c>
      <c r="AH174" s="12"/>
      <c r="AI174" s="12">
        <v>35.382769257351249</v>
      </c>
      <c r="AJ174" s="12"/>
      <c r="AK174" s="12">
        <v>0</v>
      </c>
      <c r="AL174" s="12">
        <v>0</v>
      </c>
      <c r="AM174" s="39">
        <f>AG174+AH174+AI174+AJ174+AK174+AL174</f>
        <v>207.69781976799013</v>
      </c>
      <c r="AN174" s="40">
        <f>AM174/10</f>
        <v>20.769781976799013</v>
      </c>
      <c r="AO174" s="12"/>
      <c r="AP174" s="12"/>
      <c r="AQ174" s="12"/>
      <c r="AR174" s="41">
        <v>181.95790934628678</v>
      </c>
      <c r="AS174" s="12">
        <v>168.61829235418924</v>
      </c>
      <c r="AT174" s="12">
        <v>13.339616992097532</v>
      </c>
      <c r="AU174" s="12">
        <v>0</v>
      </c>
      <c r="AV174" s="12"/>
      <c r="AW174" s="12"/>
      <c r="AX174" s="13">
        <v>0</v>
      </c>
      <c r="AY174" s="12"/>
      <c r="AZ174" s="12"/>
      <c r="BA174" s="39"/>
      <c r="BB174" s="40">
        <v>0</v>
      </c>
      <c r="BC174" s="39">
        <f>U174+Z174+AM174+BA174</f>
        <v>3927.1321919691927</v>
      </c>
      <c r="BD174">
        <f>V174+AA174+AN174</f>
        <v>392.71321919691928</v>
      </c>
      <c r="BE174" s="12"/>
      <c r="BF174" s="12"/>
      <c r="BG174" s="12"/>
      <c r="BH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</row>
    <row r="175" spans="1:128" x14ac:dyDescent="0.25">
      <c r="A175" s="34" t="s">
        <v>137</v>
      </c>
      <c r="B175" s="1">
        <v>39491</v>
      </c>
      <c r="C175" s="2"/>
      <c r="D175" s="1"/>
      <c r="F175" s="2">
        <v>56</v>
      </c>
      <c r="G175" t="s">
        <v>131</v>
      </c>
      <c r="H175" s="2"/>
      <c r="I175" s="12"/>
      <c r="J175" s="12">
        <v>16.2</v>
      </c>
      <c r="K175" s="2"/>
      <c r="L175" s="36"/>
      <c r="M175" s="2"/>
      <c r="N175" s="2"/>
      <c r="O175" s="2"/>
      <c r="P175" s="12"/>
      <c r="Q175" s="12"/>
      <c r="R175" s="12"/>
      <c r="S175" s="12"/>
      <c r="T175" s="12"/>
      <c r="U175" s="39"/>
      <c r="W175" s="12"/>
      <c r="X175" s="12"/>
      <c r="Y175" s="12"/>
      <c r="Z175" s="39"/>
      <c r="AB175" s="12"/>
      <c r="AC175" s="42"/>
      <c r="AD175" s="12"/>
      <c r="AE175" s="12"/>
      <c r="AF175" s="12"/>
      <c r="AG175" s="12"/>
      <c r="AH175" s="12"/>
      <c r="AI175" s="12"/>
      <c r="AJ175" s="12"/>
      <c r="AK175" s="12"/>
      <c r="AL175" s="12"/>
      <c r="AM175" s="39"/>
      <c r="AO175" s="12"/>
      <c r="AP175" s="12"/>
      <c r="AQ175" s="12"/>
      <c r="AR175" s="41"/>
      <c r="AS175" s="12"/>
      <c r="AT175" s="12"/>
      <c r="AU175" s="12"/>
      <c r="AV175" s="12"/>
      <c r="AW175" s="12"/>
      <c r="AX175" s="13"/>
      <c r="AY175" s="12"/>
      <c r="AZ175" s="12"/>
      <c r="BA175" s="39"/>
      <c r="BB175" s="40">
        <v>0</v>
      </c>
      <c r="BC175" s="39"/>
      <c r="BE175" s="12"/>
      <c r="BF175" s="12"/>
      <c r="BG175" s="12"/>
      <c r="BH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</row>
    <row r="176" spans="1:128" x14ac:dyDescent="0.25">
      <c r="A176" s="34" t="s">
        <v>137</v>
      </c>
      <c r="B176" s="1">
        <v>39496</v>
      </c>
      <c r="C176" s="2"/>
      <c r="D176" s="1"/>
      <c r="F176" s="2">
        <v>61</v>
      </c>
      <c r="G176" t="s">
        <v>131</v>
      </c>
      <c r="H176" s="2"/>
      <c r="I176" s="12"/>
      <c r="J176" s="12">
        <v>18.3</v>
      </c>
      <c r="K176" s="2"/>
      <c r="L176" s="36"/>
      <c r="M176" s="2"/>
      <c r="N176" s="2"/>
      <c r="O176" s="2"/>
      <c r="P176" s="12"/>
      <c r="Q176" s="12"/>
      <c r="R176" s="12"/>
      <c r="S176" s="12"/>
      <c r="T176" s="12"/>
      <c r="U176" s="39"/>
      <c r="W176" s="12"/>
      <c r="X176" s="12"/>
      <c r="Y176" s="12"/>
      <c r="Z176" s="39"/>
      <c r="AB176" s="12"/>
      <c r="AC176" s="42"/>
      <c r="AD176" s="12"/>
      <c r="AE176" s="12"/>
      <c r="AF176" s="12"/>
      <c r="AG176" s="12"/>
      <c r="AH176" s="12"/>
      <c r="AI176" s="12"/>
      <c r="AJ176" s="12"/>
      <c r="AK176" s="12"/>
      <c r="AL176" s="12"/>
      <c r="AM176" s="39"/>
      <c r="AO176" s="12"/>
      <c r="AP176" s="12"/>
      <c r="AQ176" s="12"/>
      <c r="AR176" s="41"/>
      <c r="AS176" s="12"/>
      <c r="AT176" s="12"/>
      <c r="AU176" s="12"/>
      <c r="AV176" s="12"/>
      <c r="AW176" s="12"/>
      <c r="AX176" s="13"/>
      <c r="AY176" s="12"/>
      <c r="AZ176" s="12"/>
      <c r="BA176" s="39"/>
      <c r="BB176" s="40">
        <v>0</v>
      </c>
      <c r="BC176" s="39"/>
      <c r="BE176" s="12"/>
      <c r="BF176" s="12"/>
      <c r="BG176" s="12"/>
      <c r="BH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</row>
    <row r="177" spans="1:128" x14ac:dyDescent="0.25">
      <c r="A177" s="34" t="s">
        <v>137</v>
      </c>
      <c r="B177" s="1">
        <v>39503</v>
      </c>
      <c r="C177" s="2"/>
      <c r="D177" s="1"/>
      <c r="F177" s="2">
        <v>68</v>
      </c>
      <c r="G177" t="s">
        <v>131</v>
      </c>
      <c r="H177" s="2"/>
      <c r="I177" s="12"/>
      <c r="J177" s="12"/>
      <c r="K177" s="2"/>
      <c r="L177" s="36"/>
      <c r="M177" s="2"/>
      <c r="N177" s="2"/>
      <c r="O177" s="2"/>
      <c r="P177" s="12"/>
      <c r="Q177" s="12"/>
      <c r="R177" s="12"/>
      <c r="S177" s="12"/>
      <c r="T177" s="12"/>
      <c r="U177" s="39">
        <v>3562.8220052079155</v>
      </c>
      <c r="V177" s="40">
        <v>356.28220052079155</v>
      </c>
      <c r="W177" s="12"/>
      <c r="X177" s="12"/>
      <c r="Y177" s="12"/>
      <c r="Z177" s="39">
        <v>2065.1641393414593</v>
      </c>
      <c r="AA177" s="40">
        <v>206.51641393414593</v>
      </c>
      <c r="AB177" s="12">
        <v>3.7307400712685239</v>
      </c>
      <c r="AC177" s="42">
        <f>AB177/AA177</f>
        <v>1.8065101946125137E-2</v>
      </c>
      <c r="AD177" s="12"/>
      <c r="AE177" s="12"/>
      <c r="AF177" s="12"/>
      <c r="AG177" s="12">
        <v>52.989751041058071</v>
      </c>
      <c r="AH177" s="12"/>
      <c r="AI177" s="12">
        <v>395.7702837262957</v>
      </c>
      <c r="AJ177" s="12"/>
      <c r="AK177" s="12">
        <v>0</v>
      </c>
      <c r="AL177" s="12">
        <v>0</v>
      </c>
      <c r="AM177" s="39">
        <f>AG177+AH177+AI177+AJ177+AK177+AL177</f>
        <v>448.76003476735377</v>
      </c>
      <c r="AN177" s="40">
        <f>AM177/10</f>
        <v>44.876003476735377</v>
      </c>
      <c r="AO177" s="12"/>
      <c r="AP177" s="12"/>
      <c r="AQ177" s="12"/>
      <c r="AR177" s="41">
        <v>125.77397385408521</v>
      </c>
      <c r="AS177" s="12">
        <v>36.901444513860085</v>
      </c>
      <c r="AT177" s="12">
        <v>88.872529340225128</v>
      </c>
      <c r="AU177" s="12">
        <v>0</v>
      </c>
      <c r="AV177" s="12"/>
      <c r="AW177" s="12"/>
      <c r="AX177" s="13">
        <v>0</v>
      </c>
      <c r="AY177" s="12"/>
      <c r="AZ177" s="12"/>
      <c r="BA177" s="39"/>
      <c r="BB177" s="40">
        <v>0</v>
      </c>
      <c r="BC177" s="39">
        <f>U177+Z177+AM177+BA177</f>
        <v>6076.7461793167295</v>
      </c>
      <c r="BD177">
        <f>V177+AA177+AN177</f>
        <v>607.67461793167286</v>
      </c>
      <c r="BE177" s="12"/>
      <c r="BF177" s="12"/>
      <c r="BG177" s="12"/>
      <c r="BH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</row>
    <row r="178" spans="1:128" x14ac:dyDescent="0.25">
      <c r="A178" s="34" t="s">
        <v>137</v>
      </c>
      <c r="B178" s="1">
        <v>39504</v>
      </c>
      <c r="C178" s="2"/>
      <c r="D178" s="1"/>
      <c r="F178" s="2">
        <v>69</v>
      </c>
      <c r="G178" t="s">
        <v>131</v>
      </c>
      <c r="H178" s="2"/>
      <c r="I178" s="12"/>
      <c r="J178" s="12">
        <v>20.6</v>
      </c>
      <c r="K178" s="2"/>
      <c r="L178" s="36"/>
      <c r="M178" s="2"/>
      <c r="N178" s="2"/>
      <c r="O178" s="2"/>
      <c r="P178" s="12"/>
      <c r="Q178" s="12"/>
      <c r="R178" s="12"/>
      <c r="S178" s="12"/>
      <c r="T178" s="12"/>
      <c r="U178" s="39"/>
      <c r="W178" s="12"/>
      <c r="X178" s="12"/>
      <c r="Y178" s="12"/>
      <c r="Z178" s="39"/>
      <c r="AB178" s="12"/>
      <c r="AC178" s="42"/>
      <c r="AD178" s="12"/>
      <c r="AE178" s="12"/>
      <c r="AF178" s="12"/>
      <c r="AG178" s="12"/>
      <c r="AH178" s="12"/>
      <c r="AI178" s="12"/>
      <c r="AJ178" s="12"/>
      <c r="AK178" s="12"/>
      <c r="AL178" s="12"/>
      <c r="AM178" s="39"/>
      <c r="AO178" s="12"/>
      <c r="AP178" s="12"/>
      <c r="AQ178" s="12"/>
      <c r="AR178" s="41"/>
      <c r="AS178" s="12"/>
      <c r="AT178" s="12"/>
      <c r="AU178" s="12"/>
      <c r="AV178" s="12"/>
      <c r="AW178" s="12"/>
      <c r="AX178" s="13"/>
      <c r="AY178" s="12"/>
      <c r="AZ178" s="12"/>
      <c r="BA178" s="39"/>
      <c r="BB178" s="40">
        <v>0</v>
      </c>
      <c r="BC178" s="39"/>
      <c r="BE178" s="12"/>
      <c r="BF178" s="12"/>
      <c r="BG178" s="12"/>
      <c r="BH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</row>
    <row r="179" spans="1:128" x14ac:dyDescent="0.25">
      <c r="A179" s="34" t="s">
        <v>137</v>
      </c>
      <c r="B179" s="1">
        <v>39510</v>
      </c>
      <c r="C179" s="2"/>
      <c r="D179" s="1"/>
      <c r="F179" s="2">
        <v>75</v>
      </c>
      <c r="G179" t="s">
        <v>131</v>
      </c>
      <c r="H179" s="2"/>
      <c r="I179" s="12"/>
      <c r="J179" s="12">
        <v>21.55</v>
      </c>
      <c r="K179" s="2"/>
      <c r="L179" s="36"/>
      <c r="M179" s="2"/>
      <c r="N179" s="2"/>
      <c r="O179" s="2"/>
      <c r="P179" s="12"/>
      <c r="Q179" s="12"/>
      <c r="R179" s="12"/>
      <c r="S179" s="12"/>
      <c r="T179" s="12"/>
      <c r="U179" s="39"/>
      <c r="W179" s="12"/>
      <c r="X179" s="12"/>
      <c r="Y179" s="12"/>
      <c r="Z179" s="39"/>
      <c r="AB179" s="12"/>
      <c r="AC179" s="42"/>
      <c r="AD179" s="12"/>
      <c r="AE179" s="12"/>
      <c r="AF179" s="12"/>
      <c r="AG179" s="12"/>
      <c r="AH179" s="12"/>
      <c r="AI179" s="12"/>
      <c r="AJ179" s="12"/>
      <c r="AK179" s="12"/>
      <c r="AL179" s="12"/>
      <c r="AM179" s="39"/>
      <c r="AO179" s="12"/>
      <c r="AP179" s="12"/>
      <c r="AQ179" s="12"/>
      <c r="AR179" s="41"/>
      <c r="AS179" s="12"/>
      <c r="AT179" s="12"/>
      <c r="AU179" s="12"/>
      <c r="AV179" s="12"/>
      <c r="AW179" s="12"/>
      <c r="AX179" s="13"/>
      <c r="AY179" s="12"/>
      <c r="AZ179" s="12"/>
      <c r="BA179" s="39"/>
      <c r="BB179" s="40">
        <v>0</v>
      </c>
      <c r="BC179" s="39"/>
      <c r="BE179" s="12"/>
      <c r="BF179" s="12"/>
      <c r="BG179" s="12"/>
      <c r="BH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</row>
    <row r="180" spans="1:128" x14ac:dyDescent="0.25">
      <c r="A180" s="34" t="s">
        <v>137</v>
      </c>
      <c r="B180" s="1">
        <v>39514</v>
      </c>
      <c r="C180" s="2"/>
      <c r="D180" s="1"/>
      <c r="F180" s="2">
        <v>79</v>
      </c>
      <c r="G180" t="s">
        <v>131</v>
      </c>
      <c r="H180" s="2"/>
      <c r="I180" s="12"/>
      <c r="J180" s="12">
        <v>23.45</v>
      </c>
      <c r="K180" s="2"/>
      <c r="L180" s="36"/>
      <c r="M180" s="2"/>
      <c r="N180" s="2"/>
      <c r="O180" s="2"/>
      <c r="P180" s="12"/>
      <c r="Q180" s="12"/>
      <c r="R180" s="12"/>
      <c r="S180" s="12"/>
      <c r="T180" s="12"/>
      <c r="U180" s="39"/>
      <c r="W180" s="12"/>
      <c r="X180" s="12"/>
      <c r="Y180" s="12"/>
      <c r="Z180" s="39"/>
      <c r="AB180" s="12"/>
      <c r="AC180" s="42"/>
      <c r="AD180" s="12"/>
      <c r="AE180" s="12"/>
      <c r="AF180" s="12"/>
      <c r="AG180" s="12"/>
      <c r="AH180" s="12"/>
      <c r="AI180" s="12"/>
      <c r="AJ180" s="12"/>
      <c r="AK180" s="12"/>
      <c r="AL180" s="12"/>
      <c r="AM180" s="39"/>
      <c r="AO180" s="12"/>
      <c r="AP180" s="12"/>
      <c r="AQ180" s="12"/>
      <c r="AR180" s="41"/>
      <c r="AS180" s="12"/>
      <c r="AT180" s="12"/>
      <c r="AU180" s="12"/>
      <c r="AV180" s="12"/>
      <c r="AW180" s="12"/>
      <c r="AX180" s="13"/>
      <c r="AY180" s="12"/>
      <c r="AZ180" s="12"/>
      <c r="BA180" s="39"/>
      <c r="BB180" s="40">
        <v>0</v>
      </c>
      <c r="BC180" s="39"/>
      <c r="BE180" s="12"/>
      <c r="BF180" s="12"/>
      <c r="BG180" s="12"/>
      <c r="BH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</row>
    <row r="181" spans="1:128" x14ac:dyDescent="0.25">
      <c r="A181" s="34" t="s">
        <v>137</v>
      </c>
      <c r="B181" s="1">
        <v>39518</v>
      </c>
      <c r="C181" s="2"/>
      <c r="D181" s="1"/>
      <c r="F181" s="2">
        <v>83</v>
      </c>
      <c r="G181" t="s">
        <v>131</v>
      </c>
      <c r="H181" s="2"/>
      <c r="I181" s="12"/>
      <c r="J181" s="12"/>
      <c r="K181" s="2"/>
      <c r="L181" s="36"/>
      <c r="M181" s="2"/>
      <c r="N181" s="2"/>
      <c r="O181" s="2"/>
      <c r="P181" s="12"/>
      <c r="Q181" s="12"/>
      <c r="R181" s="12"/>
      <c r="S181" s="12"/>
      <c r="T181" s="12"/>
      <c r="U181" s="39">
        <v>3687.9225566765585</v>
      </c>
      <c r="V181" s="40">
        <v>368.79225566765587</v>
      </c>
      <c r="W181" s="12"/>
      <c r="X181" s="12"/>
      <c r="Y181" s="12"/>
      <c r="Z181" s="39">
        <v>1904.7810940808295</v>
      </c>
      <c r="AA181" s="40">
        <v>190.47810940808296</v>
      </c>
      <c r="AB181" s="12">
        <v>2.915404701264106</v>
      </c>
      <c r="AC181" s="42">
        <f t="shared" ref="AC181:AC182" si="25">AB181/AA181</f>
        <v>1.5305720485801875E-2</v>
      </c>
      <c r="AD181" s="12"/>
      <c r="AE181" s="12"/>
      <c r="AF181" s="12"/>
      <c r="AG181" s="12">
        <v>52.793222694576833</v>
      </c>
      <c r="AH181" s="12"/>
      <c r="AI181" s="12">
        <v>1542.0237268621966</v>
      </c>
      <c r="AJ181" s="12"/>
      <c r="AK181" s="12">
        <v>0</v>
      </c>
      <c r="AL181" s="12">
        <v>0</v>
      </c>
      <c r="AM181" s="39">
        <f t="shared" ref="AM181:AM182" si="26">AG181+AH181+AI181+AJ181+AK181+AL181</f>
        <v>1594.8169495567734</v>
      </c>
      <c r="AN181" s="40">
        <f t="shared" ref="AN181:AN182" si="27">AM181/10</f>
        <v>159.48169495567734</v>
      </c>
      <c r="AO181" s="12"/>
      <c r="AP181" s="12"/>
      <c r="AQ181" s="12"/>
      <c r="AR181" s="41">
        <v>135.92932914223906</v>
      </c>
      <c r="AS181" s="12">
        <v>58.762517017913368</v>
      </c>
      <c r="AT181" s="12">
        <v>77.166812124325702</v>
      </c>
      <c r="AU181" s="12">
        <v>0</v>
      </c>
      <c r="AV181" s="12"/>
      <c r="AW181" s="12"/>
      <c r="AX181" s="13">
        <v>0</v>
      </c>
      <c r="AY181" s="12"/>
      <c r="AZ181" s="12"/>
      <c r="BA181" s="39"/>
      <c r="BB181" s="40">
        <v>0</v>
      </c>
      <c r="BC181" s="39">
        <f>U181+Z181+AM181+BA181</f>
        <v>7187.520600314162</v>
      </c>
      <c r="BD181">
        <f t="shared" ref="BD181:BD182" si="28">V181+AA181+AN181</f>
        <v>718.75206003141614</v>
      </c>
      <c r="BE181" s="12"/>
      <c r="BF181" s="12"/>
      <c r="BG181" s="12"/>
      <c r="BH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</row>
    <row r="182" spans="1:128" x14ac:dyDescent="0.25">
      <c r="A182" s="34" t="s">
        <v>137</v>
      </c>
      <c r="B182" s="1">
        <v>39532</v>
      </c>
      <c r="C182" s="2"/>
      <c r="D182" s="1"/>
      <c r="F182" s="2">
        <v>97</v>
      </c>
      <c r="G182" t="s">
        <v>131</v>
      </c>
      <c r="H182" s="2"/>
      <c r="I182" s="12"/>
      <c r="J182" s="12"/>
      <c r="K182" s="2"/>
      <c r="L182" s="36"/>
      <c r="M182" s="2"/>
      <c r="N182" s="2"/>
      <c r="O182" s="2"/>
      <c r="P182" s="12"/>
      <c r="Q182" s="12"/>
      <c r="R182" s="12"/>
      <c r="S182" s="12"/>
      <c r="T182" s="12"/>
      <c r="U182" s="39">
        <v>4620.3642578771351</v>
      </c>
      <c r="V182" s="40">
        <v>462.03642578771348</v>
      </c>
      <c r="W182" s="12"/>
      <c r="X182" s="12"/>
      <c r="Y182" s="12"/>
      <c r="Z182" s="39">
        <v>2232.7263898182941</v>
      </c>
      <c r="AA182" s="40">
        <v>223.2726389818294</v>
      </c>
      <c r="AB182" s="12">
        <v>3.2541912620206088</v>
      </c>
      <c r="AC182" s="42">
        <f t="shared" si="25"/>
        <v>1.457496662761909E-2</v>
      </c>
      <c r="AD182" s="12"/>
      <c r="AE182" s="12"/>
      <c r="AF182" s="12"/>
      <c r="AG182" s="12">
        <v>25.269541440169551</v>
      </c>
      <c r="AH182" s="12"/>
      <c r="AI182" s="12">
        <v>4336.2232926685547</v>
      </c>
      <c r="AJ182" s="12"/>
      <c r="AK182" s="12">
        <v>0</v>
      </c>
      <c r="AL182" s="12">
        <v>0</v>
      </c>
      <c r="AM182" s="39">
        <f t="shared" si="26"/>
        <v>4361.4928341087243</v>
      </c>
      <c r="AN182" s="40">
        <f t="shared" si="27"/>
        <v>436.14928341087244</v>
      </c>
      <c r="AO182" s="12"/>
      <c r="AP182" s="12"/>
      <c r="AQ182" s="12"/>
      <c r="AR182" s="41">
        <v>161.97713833842656</v>
      </c>
      <c r="AS182" s="12">
        <v>20.298084791298557</v>
      </c>
      <c r="AT182" s="12">
        <v>141.67905354712801</v>
      </c>
      <c r="AU182" s="12">
        <v>0</v>
      </c>
      <c r="AV182" s="12"/>
      <c r="AW182" s="12"/>
      <c r="AX182" s="13">
        <v>0</v>
      </c>
      <c r="AY182" s="12"/>
      <c r="AZ182" s="12"/>
      <c r="BA182" s="39"/>
      <c r="BB182" s="40">
        <v>0</v>
      </c>
      <c r="BC182" s="39">
        <f>U182+Z182+AM182+BA182</f>
        <v>11214.583481804155</v>
      </c>
      <c r="BD182">
        <f t="shared" si="28"/>
        <v>1121.4583481804152</v>
      </c>
      <c r="BE182" s="12"/>
      <c r="BF182" s="12"/>
      <c r="BG182" s="12"/>
      <c r="BH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</row>
    <row r="183" spans="1:128" x14ac:dyDescent="0.25">
      <c r="A183" s="34" t="s">
        <v>137</v>
      </c>
      <c r="B183" s="1">
        <v>39533</v>
      </c>
      <c r="C183" s="2"/>
      <c r="D183" s="1"/>
      <c r="F183" s="2">
        <v>98</v>
      </c>
      <c r="G183" t="s">
        <v>131</v>
      </c>
      <c r="H183" s="2"/>
      <c r="I183" s="12"/>
      <c r="J183" s="12">
        <v>25.6</v>
      </c>
      <c r="K183" s="2"/>
      <c r="L183" s="36"/>
      <c r="M183" s="2"/>
      <c r="N183" s="2"/>
      <c r="O183" s="2"/>
      <c r="P183" s="12"/>
      <c r="Q183" s="12"/>
      <c r="R183" s="12"/>
      <c r="S183" s="12"/>
      <c r="T183" s="12"/>
      <c r="U183" s="39"/>
      <c r="W183" s="12"/>
      <c r="X183" s="12"/>
      <c r="Y183" s="12"/>
      <c r="Z183" s="39"/>
      <c r="AB183" s="12"/>
      <c r="AC183" s="42"/>
      <c r="AD183" s="12"/>
      <c r="AE183" s="12"/>
      <c r="AF183" s="12"/>
      <c r="AG183" s="12"/>
      <c r="AH183" s="12"/>
      <c r="AI183" s="12"/>
      <c r="AJ183" s="12"/>
      <c r="AK183" s="12"/>
      <c r="AL183" s="12"/>
      <c r="AM183" s="39"/>
      <c r="AO183" s="12"/>
      <c r="AP183" s="12"/>
      <c r="AQ183" s="12"/>
      <c r="AR183" s="41"/>
      <c r="AS183" s="12"/>
      <c r="AT183" s="12"/>
      <c r="AU183" s="12"/>
      <c r="AV183" s="12"/>
      <c r="AW183" s="12"/>
      <c r="AX183" s="13"/>
      <c r="AY183" s="12"/>
      <c r="AZ183" s="12"/>
      <c r="BA183" s="39"/>
      <c r="BB183" s="40">
        <v>0</v>
      </c>
      <c r="BC183" s="39"/>
      <c r="BE183" s="12"/>
      <c r="BF183" s="12"/>
      <c r="BG183" s="12"/>
      <c r="BH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</row>
    <row r="184" spans="1:128" x14ac:dyDescent="0.25">
      <c r="A184" s="34" t="s">
        <v>137</v>
      </c>
      <c r="B184" s="1">
        <v>39552</v>
      </c>
      <c r="C184" s="2"/>
      <c r="D184" s="1"/>
      <c r="F184" s="2">
        <v>117</v>
      </c>
      <c r="G184" t="s">
        <v>131</v>
      </c>
      <c r="H184" s="2"/>
      <c r="I184" s="12"/>
      <c r="J184" s="12"/>
      <c r="K184" s="2"/>
      <c r="L184" s="36"/>
      <c r="M184" s="2"/>
      <c r="N184" s="2"/>
      <c r="O184" s="2"/>
      <c r="P184" s="12"/>
      <c r="Q184" s="12"/>
      <c r="R184" s="12"/>
      <c r="S184" s="12"/>
      <c r="T184" s="12"/>
      <c r="U184" s="39">
        <v>5035.063646904051</v>
      </c>
      <c r="V184" s="40">
        <v>503.50636469040512</v>
      </c>
      <c r="W184" s="12"/>
      <c r="X184" s="12"/>
      <c r="Y184" s="12"/>
      <c r="Z184" s="39">
        <v>2084.0225383129332</v>
      </c>
      <c r="AA184" s="40">
        <v>208.40225383129331</v>
      </c>
      <c r="AB184" s="12">
        <v>2.9795355751680392</v>
      </c>
      <c r="AC184" s="42">
        <f>AB184/AA184</f>
        <v>1.4297041036706089E-2</v>
      </c>
      <c r="AD184" s="12"/>
      <c r="AE184" s="12"/>
      <c r="AF184" s="12"/>
      <c r="AG184" s="12">
        <v>9.6568713450292396</v>
      </c>
      <c r="AH184" s="12"/>
      <c r="AI184" s="12">
        <v>4615.5423080141045</v>
      </c>
      <c r="AJ184" s="12"/>
      <c r="AK184" s="12">
        <v>0</v>
      </c>
      <c r="AL184" s="12">
        <v>0</v>
      </c>
      <c r="AM184" s="39">
        <f>AG184+AH184+AI184+AJ184+AK184+AL184</f>
        <v>4625.1991793591342</v>
      </c>
      <c r="AN184" s="40">
        <f>AM184/10</f>
        <v>462.51991793591344</v>
      </c>
      <c r="AO184" s="12"/>
      <c r="AP184" s="12"/>
      <c r="AQ184" s="12"/>
      <c r="AR184" s="41">
        <v>142.31698021802373</v>
      </c>
      <c r="AS184" s="12">
        <v>5.0066136444854443</v>
      </c>
      <c r="AT184" s="12">
        <v>137.31036657353829</v>
      </c>
      <c r="AU184" s="12">
        <v>0</v>
      </c>
      <c r="AV184" s="12"/>
      <c r="AW184" s="12"/>
      <c r="AX184" s="13">
        <v>0</v>
      </c>
      <c r="AY184" s="12"/>
      <c r="AZ184" s="12"/>
      <c r="BA184" s="39"/>
      <c r="BB184" s="40">
        <v>0</v>
      </c>
      <c r="BC184" s="39">
        <f>U184+Z184+AM184+BA184</f>
        <v>11744.285364576117</v>
      </c>
      <c r="BD184">
        <f>V184+AA184+AN184</f>
        <v>1174.4285364576117</v>
      </c>
      <c r="BE184" s="12"/>
      <c r="BF184" s="12"/>
      <c r="BG184" s="12"/>
      <c r="BH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</row>
    <row r="185" spans="1:128" x14ac:dyDescent="0.25">
      <c r="A185" s="34" t="s">
        <v>137</v>
      </c>
      <c r="B185" s="1">
        <v>39555</v>
      </c>
      <c r="C185" s="2"/>
      <c r="D185" s="1"/>
      <c r="F185" s="2">
        <v>120</v>
      </c>
      <c r="G185" t="s">
        <v>131</v>
      </c>
      <c r="H185" s="2"/>
      <c r="I185" s="12"/>
      <c r="J185" s="12">
        <v>28.6</v>
      </c>
      <c r="K185" s="2"/>
      <c r="L185" s="36"/>
      <c r="M185" s="2"/>
      <c r="N185" s="2"/>
      <c r="O185" s="2"/>
      <c r="P185" s="12"/>
      <c r="Q185" s="12"/>
      <c r="R185" s="12"/>
      <c r="S185" s="12"/>
      <c r="T185" s="12"/>
      <c r="U185" s="39"/>
      <c r="W185" s="12"/>
      <c r="X185" s="12"/>
      <c r="Y185" s="12"/>
      <c r="Z185" s="39"/>
      <c r="AB185" s="12"/>
      <c r="AC185" s="42"/>
      <c r="AD185" s="12"/>
      <c r="AE185" s="12"/>
      <c r="AF185" s="12"/>
      <c r="AG185" s="12"/>
      <c r="AH185" s="12"/>
      <c r="AI185" s="12"/>
      <c r="AJ185" s="12"/>
      <c r="AK185" s="12"/>
      <c r="AL185" s="12"/>
      <c r="AM185" s="39"/>
      <c r="AO185" s="12"/>
      <c r="AP185" s="12"/>
      <c r="AQ185" s="12"/>
      <c r="AR185" s="41"/>
      <c r="AS185" s="12"/>
      <c r="AT185" s="12"/>
      <c r="AU185" s="12"/>
      <c r="AV185" s="12"/>
      <c r="AW185" s="12"/>
      <c r="AX185" s="13"/>
      <c r="AY185" s="12"/>
      <c r="AZ185" s="12"/>
      <c r="BA185" s="39"/>
      <c r="BB185" s="40">
        <v>0</v>
      </c>
      <c r="BC185" s="39"/>
      <c r="BE185" s="12"/>
      <c r="BF185" s="12"/>
      <c r="BG185" s="12"/>
      <c r="BH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</row>
    <row r="186" spans="1:128" x14ac:dyDescent="0.25">
      <c r="A186" s="34" t="s">
        <v>137</v>
      </c>
      <c r="B186" s="1">
        <v>39566</v>
      </c>
      <c r="C186" s="2"/>
      <c r="D186" s="1"/>
      <c r="F186" s="2">
        <v>131</v>
      </c>
      <c r="G186" t="s">
        <v>131</v>
      </c>
      <c r="H186" s="2"/>
      <c r="I186" s="12"/>
      <c r="J186" s="12"/>
      <c r="K186" s="2"/>
      <c r="L186" s="36"/>
      <c r="M186" s="2"/>
      <c r="N186" s="2"/>
      <c r="O186" s="2"/>
      <c r="P186" s="12"/>
      <c r="Q186" s="12"/>
      <c r="R186" s="12"/>
      <c r="S186" s="12"/>
      <c r="T186" s="12"/>
      <c r="U186" s="39">
        <v>6041.8386192212984</v>
      </c>
      <c r="V186" s="40">
        <v>604.18386192212984</v>
      </c>
      <c r="W186" s="12"/>
      <c r="X186" s="12"/>
      <c r="Y186" s="12"/>
      <c r="Z186" s="39">
        <v>0</v>
      </c>
      <c r="AB186" s="12">
        <v>2.6823906577687073</v>
      </c>
      <c r="AC186" s="42"/>
      <c r="AD186" s="12"/>
      <c r="AE186" s="12"/>
      <c r="AF186" s="12"/>
      <c r="AG186" s="12">
        <v>0</v>
      </c>
      <c r="AH186" s="12"/>
      <c r="AI186" s="12">
        <v>2177.2385961859541</v>
      </c>
      <c r="AJ186" s="12"/>
      <c r="AK186" s="12">
        <v>26.434443596914996</v>
      </c>
      <c r="AL186" s="12">
        <v>0</v>
      </c>
      <c r="AM186" s="39">
        <f t="shared" ref="AM186:AM188" si="29">AG186+AH186+AI186+AJ186+AK186+AL186</f>
        <v>2203.6730397828692</v>
      </c>
      <c r="AN186" s="40">
        <f t="shared" ref="AN186:AN188" si="30">AM186/10</f>
        <v>220.36730397828691</v>
      </c>
      <c r="AO186" s="12"/>
      <c r="AP186" s="12"/>
      <c r="AQ186" s="12"/>
      <c r="AR186" s="41">
        <v>144.93713325423957</v>
      </c>
      <c r="AS186" s="12">
        <v>0</v>
      </c>
      <c r="AT186" s="12">
        <v>67.855500301295947</v>
      </c>
      <c r="AU186" s="12">
        <v>76.25555659054001</v>
      </c>
      <c r="AV186" s="12"/>
      <c r="AW186" s="12"/>
      <c r="AX186" s="13">
        <v>0.8260763624035935</v>
      </c>
      <c r="AY186" s="12"/>
      <c r="AZ186" s="12"/>
      <c r="BA186" s="39"/>
      <c r="BB186" s="40">
        <v>0</v>
      </c>
      <c r="BC186" s="39">
        <f t="shared" ref="BC186:BC188" si="31">U186+Z186+AM186+BA186</f>
        <v>8245.5116590041671</v>
      </c>
      <c r="BD186">
        <f t="shared" ref="BD186:BD188" si="32">V186+AA186+AN186</f>
        <v>824.55116590041678</v>
      </c>
      <c r="BE186" s="12"/>
      <c r="BF186" s="12"/>
      <c r="BG186" s="12"/>
      <c r="BH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</row>
    <row r="187" spans="1:128" x14ac:dyDescent="0.25">
      <c r="A187" s="34" t="s">
        <v>137</v>
      </c>
      <c r="B187" s="1">
        <v>39580</v>
      </c>
      <c r="C187" s="2"/>
      <c r="D187" s="1"/>
      <c r="F187" s="2">
        <v>145</v>
      </c>
      <c r="G187" t="s">
        <v>131</v>
      </c>
      <c r="H187" s="2"/>
      <c r="I187" s="12"/>
      <c r="J187" s="12"/>
      <c r="K187" s="2"/>
      <c r="L187" s="36"/>
      <c r="M187" s="2"/>
      <c r="N187" s="2"/>
      <c r="O187" s="2"/>
      <c r="P187" s="12"/>
      <c r="Q187" s="12"/>
      <c r="R187" s="12"/>
      <c r="S187" s="12"/>
      <c r="T187" s="12"/>
      <c r="U187" s="39">
        <v>7048.6135915385457</v>
      </c>
      <c r="V187" s="40">
        <v>704.86135915385455</v>
      </c>
      <c r="W187" s="12"/>
      <c r="X187" s="12"/>
      <c r="Y187" s="12"/>
      <c r="Z187" s="39">
        <v>2296.5638697263407</v>
      </c>
      <c r="AA187" s="40">
        <v>229.65638697263407</v>
      </c>
      <c r="AB187" s="14">
        <v>2.9794458108616793</v>
      </c>
      <c r="AC187" s="42">
        <f t="shared" ref="AC187:AC188" si="33">AB187/AA187</f>
        <v>1.2973494228212826E-2</v>
      </c>
      <c r="AD187" s="12"/>
      <c r="AE187" s="12"/>
      <c r="AF187" s="12"/>
      <c r="AG187" s="12">
        <v>0</v>
      </c>
      <c r="AH187" s="12"/>
      <c r="AI187" s="12">
        <v>3256.7640218729139</v>
      </c>
      <c r="AJ187" s="12"/>
      <c r="AK187" s="12">
        <v>0</v>
      </c>
      <c r="AL187" s="12">
        <v>6411.1508974394255</v>
      </c>
      <c r="AM187" s="39">
        <f t="shared" si="29"/>
        <v>9667.9149193123394</v>
      </c>
      <c r="AN187" s="40">
        <f t="shared" si="30"/>
        <v>966.79149193123396</v>
      </c>
      <c r="AO187" s="12"/>
      <c r="AP187" s="12"/>
      <c r="AQ187" s="12"/>
      <c r="AR187" s="41">
        <v>151.59737037537383</v>
      </c>
      <c r="AS187" s="14">
        <v>0</v>
      </c>
      <c r="AT187" s="14">
        <v>57.885021119706735</v>
      </c>
      <c r="AU187" s="12">
        <v>93.712349255667093</v>
      </c>
      <c r="AV187" s="14"/>
      <c r="AW187" s="14"/>
      <c r="AX187" s="20">
        <v>0</v>
      </c>
      <c r="AY187" s="12"/>
      <c r="AZ187" s="12"/>
      <c r="BA187" s="39"/>
      <c r="BB187" s="40">
        <v>0</v>
      </c>
      <c r="BC187" s="39">
        <f t="shared" si="31"/>
        <v>19013.092380577225</v>
      </c>
      <c r="BD187">
        <f t="shared" si="32"/>
        <v>1901.3092380577227</v>
      </c>
      <c r="BE187" s="12"/>
      <c r="BF187" s="12"/>
      <c r="BG187" s="12"/>
      <c r="BH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</row>
    <row r="188" spans="1:128" x14ac:dyDescent="0.25">
      <c r="A188" s="34" t="s">
        <v>137</v>
      </c>
      <c r="B188" s="1">
        <v>39594</v>
      </c>
      <c r="C188" s="2"/>
      <c r="D188" s="1"/>
      <c r="F188" s="2">
        <v>159</v>
      </c>
      <c r="G188" t="s">
        <v>131</v>
      </c>
      <c r="H188" s="2"/>
      <c r="I188" s="12"/>
      <c r="J188" s="12"/>
      <c r="K188" s="2"/>
      <c r="L188" s="36"/>
      <c r="M188" s="2"/>
      <c r="N188" s="2"/>
      <c r="O188" s="2"/>
      <c r="P188" s="12"/>
      <c r="Q188" s="12"/>
      <c r="R188" s="12"/>
      <c r="S188" s="12"/>
      <c r="T188" s="12"/>
      <c r="U188" s="39">
        <v>6663.7458400098603</v>
      </c>
      <c r="V188" s="40">
        <v>666.37458400098603</v>
      </c>
      <c r="W188" s="12"/>
      <c r="X188" s="12"/>
      <c r="Y188" s="12"/>
      <c r="Z188" s="39">
        <v>1519.9359053371131</v>
      </c>
      <c r="AA188" s="40">
        <v>151.99359053371131</v>
      </c>
      <c r="AB188" s="14">
        <v>2.163358437076297</v>
      </c>
      <c r="AC188" s="42">
        <f t="shared" si="33"/>
        <v>1.4233221476510067E-2</v>
      </c>
      <c r="AD188" s="12"/>
      <c r="AE188" s="12"/>
      <c r="AF188" s="12"/>
      <c r="AG188" s="12">
        <v>0</v>
      </c>
      <c r="AH188" s="12"/>
      <c r="AI188" s="12">
        <v>6148.5997781338583</v>
      </c>
      <c r="AJ188" s="12"/>
      <c r="AK188" s="12">
        <v>469.24195735239732</v>
      </c>
      <c r="AL188" s="12">
        <v>3838.09318377912</v>
      </c>
      <c r="AM188" s="39">
        <f t="shared" si="29"/>
        <v>10455.934919265375</v>
      </c>
      <c r="AN188" s="40">
        <f t="shared" si="30"/>
        <v>1045.5934919265376</v>
      </c>
      <c r="AO188" s="12"/>
      <c r="AP188" s="12"/>
      <c r="AQ188" s="12"/>
      <c r="AR188" s="41">
        <v>206.56847035621843</v>
      </c>
      <c r="AS188" s="14">
        <v>0</v>
      </c>
      <c r="AT188" s="14">
        <v>119.86071736718847</v>
      </c>
      <c r="AU188" s="12">
        <v>68.856156785406142</v>
      </c>
      <c r="AV188" s="14"/>
      <c r="AW188" s="14"/>
      <c r="AX188" s="20">
        <v>17.851596203623814</v>
      </c>
      <c r="AY188" s="12"/>
      <c r="AZ188" s="12"/>
      <c r="BA188" s="39"/>
      <c r="BB188" s="40">
        <v>0</v>
      </c>
      <c r="BC188" s="39">
        <f t="shared" si="31"/>
        <v>18639.616664612349</v>
      </c>
      <c r="BD188">
        <f t="shared" si="32"/>
        <v>1863.9616664612349</v>
      </c>
      <c r="BE188" s="12"/>
      <c r="BF188" s="12"/>
      <c r="BG188" s="12"/>
      <c r="BH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</row>
    <row r="189" spans="1:128" x14ac:dyDescent="0.25">
      <c r="A189" s="34" t="s">
        <v>137</v>
      </c>
      <c r="B189" s="1">
        <v>39604</v>
      </c>
      <c r="C189" s="2">
        <v>8</v>
      </c>
      <c r="D189" s="1" t="s">
        <v>221</v>
      </c>
      <c r="E189" t="s">
        <v>19</v>
      </c>
      <c r="F189" s="2">
        <v>169</v>
      </c>
      <c r="G189" t="s">
        <v>131</v>
      </c>
      <c r="H189" s="2"/>
      <c r="I189" s="12"/>
      <c r="J189" s="12"/>
      <c r="K189" s="2"/>
      <c r="L189" s="36"/>
      <c r="M189" s="2"/>
      <c r="N189" s="2"/>
      <c r="O189" s="2">
        <v>169</v>
      </c>
      <c r="P189" s="12"/>
      <c r="Q189" s="12"/>
      <c r="R189" s="12"/>
      <c r="S189" s="12"/>
      <c r="T189" s="12"/>
      <c r="U189" s="39"/>
      <c r="W189" s="12"/>
      <c r="X189" s="12"/>
      <c r="Y189" s="12"/>
      <c r="Z189" s="39"/>
      <c r="AB189" s="21"/>
      <c r="AC189" s="42"/>
      <c r="AD189" s="12"/>
      <c r="AE189" s="12"/>
      <c r="AF189" s="12"/>
      <c r="AG189" s="12"/>
      <c r="AH189" s="12"/>
      <c r="AI189" s="12"/>
      <c r="AJ189" s="12"/>
      <c r="AK189" s="12"/>
      <c r="AL189" s="12"/>
      <c r="AM189" s="39"/>
      <c r="AO189" s="12"/>
      <c r="AP189" s="12"/>
      <c r="AQ189" s="12"/>
      <c r="AR189" s="41"/>
      <c r="AS189" s="21"/>
      <c r="AT189" s="21"/>
      <c r="AU189" s="12"/>
      <c r="AV189" s="21"/>
      <c r="AW189" s="21"/>
      <c r="AX189" s="22"/>
      <c r="AY189" s="12"/>
      <c r="AZ189" s="12"/>
      <c r="BA189" s="39"/>
      <c r="BB189" s="40">
        <v>0</v>
      </c>
      <c r="BC189" s="39"/>
      <c r="BE189" s="12"/>
      <c r="BF189" s="12"/>
      <c r="BG189" s="12"/>
      <c r="BH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</row>
    <row r="190" spans="1:128" x14ac:dyDescent="0.25">
      <c r="A190" s="34" t="s">
        <v>137</v>
      </c>
      <c r="B190" s="1">
        <v>39541</v>
      </c>
      <c r="C190" s="2">
        <v>7</v>
      </c>
      <c r="D190" t="s">
        <v>222</v>
      </c>
      <c r="E190" t="s">
        <v>18</v>
      </c>
      <c r="F190" s="2">
        <v>106</v>
      </c>
      <c r="G190" t="s">
        <v>131</v>
      </c>
      <c r="H190" s="2"/>
      <c r="I190" s="12"/>
      <c r="J190" s="12"/>
      <c r="K190" s="2"/>
      <c r="L190" s="36"/>
      <c r="M190" s="2"/>
      <c r="N190" s="2">
        <v>106</v>
      </c>
      <c r="O190" s="2"/>
      <c r="P190" s="12"/>
      <c r="Q190" s="12"/>
      <c r="R190" s="12"/>
      <c r="S190" s="12"/>
      <c r="T190" s="12"/>
      <c r="U190" s="39"/>
      <c r="W190" s="12"/>
      <c r="X190" s="12"/>
      <c r="Y190" s="12"/>
      <c r="Z190" s="39"/>
      <c r="AB190" s="21"/>
      <c r="AC190" s="42"/>
      <c r="AD190" s="12"/>
      <c r="AE190" s="12"/>
      <c r="AF190" s="12"/>
      <c r="AG190" s="12"/>
      <c r="AH190" s="12"/>
      <c r="AI190" s="12"/>
      <c r="AJ190" s="12"/>
      <c r="AK190" s="12"/>
      <c r="AL190" s="12"/>
      <c r="AM190" s="39"/>
      <c r="AO190" s="12"/>
      <c r="AP190" s="12"/>
      <c r="AQ190" s="12"/>
      <c r="AR190" s="41"/>
      <c r="AS190" s="21"/>
      <c r="AT190" s="21"/>
      <c r="AU190" s="12"/>
      <c r="AV190" s="21"/>
      <c r="AW190" s="21"/>
      <c r="AX190" s="22"/>
      <c r="AY190" s="12"/>
      <c r="AZ190" s="12"/>
      <c r="BA190" s="39"/>
      <c r="BB190" s="40">
        <v>0</v>
      </c>
      <c r="BC190" s="39"/>
      <c r="BE190" s="12"/>
      <c r="BF190" s="12"/>
      <c r="BG190" s="12"/>
      <c r="BH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</row>
    <row r="191" spans="1:128" x14ac:dyDescent="0.25">
      <c r="A191" s="34" t="s">
        <v>137</v>
      </c>
      <c r="B191" s="1">
        <v>39611</v>
      </c>
      <c r="C191" s="2">
        <v>9</v>
      </c>
      <c r="D191" s="1" t="s">
        <v>122</v>
      </c>
      <c r="E191" t="s">
        <v>20</v>
      </c>
      <c r="F191" s="2">
        <v>176</v>
      </c>
      <c r="G191" t="s">
        <v>131</v>
      </c>
      <c r="H191" s="2"/>
      <c r="I191" s="12"/>
      <c r="J191" s="12"/>
      <c r="K191" s="2"/>
      <c r="L191" s="36"/>
      <c r="M191" s="2"/>
      <c r="N191" s="2"/>
      <c r="O191" s="2"/>
      <c r="P191" s="12"/>
      <c r="Q191" s="12"/>
      <c r="R191" s="12"/>
      <c r="S191" s="12"/>
      <c r="T191" s="12"/>
      <c r="U191" s="39"/>
      <c r="W191" s="12"/>
      <c r="X191" s="12"/>
      <c r="Y191" s="12"/>
      <c r="Z191" s="39"/>
      <c r="AB191" s="21"/>
      <c r="AC191" s="42"/>
      <c r="AD191" s="12"/>
      <c r="AE191" s="12"/>
      <c r="AF191" s="12"/>
      <c r="AG191" s="12"/>
      <c r="AH191" s="12"/>
      <c r="AI191" s="12"/>
      <c r="AJ191" s="12"/>
      <c r="AK191" s="12"/>
      <c r="AL191" s="12"/>
      <c r="AM191" s="39"/>
      <c r="AO191" s="12"/>
      <c r="AP191" s="12"/>
      <c r="AQ191" s="12"/>
      <c r="AR191" s="41"/>
      <c r="AS191" s="21"/>
      <c r="AT191" s="21"/>
      <c r="AU191" s="12"/>
      <c r="AV191" s="21"/>
      <c r="AW191" s="21"/>
      <c r="AX191" s="22"/>
      <c r="AY191" s="12">
        <v>7088.1833292838619</v>
      </c>
      <c r="AZ191" s="12">
        <v>35.274999999999999</v>
      </c>
      <c r="BA191" s="39">
        <f>AY191*(AZ191/100)</f>
        <v>2500.3566694048823</v>
      </c>
      <c r="BB191" s="40">
        <v>250.03566694048823</v>
      </c>
      <c r="BC191" s="39"/>
      <c r="BE191" s="12"/>
      <c r="BF191" s="12">
        <f>BA191/227</f>
        <v>11.014787089889349</v>
      </c>
      <c r="BG191" s="12"/>
      <c r="BH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</row>
    <row r="192" spans="1:128" x14ac:dyDescent="0.25">
      <c r="A192" s="34" t="s">
        <v>137</v>
      </c>
      <c r="B192" s="1">
        <v>39435</v>
      </c>
      <c r="C192" s="2">
        <v>0</v>
      </c>
      <c r="D192" s="1" t="s">
        <v>223</v>
      </c>
      <c r="E192" t="s">
        <v>14</v>
      </c>
      <c r="F192" s="2">
        <v>0</v>
      </c>
      <c r="G192" t="s">
        <v>131</v>
      </c>
      <c r="H192" s="2"/>
      <c r="I192" s="12"/>
      <c r="J192" s="12"/>
      <c r="K192" s="2"/>
      <c r="L192" s="36"/>
      <c r="M192" s="2"/>
      <c r="N192" s="2"/>
      <c r="O192" s="2"/>
      <c r="P192" s="12"/>
      <c r="Q192" s="12"/>
      <c r="R192" s="12"/>
      <c r="S192" s="12"/>
      <c r="T192" s="12"/>
      <c r="U192" s="39">
        <v>0</v>
      </c>
      <c r="W192" s="12"/>
      <c r="X192" s="12"/>
      <c r="Y192" s="12"/>
      <c r="Z192" s="39">
        <v>0</v>
      </c>
      <c r="AB192" s="21"/>
      <c r="AC192" s="42"/>
      <c r="AD192" s="12"/>
      <c r="AE192" s="12"/>
      <c r="AF192" s="12"/>
      <c r="AG192" s="12">
        <v>0</v>
      </c>
      <c r="AH192" s="12"/>
      <c r="AI192" s="12">
        <v>0</v>
      </c>
      <c r="AJ192" s="12"/>
      <c r="AK192" s="12">
        <v>0</v>
      </c>
      <c r="AL192" s="12">
        <v>0</v>
      </c>
      <c r="AM192" s="39"/>
      <c r="AO192" s="12"/>
      <c r="AP192" s="12"/>
      <c r="AQ192" s="12"/>
      <c r="AR192" s="41">
        <v>0</v>
      </c>
      <c r="AS192" s="21">
        <v>0</v>
      </c>
      <c r="AT192" s="21">
        <v>0</v>
      </c>
      <c r="AU192" s="12">
        <v>0</v>
      </c>
      <c r="AV192" s="21"/>
      <c r="AW192" s="21"/>
      <c r="AX192" s="22">
        <v>0</v>
      </c>
      <c r="AY192" s="12"/>
      <c r="AZ192" s="12"/>
      <c r="BA192" s="39"/>
      <c r="BB192" s="40">
        <v>0</v>
      </c>
      <c r="BC192" s="39"/>
      <c r="BE192" s="12"/>
      <c r="BF192" s="12"/>
      <c r="BG192" s="12"/>
      <c r="BH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</row>
    <row r="193" spans="1:128" x14ac:dyDescent="0.25">
      <c r="A193" s="34" t="s">
        <v>137</v>
      </c>
      <c r="B193" s="1">
        <v>39457</v>
      </c>
      <c r="C193" s="2">
        <v>3</v>
      </c>
      <c r="D193" t="s">
        <v>224</v>
      </c>
      <c r="E193" t="s">
        <v>16</v>
      </c>
      <c r="F193" s="2">
        <v>22</v>
      </c>
      <c r="G193" t="s">
        <v>131</v>
      </c>
      <c r="H193" s="2"/>
      <c r="I193" s="12"/>
      <c r="J193" s="12"/>
      <c r="K193" s="2"/>
      <c r="L193" s="36">
        <v>22</v>
      </c>
      <c r="M193" s="2"/>
      <c r="N193" s="2"/>
      <c r="O193" s="2"/>
      <c r="P193" s="12"/>
      <c r="Q193" s="12"/>
      <c r="R193" s="12"/>
      <c r="S193" s="12"/>
      <c r="T193" s="12"/>
      <c r="U193" s="39"/>
      <c r="W193" s="12"/>
      <c r="X193" s="12"/>
      <c r="Y193" s="12"/>
      <c r="Z193" s="39"/>
      <c r="AB193" s="21"/>
      <c r="AC193" s="42"/>
      <c r="AD193" s="12"/>
      <c r="AE193" s="12"/>
      <c r="AF193" s="12"/>
      <c r="AG193" s="12"/>
      <c r="AH193" s="12"/>
      <c r="AI193" s="12"/>
      <c r="AJ193" s="12"/>
      <c r="AK193" s="12"/>
      <c r="AL193" s="12"/>
      <c r="AM193" s="39"/>
      <c r="AO193" s="12"/>
      <c r="AP193" s="12"/>
      <c r="AQ193" s="12"/>
      <c r="AR193" s="41"/>
      <c r="AS193" s="21"/>
      <c r="AT193" s="21"/>
      <c r="AU193" s="12"/>
      <c r="AV193" s="21"/>
      <c r="AW193" s="21"/>
      <c r="AX193" s="22"/>
      <c r="AY193" s="12"/>
      <c r="AZ193" s="12"/>
      <c r="BA193" s="39"/>
      <c r="BB193" s="40">
        <v>0</v>
      </c>
      <c r="BC193" s="39"/>
      <c r="BE193" s="12"/>
      <c r="BF193" s="12"/>
      <c r="BG193" s="12"/>
      <c r="BH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</row>
    <row r="194" spans="1:128" x14ac:dyDescent="0.25">
      <c r="A194" s="34" t="s">
        <v>142</v>
      </c>
      <c r="B194" s="1">
        <v>39509</v>
      </c>
      <c r="C194" s="2">
        <v>4</v>
      </c>
      <c r="D194" t="s">
        <v>220</v>
      </c>
      <c r="E194" t="s">
        <v>17</v>
      </c>
      <c r="F194" s="2">
        <v>55</v>
      </c>
      <c r="G194" t="s">
        <v>128</v>
      </c>
      <c r="H194" s="2"/>
      <c r="I194" s="12"/>
      <c r="J194" s="12"/>
      <c r="K194" s="2"/>
      <c r="L194" s="36"/>
      <c r="M194" s="2">
        <v>55</v>
      </c>
      <c r="N194" s="2"/>
      <c r="O194" s="2"/>
      <c r="P194" s="12"/>
      <c r="Q194" s="12"/>
      <c r="R194" s="12"/>
      <c r="S194" s="12"/>
      <c r="T194" s="12"/>
      <c r="U194" s="39"/>
      <c r="W194" s="12"/>
      <c r="X194" s="12"/>
      <c r="Y194" s="12"/>
      <c r="Z194" s="39"/>
      <c r="AB194" s="14"/>
      <c r="AC194" s="42"/>
      <c r="AD194" s="12"/>
      <c r="AE194" s="12"/>
      <c r="AF194" s="12"/>
      <c r="AG194" s="12"/>
      <c r="AH194" s="12"/>
      <c r="AI194" s="12"/>
      <c r="AJ194" s="12"/>
      <c r="AK194" s="12"/>
      <c r="AL194" s="12"/>
      <c r="AM194" s="39"/>
      <c r="AO194" s="12"/>
      <c r="AP194" s="12"/>
      <c r="AQ194" s="12"/>
      <c r="AR194" s="41"/>
      <c r="AS194" s="14"/>
      <c r="AT194" s="14"/>
      <c r="AU194" s="12"/>
      <c r="AV194" s="14"/>
      <c r="AW194" s="14"/>
      <c r="AX194" s="20"/>
      <c r="AY194" s="12"/>
      <c r="AZ194" s="12"/>
      <c r="BA194" s="39"/>
      <c r="BB194" s="40">
        <v>0</v>
      </c>
      <c r="BC194" s="39"/>
      <c r="BE194" s="12"/>
      <c r="BF194" s="12"/>
      <c r="BG194" s="12"/>
      <c r="BH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</row>
    <row r="195" spans="1:128" x14ac:dyDescent="0.25">
      <c r="A195" s="34" t="s">
        <v>142</v>
      </c>
      <c r="B195" s="1">
        <v>39476</v>
      </c>
      <c r="C195" s="2"/>
      <c r="D195" s="1"/>
      <c r="F195" s="2">
        <v>22</v>
      </c>
      <c r="G195" t="s">
        <v>128</v>
      </c>
      <c r="H195" s="2"/>
      <c r="I195" s="12"/>
      <c r="J195" s="12">
        <v>5.0999999999999996</v>
      </c>
      <c r="K195" s="2"/>
      <c r="L195" s="36"/>
      <c r="M195" s="2"/>
      <c r="N195" s="2"/>
      <c r="O195" s="2"/>
      <c r="P195" s="12"/>
      <c r="Q195" s="12"/>
      <c r="R195" s="12"/>
      <c r="S195" s="12"/>
      <c r="T195" s="12"/>
      <c r="U195" s="39"/>
      <c r="W195" s="12"/>
      <c r="X195" s="12"/>
      <c r="Y195" s="12"/>
      <c r="Z195" s="39"/>
      <c r="AB195" s="12"/>
      <c r="AC195" s="42"/>
      <c r="AD195" s="12"/>
      <c r="AE195" s="12"/>
      <c r="AF195" s="12"/>
      <c r="AG195" s="12"/>
      <c r="AH195" s="12"/>
      <c r="AI195" s="12"/>
      <c r="AJ195" s="12"/>
      <c r="AK195" s="12"/>
      <c r="AL195" s="12"/>
      <c r="AM195" s="39"/>
      <c r="AO195" s="12"/>
      <c r="AP195" s="12"/>
      <c r="AQ195" s="12"/>
      <c r="AR195" s="41"/>
      <c r="AS195" s="12"/>
      <c r="AT195" s="12"/>
      <c r="AU195" s="12"/>
      <c r="AV195" s="12"/>
      <c r="AW195" s="12"/>
      <c r="AX195" s="13"/>
      <c r="AY195" s="12"/>
      <c r="AZ195" s="12"/>
      <c r="BA195" s="39"/>
      <c r="BB195" s="40">
        <v>0</v>
      </c>
      <c r="BC195" s="39"/>
      <c r="BE195" s="12"/>
      <c r="BF195" s="12"/>
      <c r="BG195" s="12"/>
      <c r="BH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</row>
    <row r="196" spans="1:128" x14ac:dyDescent="0.25">
      <c r="A196" s="34" t="s">
        <v>142</v>
      </c>
      <c r="B196" s="1">
        <v>39478</v>
      </c>
      <c r="C196" s="2"/>
      <c r="D196" s="1"/>
      <c r="F196" s="2">
        <v>24</v>
      </c>
      <c r="G196" t="s">
        <v>128</v>
      </c>
      <c r="H196" s="2"/>
      <c r="I196" s="12"/>
      <c r="J196" s="12"/>
      <c r="K196" s="2"/>
      <c r="L196" s="36"/>
      <c r="M196" s="2"/>
      <c r="N196" s="2"/>
      <c r="O196" s="2"/>
      <c r="P196" s="12"/>
      <c r="Q196" s="12"/>
      <c r="R196" s="12"/>
      <c r="S196" s="12"/>
      <c r="T196" s="12"/>
      <c r="U196" s="39">
        <v>0</v>
      </c>
      <c r="W196" s="12"/>
      <c r="X196" s="12"/>
      <c r="Y196" s="12"/>
      <c r="Z196" s="39">
        <v>0</v>
      </c>
      <c r="AB196" s="12">
        <v>0.26612171052631578</v>
      </c>
      <c r="AC196" s="42"/>
      <c r="AD196" s="12"/>
      <c r="AE196" s="12"/>
      <c r="AF196" s="12"/>
      <c r="AG196" s="12">
        <v>0</v>
      </c>
      <c r="AH196" s="12"/>
      <c r="AI196" s="12">
        <v>0</v>
      </c>
      <c r="AJ196" s="12"/>
      <c r="AK196" s="12">
        <v>0</v>
      </c>
      <c r="AL196" s="12">
        <v>0</v>
      </c>
      <c r="AM196" s="39"/>
      <c r="AO196" s="12"/>
      <c r="AP196" s="12"/>
      <c r="AQ196" s="12"/>
      <c r="AR196" s="41">
        <v>0</v>
      </c>
      <c r="AS196" s="12">
        <v>0</v>
      </c>
      <c r="AT196" s="12">
        <v>0</v>
      </c>
      <c r="AU196" s="12">
        <v>0</v>
      </c>
      <c r="AV196" s="12"/>
      <c r="AW196" s="12"/>
      <c r="AX196" s="13">
        <v>0</v>
      </c>
      <c r="AY196" s="12"/>
      <c r="AZ196" s="12"/>
      <c r="BA196" s="39"/>
      <c r="BB196" s="40">
        <v>0</v>
      </c>
      <c r="BC196" s="39"/>
      <c r="BE196" s="12"/>
      <c r="BF196" s="12"/>
      <c r="BG196" s="12"/>
      <c r="BH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</row>
    <row r="197" spans="1:128" x14ac:dyDescent="0.25">
      <c r="A197" s="34" t="s">
        <v>142</v>
      </c>
      <c r="B197" s="1">
        <v>39485</v>
      </c>
      <c r="C197" s="2"/>
      <c r="D197" s="1"/>
      <c r="F197" s="2">
        <v>31</v>
      </c>
      <c r="G197" t="s">
        <v>128</v>
      </c>
      <c r="H197" s="2"/>
      <c r="I197" s="12"/>
      <c r="J197" s="12">
        <v>8.75</v>
      </c>
      <c r="K197" s="2"/>
      <c r="L197" s="36"/>
      <c r="M197" s="2"/>
      <c r="N197" s="2"/>
      <c r="O197" s="2"/>
      <c r="P197" s="12"/>
      <c r="Q197" s="12"/>
      <c r="R197" s="12"/>
      <c r="S197" s="12"/>
      <c r="T197" s="12"/>
      <c r="U197" s="39"/>
      <c r="W197" s="12"/>
      <c r="X197" s="12"/>
      <c r="Y197" s="12"/>
      <c r="Z197" s="39"/>
      <c r="AB197" s="12"/>
      <c r="AC197" s="42"/>
      <c r="AD197" s="12"/>
      <c r="AE197" s="12"/>
      <c r="AF197" s="12"/>
      <c r="AG197" s="12"/>
      <c r="AH197" s="12"/>
      <c r="AI197" s="12"/>
      <c r="AJ197" s="12"/>
      <c r="AK197" s="12"/>
      <c r="AL197" s="12"/>
      <c r="AM197" s="39"/>
      <c r="AO197" s="12"/>
      <c r="AP197" s="12"/>
      <c r="AQ197" s="12"/>
      <c r="AR197" s="41"/>
      <c r="AS197" s="12"/>
      <c r="AT197" s="12"/>
      <c r="AU197" s="12"/>
      <c r="AV197" s="12"/>
      <c r="AW197" s="12"/>
      <c r="AX197" s="13"/>
      <c r="AY197" s="12"/>
      <c r="AZ197" s="12"/>
      <c r="BA197" s="39"/>
      <c r="BB197" s="40">
        <v>0</v>
      </c>
      <c r="BC197" s="39"/>
      <c r="BE197" s="12"/>
      <c r="BF197" s="12"/>
      <c r="BG197" s="12"/>
      <c r="BH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</row>
    <row r="198" spans="1:128" x14ac:dyDescent="0.25">
      <c r="A198" s="34" t="s">
        <v>142</v>
      </c>
      <c r="B198" s="1">
        <v>39491</v>
      </c>
      <c r="C198" s="2"/>
      <c r="D198" s="1"/>
      <c r="F198" s="2">
        <v>37</v>
      </c>
      <c r="G198" t="s">
        <v>128</v>
      </c>
      <c r="H198" s="2"/>
      <c r="I198" s="12"/>
      <c r="J198" s="12">
        <v>10.6</v>
      </c>
      <c r="K198" s="2"/>
      <c r="L198" s="36"/>
      <c r="M198" s="2"/>
      <c r="N198" s="2"/>
      <c r="O198" s="2"/>
      <c r="P198" s="12"/>
      <c r="Q198" s="12"/>
      <c r="R198" s="12"/>
      <c r="S198" s="12"/>
      <c r="T198" s="12"/>
      <c r="U198" s="39"/>
      <c r="W198" s="12"/>
      <c r="X198" s="12"/>
      <c r="Y198" s="12"/>
      <c r="Z198" s="39"/>
      <c r="AB198" s="12"/>
      <c r="AC198" s="42"/>
      <c r="AD198" s="12"/>
      <c r="AE198" s="12"/>
      <c r="AF198" s="12"/>
      <c r="AG198" s="12"/>
      <c r="AH198" s="12"/>
      <c r="AI198" s="12"/>
      <c r="AJ198" s="12"/>
      <c r="AK198" s="12"/>
      <c r="AL198" s="12"/>
      <c r="AM198" s="39"/>
      <c r="AO198" s="12"/>
      <c r="AP198" s="12"/>
      <c r="AQ198" s="12"/>
      <c r="AR198" s="41"/>
      <c r="AS198" s="12"/>
      <c r="AT198" s="12"/>
      <c r="AU198" s="12"/>
      <c r="AV198" s="12"/>
      <c r="AW198" s="12"/>
      <c r="AX198" s="13"/>
      <c r="AY198" s="12"/>
      <c r="AZ198" s="12"/>
      <c r="BA198" s="39"/>
      <c r="BB198" s="40">
        <v>0</v>
      </c>
      <c r="BC198" s="39"/>
      <c r="BE198" s="12"/>
      <c r="BF198" s="12"/>
      <c r="BG198" s="12"/>
      <c r="BH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</row>
    <row r="199" spans="1:128" x14ac:dyDescent="0.25">
      <c r="A199" s="34" t="s">
        <v>142</v>
      </c>
      <c r="B199" s="1">
        <v>39496</v>
      </c>
      <c r="C199" s="2"/>
      <c r="D199" s="1"/>
      <c r="F199" s="2">
        <v>42</v>
      </c>
      <c r="G199" t="s">
        <v>128</v>
      </c>
      <c r="H199" s="2"/>
      <c r="I199" s="12"/>
      <c r="J199" s="12">
        <v>11.9</v>
      </c>
      <c r="K199" s="2"/>
      <c r="L199" s="36"/>
      <c r="M199" s="2"/>
      <c r="N199" s="2"/>
      <c r="O199" s="2"/>
      <c r="P199" s="12"/>
      <c r="Q199" s="12"/>
      <c r="R199" s="12"/>
      <c r="S199" s="12"/>
      <c r="T199" s="12"/>
      <c r="U199" s="39"/>
      <c r="W199" s="12"/>
      <c r="X199" s="12"/>
      <c r="Y199" s="12"/>
      <c r="Z199" s="39"/>
      <c r="AB199" s="12"/>
      <c r="AC199" s="42"/>
      <c r="AD199" s="12"/>
      <c r="AE199" s="12"/>
      <c r="AF199" s="12"/>
      <c r="AG199" s="12"/>
      <c r="AH199" s="12"/>
      <c r="AI199" s="12"/>
      <c r="AJ199" s="12"/>
      <c r="AK199" s="12"/>
      <c r="AL199" s="12"/>
      <c r="AM199" s="39"/>
      <c r="AO199" s="12"/>
      <c r="AP199" s="12"/>
      <c r="AQ199" s="12"/>
      <c r="AR199" s="41"/>
      <c r="AS199" s="12"/>
      <c r="AT199" s="12"/>
      <c r="AU199" s="12"/>
      <c r="AV199" s="12"/>
      <c r="AW199" s="12"/>
      <c r="AX199" s="13"/>
      <c r="AY199" s="12"/>
      <c r="AZ199" s="12"/>
      <c r="BA199" s="39"/>
      <c r="BB199" s="40">
        <v>0</v>
      </c>
      <c r="BC199" s="39"/>
      <c r="BE199" s="12"/>
      <c r="BF199" s="12"/>
      <c r="BG199" s="12"/>
      <c r="BH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</row>
    <row r="200" spans="1:128" x14ac:dyDescent="0.25">
      <c r="A200" s="34" t="s">
        <v>142</v>
      </c>
      <c r="B200" s="1">
        <v>39504</v>
      </c>
      <c r="C200" s="2"/>
      <c r="D200" s="1"/>
      <c r="F200" s="2">
        <v>50</v>
      </c>
      <c r="G200" t="s">
        <v>128</v>
      </c>
      <c r="H200" s="2"/>
      <c r="I200" s="12"/>
      <c r="J200" s="12">
        <v>13.35</v>
      </c>
      <c r="K200" s="2"/>
      <c r="L200" s="36"/>
      <c r="M200" s="2"/>
      <c r="N200" s="2"/>
      <c r="O200" s="2"/>
      <c r="P200" s="12"/>
      <c r="Q200" s="12"/>
      <c r="R200" s="12"/>
      <c r="S200" s="12"/>
      <c r="T200" s="12"/>
      <c r="U200" s="39">
        <v>0</v>
      </c>
      <c r="W200" s="12"/>
      <c r="X200" s="12"/>
      <c r="Y200" s="12"/>
      <c r="Z200" s="39">
        <v>0</v>
      </c>
      <c r="AB200" s="12">
        <v>2.9564177631578947</v>
      </c>
      <c r="AC200" s="42"/>
      <c r="AD200" s="12"/>
      <c r="AE200" s="12"/>
      <c r="AF200" s="12"/>
      <c r="AG200" s="12">
        <v>0</v>
      </c>
      <c r="AH200" s="12"/>
      <c r="AI200" s="12">
        <v>0</v>
      </c>
      <c r="AJ200" s="12"/>
      <c r="AK200" s="12">
        <v>0</v>
      </c>
      <c r="AL200" s="12">
        <v>0</v>
      </c>
      <c r="AM200" s="39"/>
      <c r="AO200" s="12"/>
      <c r="AP200" s="12"/>
      <c r="AQ200" s="12"/>
      <c r="AR200" s="41">
        <v>0</v>
      </c>
      <c r="AS200" s="12">
        <v>0</v>
      </c>
      <c r="AT200" s="12">
        <v>0</v>
      </c>
      <c r="AU200" s="12">
        <v>0</v>
      </c>
      <c r="AV200" s="12"/>
      <c r="AW200" s="12"/>
      <c r="AX200" s="13">
        <v>0</v>
      </c>
      <c r="AY200" s="12"/>
      <c r="AZ200" s="12"/>
      <c r="BA200" s="39"/>
      <c r="BB200" s="40">
        <v>0</v>
      </c>
      <c r="BC200" s="39"/>
      <c r="BE200" s="12"/>
      <c r="BF200" s="12"/>
      <c r="BG200" s="12"/>
      <c r="BH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</row>
    <row r="201" spans="1:128" x14ac:dyDescent="0.25">
      <c r="A201" s="34" t="s">
        <v>142</v>
      </c>
      <c r="B201" s="1">
        <v>39510</v>
      </c>
      <c r="C201" s="2"/>
      <c r="D201" s="1"/>
      <c r="F201" s="2">
        <v>56</v>
      </c>
      <c r="G201" t="s">
        <v>128</v>
      </c>
      <c r="H201" s="2"/>
      <c r="I201" s="12"/>
      <c r="J201" s="12"/>
      <c r="K201" s="2"/>
      <c r="L201" s="36"/>
      <c r="M201" s="2"/>
      <c r="N201" s="2"/>
      <c r="O201" s="2"/>
      <c r="P201" s="12"/>
      <c r="Q201" s="12"/>
      <c r="R201" s="12"/>
      <c r="S201" s="12"/>
      <c r="T201" s="12"/>
      <c r="U201" s="39">
        <v>2399.7272351593751</v>
      </c>
      <c r="V201" s="40">
        <v>239.9727235159375</v>
      </c>
      <c r="W201" s="12"/>
      <c r="X201" s="12"/>
      <c r="Y201" s="12"/>
      <c r="Z201" s="39">
        <v>1933.1679558967271</v>
      </c>
      <c r="AA201" s="40">
        <v>193.31679558967272</v>
      </c>
      <c r="AB201" s="12">
        <v>3.7033162745934387</v>
      </c>
      <c r="AC201" s="42">
        <f>AB201/AA201</f>
        <v>1.9156722846027121E-2</v>
      </c>
      <c r="AD201" s="12"/>
      <c r="AE201" s="12"/>
      <c r="AF201" s="12"/>
      <c r="AG201" s="12">
        <v>92.234889303289293</v>
      </c>
      <c r="AH201" s="12"/>
      <c r="AI201" s="12">
        <v>18.339274432279545</v>
      </c>
      <c r="AJ201" s="12"/>
      <c r="AK201" s="12">
        <v>0</v>
      </c>
      <c r="AL201" s="12">
        <v>0</v>
      </c>
      <c r="AM201" s="39">
        <f>AG201+AH201+AI201+AJ201+AK201+AL201</f>
        <v>110.57416373556885</v>
      </c>
      <c r="AN201" s="40">
        <f>AM201/10</f>
        <v>11.057416373556885</v>
      </c>
      <c r="AO201" s="12"/>
      <c r="AP201" s="12"/>
      <c r="AQ201" s="12"/>
      <c r="AR201" s="41">
        <v>148.19144881952064</v>
      </c>
      <c r="AS201" s="12">
        <v>139.46512659750735</v>
      </c>
      <c r="AT201" s="12">
        <v>8.7263222220133088</v>
      </c>
      <c r="AU201" s="12">
        <v>0</v>
      </c>
      <c r="AV201" s="12"/>
      <c r="AW201" s="12"/>
      <c r="AX201" s="13">
        <v>0</v>
      </c>
      <c r="AY201" s="12"/>
      <c r="AZ201" s="12"/>
      <c r="BA201" s="39"/>
      <c r="BB201" s="40">
        <v>0</v>
      </c>
      <c r="BC201" s="39">
        <f>U201+Z201+AM201+BA201</f>
        <v>4443.4693547916713</v>
      </c>
      <c r="BD201">
        <f>V201+AA201+AN201</f>
        <v>444.34693547916709</v>
      </c>
      <c r="BE201" s="12"/>
      <c r="BF201" s="12"/>
      <c r="BG201" s="12"/>
      <c r="BH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</row>
    <row r="202" spans="1:128" x14ac:dyDescent="0.25">
      <c r="A202" s="34" t="s">
        <v>142</v>
      </c>
      <c r="B202" s="1">
        <v>39510</v>
      </c>
      <c r="C202" s="2"/>
      <c r="D202" s="1"/>
      <c r="F202" s="2">
        <v>56</v>
      </c>
      <c r="G202" t="s">
        <v>128</v>
      </c>
      <c r="H202" s="2"/>
      <c r="I202" s="12"/>
      <c r="J202" s="12">
        <v>14.85</v>
      </c>
      <c r="K202" s="2"/>
      <c r="L202" s="36"/>
      <c r="M202" s="2"/>
      <c r="N202" s="2"/>
      <c r="O202" s="2"/>
      <c r="P202" s="12"/>
      <c r="Q202" s="12"/>
      <c r="R202" s="12"/>
      <c r="S202" s="12"/>
      <c r="T202" s="12"/>
      <c r="U202" s="39"/>
      <c r="W202" s="12"/>
      <c r="X202" s="12"/>
      <c r="Y202" s="12"/>
      <c r="Z202" s="39"/>
      <c r="AB202" s="12"/>
      <c r="AC202" s="42"/>
      <c r="AD202" s="12"/>
      <c r="AE202" s="12"/>
      <c r="AF202" s="12"/>
      <c r="AG202" s="12"/>
      <c r="AH202" s="12"/>
      <c r="AI202" s="12"/>
      <c r="AJ202" s="12"/>
      <c r="AK202" s="12"/>
      <c r="AL202" s="12"/>
      <c r="AM202" s="39"/>
      <c r="AO202" s="12"/>
      <c r="AP202" s="12"/>
      <c r="AQ202" s="12"/>
      <c r="AR202" s="41"/>
      <c r="AS202" s="12"/>
      <c r="AT202" s="12"/>
      <c r="AU202" s="12"/>
      <c r="AV202" s="12"/>
      <c r="AW202" s="12"/>
      <c r="AX202" s="13"/>
      <c r="AY202" s="12"/>
      <c r="AZ202" s="12"/>
      <c r="BA202" s="39"/>
      <c r="BB202" s="40">
        <v>0</v>
      </c>
      <c r="BC202" s="39"/>
      <c r="BE202" s="12"/>
      <c r="BF202" s="12"/>
      <c r="BG202" s="12"/>
      <c r="BH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</row>
    <row r="203" spans="1:128" x14ac:dyDescent="0.25">
      <c r="A203" s="34" t="s">
        <v>142</v>
      </c>
      <c r="B203" s="1">
        <v>39514</v>
      </c>
      <c r="C203" s="2"/>
      <c r="D203" s="1"/>
      <c r="F203" s="2">
        <v>60</v>
      </c>
      <c r="G203" t="s">
        <v>128</v>
      </c>
      <c r="H203" s="2"/>
      <c r="I203" s="12"/>
      <c r="J203" s="12">
        <v>16.649999999999999</v>
      </c>
      <c r="K203" s="2"/>
      <c r="L203" s="36"/>
      <c r="M203" s="2"/>
      <c r="N203" s="2"/>
      <c r="O203" s="2"/>
      <c r="P203" s="12"/>
      <c r="Q203" s="12"/>
      <c r="R203" s="12"/>
      <c r="S203" s="12"/>
      <c r="T203" s="12"/>
      <c r="U203" s="39"/>
      <c r="W203" s="12"/>
      <c r="X203" s="12"/>
      <c r="Y203" s="12"/>
      <c r="Z203" s="39"/>
      <c r="AB203" s="12"/>
      <c r="AC203" s="42"/>
      <c r="AD203" s="12"/>
      <c r="AE203" s="12"/>
      <c r="AF203" s="12"/>
      <c r="AG203" s="12"/>
      <c r="AH203" s="12"/>
      <c r="AI203" s="12"/>
      <c r="AJ203" s="12"/>
      <c r="AK203" s="12"/>
      <c r="AL203" s="12"/>
      <c r="AM203" s="39"/>
      <c r="AO203" s="12"/>
      <c r="AP203" s="12"/>
      <c r="AQ203" s="12"/>
      <c r="AR203" s="41"/>
      <c r="AS203" s="12"/>
      <c r="AT203" s="12"/>
      <c r="AU203" s="12"/>
      <c r="AV203" s="12"/>
      <c r="AW203" s="12"/>
      <c r="AX203" s="13"/>
      <c r="AY203" s="12"/>
      <c r="AZ203" s="12"/>
      <c r="BA203" s="39"/>
      <c r="BB203" s="40">
        <v>0</v>
      </c>
      <c r="BC203" s="39"/>
      <c r="BE203" s="12"/>
      <c r="BF203" s="12"/>
      <c r="BG203" s="12"/>
      <c r="BH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</row>
    <row r="204" spans="1:128" x14ac:dyDescent="0.25">
      <c r="A204" s="34" t="s">
        <v>142</v>
      </c>
      <c r="B204" s="1">
        <v>39524</v>
      </c>
      <c r="C204" s="2"/>
      <c r="D204" s="1"/>
      <c r="F204" s="2">
        <v>70</v>
      </c>
      <c r="G204" t="s">
        <v>128</v>
      </c>
      <c r="H204" s="2"/>
      <c r="I204" s="12"/>
      <c r="J204" s="12">
        <v>19</v>
      </c>
      <c r="K204" s="2"/>
      <c r="L204" s="36"/>
      <c r="M204" s="2"/>
      <c r="N204" s="2"/>
      <c r="O204" s="2"/>
      <c r="P204" s="12"/>
      <c r="Q204" s="12"/>
      <c r="R204" s="12"/>
      <c r="S204" s="12"/>
      <c r="T204" s="12"/>
      <c r="U204" s="39">
        <v>3408.8412870150801</v>
      </c>
      <c r="V204" s="40">
        <v>340.88412870150802</v>
      </c>
      <c r="W204" s="12"/>
      <c r="X204" s="12"/>
      <c r="Y204" s="12"/>
      <c r="Z204" s="39">
        <v>2397.8303953789141</v>
      </c>
      <c r="AA204" s="40">
        <v>239.7830395378914</v>
      </c>
      <c r="AB204" s="12">
        <v>3.440870161746683</v>
      </c>
      <c r="AC204" s="42">
        <f>AB204/AA204</f>
        <v>1.4349931372869031E-2</v>
      </c>
      <c r="AD204" s="12"/>
      <c r="AE204" s="12"/>
      <c r="AF204" s="12"/>
      <c r="AG204" s="12">
        <v>232.04300854755019</v>
      </c>
      <c r="AH204" s="12"/>
      <c r="AI204" s="12">
        <v>338.74116526246064</v>
      </c>
      <c r="AJ204" s="12"/>
      <c r="AK204" s="12">
        <v>0</v>
      </c>
      <c r="AL204" s="12">
        <v>0</v>
      </c>
      <c r="AM204" s="39">
        <f>AG204+AH204+AI204+AJ204+AK204+AL204</f>
        <v>570.78417381001077</v>
      </c>
      <c r="AN204" s="40">
        <f>AM204/10</f>
        <v>57.078417381001074</v>
      </c>
      <c r="AO204" s="12"/>
      <c r="AP204" s="12"/>
      <c r="AQ204" s="12"/>
      <c r="AR204" s="41">
        <v>231.18300768027024</v>
      </c>
      <c r="AS204" s="12">
        <v>160.95201266547343</v>
      </c>
      <c r="AT204" s="12">
        <v>70.230995014796804</v>
      </c>
      <c r="AU204" s="12">
        <v>0</v>
      </c>
      <c r="AV204" s="12"/>
      <c r="AW204" s="12"/>
      <c r="AX204" s="13">
        <v>0</v>
      </c>
      <c r="AY204" s="12"/>
      <c r="AZ204" s="12"/>
      <c r="BA204" s="39"/>
      <c r="BB204" s="40">
        <v>0</v>
      </c>
      <c r="BC204" s="39">
        <f>U204+Z204+AM204+BA204</f>
        <v>6377.4558562040047</v>
      </c>
      <c r="BD204">
        <f>V204+AA204+AN204</f>
        <v>637.74558562040045</v>
      </c>
      <c r="BE204" s="12"/>
      <c r="BF204" s="12"/>
      <c r="BG204" s="12"/>
      <c r="BH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</row>
    <row r="205" spans="1:128" x14ac:dyDescent="0.25">
      <c r="A205" s="34" t="s">
        <v>142</v>
      </c>
      <c r="B205" s="1">
        <v>39532</v>
      </c>
      <c r="C205" s="2"/>
      <c r="D205" s="1"/>
      <c r="F205" s="2">
        <v>78</v>
      </c>
      <c r="G205" t="s">
        <v>128</v>
      </c>
      <c r="H205" s="2"/>
      <c r="I205" s="12"/>
      <c r="J205" s="12">
        <v>20.350000000000001</v>
      </c>
      <c r="K205" s="2"/>
      <c r="L205" s="36"/>
      <c r="M205" s="2"/>
      <c r="N205" s="2"/>
      <c r="O205" s="2"/>
      <c r="P205" s="12"/>
      <c r="Q205" s="12"/>
      <c r="R205" s="12"/>
      <c r="S205" s="12"/>
      <c r="T205" s="12"/>
      <c r="U205" s="39"/>
      <c r="W205" s="12"/>
      <c r="X205" s="12"/>
      <c r="Y205" s="12"/>
      <c r="Z205" s="39"/>
      <c r="AB205" s="12"/>
      <c r="AC205" s="42"/>
      <c r="AD205" s="12"/>
      <c r="AE205" s="12"/>
      <c r="AF205" s="12"/>
      <c r="AG205" s="12"/>
      <c r="AH205" s="12"/>
      <c r="AI205" s="12"/>
      <c r="AJ205" s="12"/>
      <c r="AK205" s="12"/>
      <c r="AL205" s="12"/>
      <c r="AM205" s="39"/>
      <c r="AO205" s="12"/>
      <c r="AP205" s="12"/>
      <c r="AQ205" s="12"/>
      <c r="AR205" s="41"/>
      <c r="AS205" s="12"/>
      <c r="AT205" s="12"/>
      <c r="AU205" s="12"/>
      <c r="AV205" s="12"/>
      <c r="AW205" s="12"/>
      <c r="AX205" s="13"/>
      <c r="AY205" s="12"/>
      <c r="AZ205" s="12"/>
      <c r="BA205" s="39"/>
      <c r="BB205" s="40">
        <v>0</v>
      </c>
      <c r="BC205" s="39"/>
      <c r="BE205" s="12"/>
      <c r="BF205" s="12"/>
      <c r="BG205" s="12"/>
      <c r="BH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</row>
    <row r="206" spans="1:128" x14ac:dyDescent="0.25">
      <c r="A206" s="34" t="s">
        <v>142</v>
      </c>
      <c r="B206" s="1">
        <v>39538</v>
      </c>
      <c r="C206" s="2"/>
      <c r="D206" s="1"/>
      <c r="F206" s="2">
        <v>84</v>
      </c>
      <c r="G206" t="s">
        <v>128</v>
      </c>
      <c r="H206" s="2"/>
      <c r="I206" s="12"/>
      <c r="J206" s="12"/>
      <c r="K206" s="2"/>
      <c r="L206" s="36"/>
      <c r="M206" s="2"/>
      <c r="N206" s="2"/>
      <c r="O206" s="2"/>
      <c r="P206" s="12"/>
      <c r="Q206" s="12"/>
      <c r="R206" s="12"/>
      <c r="S206" s="12"/>
      <c r="T206" s="12"/>
      <c r="U206" s="39">
        <v>5322.875350054328</v>
      </c>
      <c r="V206" s="40">
        <v>532.2875350054328</v>
      </c>
      <c r="W206" s="12"/>
      <c r="X206" s="12"/>
      <c r="Y206" s="12"/>
      <c r="Z206" s="39">
        <v>4551.6351431055673</v>
      </c>
      <c r="AA206" s="40">
        <v>455.16351431055671</v>
      </c>
      <c r="AB206" s="12">
        <v>4.9253764922120196</v>
      </c>
      <c r="AC206" s="42">
        <f>AB206/AA206</f>
        <v>1.0821114472834152E-2</v>
      </c>
      <c r="AD206" s="12"/>
      <c r="AE206" s="12"/>
      <c r="AF206" s="12"/>
      <c r="AG206" s="12">
        <v>148.93894972319711</v>
      </c>
      <c r="AH206" s="12"/>
      <c r="AI206" s="12">
        <v>5208.769362546409</v>
      </c>
      <c r="AJ206" s="12"/>
      <c r="AK206" s="12">
        <v>0</v>
      </c>
      <c r="AL206" s="12">
        <v>0</v>
      </c>
      <c r="AM206" s="39">
        <f>AG206+AH206+AI206+AJ206+AK206+AL206</f>
        <v>5357.7083122696058</v>
      </c>
      <c r="AN206" s="40">
        <f>AM206/10</f>
        <v>535.77083122696058</v>
      </c>
      <c r="AO206" s="12"/>
      <c r="AP206" s="12"/>
      <c r="AQ206" s="12"/>
      <c r="AR206" s="41">
        <v>343.42355205577002</v>
      </c>
      <c r="AS206" s="12">
        <v>104.57438675266465</v>
      </c>
      <c r="AT206" s="12">
        <v>238.84916530310537</v>
      </c>
      <c r="AU206" s="12">
        <v>0</v>
      </c>
      <c r="AV206" s="12"/>
      <c r="AW206" s="12"/>
      <c r="AX206" s="13">
        <v>0</v>
      </c>
      <c r="AY206" s="12"/>
      <c r="AZ206" s="12"/>
      <c r="BA206" s="39"/>
      <c r="BB206" s="40">
        <v>0</v>
      </c>
      <c r="BC206" s="39">
        <f>U206+Z206+AM206+BA206</f>
        <v>15232.2188054295</v>
      </c>
      <c r="BD206">
        <f>V206+AA206+AN206</f>
        <v>1523.2218805429502</v>
      </c>
      <c r="BE206" s="12"/>
      <c r="BF206" s="12"/>
      <c r="BG206" s="12"/>
      <c r="BH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</row>
    <row r="207" spans="1:128" x14ac:dyDescent="0.25">
      <c r="A207" s="34" t="s">
        <v>142</v>
      </c>
      <c r="B207" s="1">
        <v>39540</v>
      </c>
      <c r="C207" s="2"/>
      <c r="D207" s="1"/>
      <c r="F207" s="2">
        <v>86</v>
      </c>
      <c r="G207" t="s">
        <v>128</v>
      </c>
      <c r="H207" s="2"/>
      <c r="I207" s="12"/>
      <c r="J207" s="12">
        <v>21.25</v>
      </c>
      <c r="K207" s="2"/>
      <c r="L207" s="36"/>
      <c r="M207" s="2"/>
      <c r="N207" s="2"/>
      <c r="O207" s="2"/>
      <c r="P207" s="12"/>
      <c r="Q207" s="12"/>
      <c r="R207" s="12"/>
      <c r="S207" s="12"/>
      <c r="T207" s="12"/>
      <c r="U207" s="39"/>
      <c r="W207" s="12"/>
      <c r="X207" s="12"/>
      <c r="Y207" s="12"/>
      <c r="Z207" s="39"/>
      <c r="AB207" s="12"/>
      <c r="AC207" s="42"/>
      <c r="AD207" s="12"/>
      <c r="AE207" s="12"/>
      <c r="AF207" s="12"/>
      <c r="AG207" s="12"/>
      <c r="AH207" s="12"/>
      <c r="AI207" s="12"/>
      <c r="AJ207" s="12"/>
      <c r="AK207" s="12"/>
      <c r="AL207" s="12"/>
      <c r="AM207" s="39"/>
      <c r="AO207" s="12"/>
      <c r="AP207" s="12"/>
      <c r="AQ207" s="12"/>
      <c r="AR207" s="41"/>
      <c r="AS207" s="12"/>
      <c r="AT207" s="12"/>
      <c r="AU207" s="12"/>
      <c r="AV207" s="12"/>
      <c r="AW207" s="12"/>
      <c r="AX207" s="13"/>
      <c r="AY207" s="12"/>
      <c r="AZ207" s="12"/>
      <c r="BA207" s="39"/>
      <c r="BB207" s="40">
        <v>0</v>
      </c>
      <c r="BC207" s="39"/>
      <c r="BE207" s="12"/>
      <c r="BF207" s="12"/>
      <c r="BG207" s="12"/>
      <c r="BH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</row>
    <row r="208" spans="1:128" x14ac:dyDescent="0.25">
      <c r="A208" s="34" t="s">
        <v>142</v>
      </c>
      <c r="B208" s="1">
        <v>39546</v>
      </c>
      <c r="C208" s="2"/>
      <c r="D208" s="1"/>
      <c r="F208" s="2">
        <v>92</v>
      </c>
      <c r="G208" t="s">
        <v>128</v>
      </c>
      <c r="H208" s="2"/>
      <c r="I208" s="12"/>
      <c r="J208" s="12">
        <v>21.8</v>
      </c>
      <c r="K208" s="2"/>
      <c r="L208" s="36"/>
      <c r="M208" s="2"/>
      <c r="N208" s="2"/>
      <c r="O208" s="2"/>
      <c r="P208" s="12"/>
      <c r="Q208" s="12"/>
      <c r="R208" s="12"/>
      <c r="S208" s="12"/>
      <c r="T208" s="12"/>
      <c r="U208" s="39"/>
      <c r="W208" s="12"/>
      <c r="X208" s="12"/>
      <c r="Y208" s="12"/>
      <c r="Z208" s="39"/>
      <c r="AB208" s="12"/>
      <c r="AC208" s="42"/>
      <c r="AD208" s="12"/>
      <c r="AE208" s="12"/>
      <c r="AF208" s="12"/>
      <c r="AG208" s="12"/>
      <c r="AH208" s="12"/>
      <c r="AI208" s="12"/>
      <c r="AJ208" s="12"/>
      <c r="AK208" s="12"/>
      <c r="AL208" s="12"/>
      <c r="AM208" s="39"/>
      <c r="AO208" s="12"/>
      <c r="AP208" s="12"/>
      <c r="AQ208" s="12"/>
      <c r="AR208" s="41"/>
      <c r="AS208" s="12"/>
      <c r="AT208" s="12"/>
      <c r="AU208" s="12"/>
      <c r="AV208" s="12"/>
      <c r="AW208" s="12"/>
      <c r="AX208" s="13"/>
      <c r="AY208" s="12"/>
      <c r="AZ208" s="12"/>
      <c r="BA208" s="39"/>
      <c r="BB208" s="40">
        <v>0</v>
      </c>
      <c r="BC208" s="39"/>
      <c r="BE208" s="12"/>
      <c r="BF208" s="12"/>
      <c r="BG208" s="12"/>
      <c r="BH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</row>
    <row r="209" spans="1:128" x14ac:dyDescent="0.25">
      <c r="A209" s="34" t="s">
        <v>142</v>
      </c>
      <c r="B209" s="1">
        <v>39552</v>
      </c>
      <c r="C209" s="2"/>
      <c r="D209" s="1"/>
      <c r="F209" s="2">
        <v>98</v>
      </c>
      <c r="G209" t="s">
        <v>128</v>
      </c>
      <c r="H209" s="2"/>
      <c r="I209" s="12"/>
      <c r="J209" s="12"/>
      <c r="K209" s="2"/>
      <c r="L209" s="36"/>
      <c r="M209" s="2"/>
      <c r="N209" s="2"/>
      <c r="O209" s="2"/>
      <c r="P209" s="12"/>
      <c r="Q209" s="12"/>
      <c r="R209" s="12"/>
      <c r="S209" s="12"/>
      <c r="T209" s="12"/>
      <c r="U209" s="39">
        <v>4553.6700716464511</v>
      </c>
      <c r="V209" s="40">
        <v>455.36700716464509</v>
      </c>
      <c r="W209" s="12"/>
      <c r="X209" s="12"/>
      <c r="Y209" s="12"/>
      <c r="Z209" s="39">
        <v>2984.3844886426245</v>
      </c>
      <c r="AA209" s="40">
        <v>298.43844886426245</v>
      </c>
      <c r="AB209" s="12">
        <v>3.7875772900248958</v>
      </c>
      <c r="AC209" s="42">
        <f>AB209/AA209</f>
        <v>1.2691318107431876E-2</v>
      </c>
      <c r="AD209" s="12"/>
      <c r="AE209" s="12"/>
      <c r="AF209" s="12"/>
      <c r="AG209" s="12">
        <v>30.37712442461169</v>
      </c>
      <c r="AH209" s="12"/>
      <c r="AI209" s="12">
        <v>4980.8600320369696</v>
      </c>
      <c r="AJ209" s="12"/>
      <c r="AK209" s="12">
        <v>0</v>
      </c>
      <c r="AL209" s="12">
        <v>0</v>
      </c>
      <c r="AM209" s="39">
        <f>AG209+AH209+AI209+AJ209+AK209+AL209</f>
        <v>5011.2371564615814</v>
      </c>
      <c r="AN209" s="40">
        <f>AM209/10</f>
        <v>501.12371564615813</v>
      </c>
      <c r="AO209" s="12"/>
      <c r="AP209" s="12"/>
      <c r="AQ209" s="12"/>
      <c r="AR209" s="41">
        <v>243.72453058885651</v>
      </c>
      <c r="AS209" s="12">
        <v>17.625912982299884</v>
      </c>
      <c r="AT209" s="12">
        <v>226.09861760655662</v>
      </c>
      <c r="AU209" s="12">
        <v>0</v>
      </c>
      <c r="AV209" s="12"/>
      <c r="AW209" s="12"/>
      <c r="AX209" s="13">
        <v>0</v>
      </c>
      <c r="AY209" s="12"/>
      <c r="AZ209" s="12"/>
      <c r="BA209" s="39"/>
      <c r="BB209" s="40">
        <v>0</v>
      </c>
      <c r="BC209" s="39">
        <f>U209+Z209+AM209+BA209</f>
        <v>12549.291716750657</v>
      </c>
      <c r="BD209">
        <f>V209+AA209+AN209</f>
        <v>1254.9291716750656</v>
      </c>
      <c r="BE209" s="12"/>
      <c r="BF209" s="12"/>
      <c r="BG209" s="12"/>
      <c r="BH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</row>
    <row r="210" spans="1:128" x14ac:dyDescent="0.25">
      <c r="A210" s="34" t="s">
        <v>142</v>
      </c>
      <c r="B210" s="1">
        <v>39555</v>
      </c>
      <c r="C210" s="2"/>
      <c r="D210" s="1"/>
      <c r="F210" s="2">
        <v>101</v>
      </c>
      <c r="G210" t="s">
        <v>128</v>
      </c>
      <c r="H210" s="2"/>
      <c r="I210" s="12"/>
      <c r="J210" s="12">
        <v>22.35</v>
      </c>
      <c r="K210" s="2"/>
      <c r="L210" s="36"/>
      <c r="M210" s="2"/>
      <c r="N210" s="2"/>
      <c r="O210" s="2"/>
      <c r="P210" s="12"/>
      <c r="Q210" s="12"/>
      <c r="R210" s="12"/>
      <c r="S210" s="12"/>
      <c r="T210" s="12"/>
      <c r="U210" s="39"/>
      <c r="W210" s="12"/>
      <c r="X210" s="12"/>
      <c r="Y210" s="12"/>
      <c r="Z210" s="39"/>
      <c r="AB210" s="12"/>
      <c r="AC210" s="42"/>
      <c r="AD210" s="12"/>
      <c r="AE210" s="12"/>
      <c r="AF210" s="12"/>
      <c r="AG210" s="12"/>
      <c r="AH210" s="12"/>
      <c r="AI210" s="12"/>
      <c r="AJ210" s="12"/>
      <c r="AK210" s="12"/>
      <c r="AL210" s="12"/>
      <c r="AM210" s="39"/>
      <c r="AO210" s="12"/>
      <c r="AP210" s="12"/>
      <c r="AQ210" s="12"/>
      <c r="AR210" s="41"/>
      <c r="AS210" s="12"/>
      <c r="AT210" s="12"/>
      <c r="AU210" s="12"/>
      <c r="AV210" s="12"/>
      <c r="AW210" s="12"/>
      <c r="AX210" s="13"/>
      <c r="AY210" s="12"/>
      <c r="AZ210" s="12"/>
      <c r="BA210" s="39"/>
      <c r="BB210" s="40">
        <v>0</v>
      </c>
      <c r="BC210" s="39"/>
      <c r="BE210" s="12"/>
      <c r="BF210" s="12"/>
      <c r="BG210" s="12"/>
      <c r="BH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</row>
    <row r="211" spans="1:128" x14ac:dyDescent="0.25">
      <c r="A211" s="34" t="s">
        <v>142</v>
      </c>
      <c r="B211" s="1">
        <v>39566</v>
      </c>
      <c r="C211" s="2"/>
      <c r="D211" s="1"/>
      <c r="F211" s="2">
        <v>112</v>
      </c>
      <c r="G211" t="s">
        <v>128</v>
      </c>
      <c r="H211" s="2"/>
      <c r="I211" s="12"/>
      <c r="J211" s="12"/>
      <c r="K211" s="2"/>
      <c r="L211" s="36"/>
      <c r="M211" s="2"/>
      <c r="N211" s="2"/>
      <c r="O211" s="2"/>
      <c r="P211" s="12"/>
      <c r="Q211" s="12"/>
      <c r="R211" s="12"/>
      <c r="S211" s="12"/>
      <c r="T211" s="12"/>
      <c r="U211" s="39">
        <v>3981.5882911729318</v>
      </c>
      <c r="V211" s="40">
        <v>398.15882911729318</v>
      </c>
      <c r="W211" s="12"/>
      <c r="X211" s="12"/>
      <c r="Y211" s="12"/>
      <c r="Z211" s="39">
        <v>2347.6027264868826</v>
      </c>
      <c r="AA211" s="40">
        <v>234.76027264868827</v>
      </c>
      <c r="AB211" s="12">
        <v>2.9177207398905391</v>
      </c>
      <c r="AC211" s="42">
        <f t="shared" ref="AC211:AC212" si="34">AB211/AA211</f>
        <v>1.2428511463934195E-2</v>
      </c>
      <c r="AD211" s="12"/>
      <c r="AE211" s="12"/>
      <c r="AF211" s="12"/>
      <c r="AG211" s="12">
        <v>0</v>
      </c>
      <c r="AH211" s="12"/>
      <c r="AI211" s="12">
        <v>6552.9807073295906</v>
      </c>
      <c r="AJ211" s="12"/>
      <c r="AK211" s="12">
        <v>0</v>
      </c>
      <c r="AL211" s="12">
        <v>0</v>
      </c>
      <c r="AM211" s="39">
        <f t="shared" ref="AM211:AM213" si="35">AG211+AH211+AI211+AJ211+AK211+AL211</f>
        <v>6552.9807073295906</v>
      </c>
      <c r="AN211" s="40">
        <f t="shared" ref="AN211:AN213" si="36">AM211/10</f>
        <v>655.2980707329591</v>
      </c>
      <c r="AO211" s="12"/>
      <c r="AP211" s="12"/>
      <c r="AQ211" s="12"/>
      <c r="AR211" s="41">
        <v>168.84973376121366</v>
      </c>
      <c r="AS211" s="12">
        <v>0</v>
      </c>
      <c r="AT211" s="12">
        <v>168.84973376121366</v>
      </c>
      <c r="AU211" s="12">
        <v>0</v>
      </c>
      <c r="AV211" s="12"/>
      <c r="AW211" s="12"/>
      <c r="AX211" s="13">
        <v>0</v>
      </c>
      <c r="AY211" s="12"/>
      <c r="AZ211" s="12"/>
      <c r="BA211" s="39"/>
      <c r="BB211" s="40">
        <v>0</v>
      </c>
      <c r="BC211" s="39">
        <f t="shared" ref="BC211:BC213" si="37">U211+Z211+AM211+BA211</f>
        <v>12882.171724989405</v>
      </c>
      <c r="BD211">
        <f t="shared" ref="BD211:BD213" si="38">V211+AA211+AN211</f>
        <v>1288.2171724989405</v>
      </c>
      <c r="BE211" s="12"/>
      <c r="BF211" s="12"/>
      <c r="BG211" s="12"/>
      <c r="BH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</row>
    <row r="212" spans="1:128" x14ac:dyDescent="0.25">
      <c r="A212" s="34" t="s">
        <v>142</v>
      </c>
      <c r="B212" s="1">
        <v>39596</v>
      </c>
      <c r="C212" s="2"/>
      <c r="D212" s="1"/>
      <c r="F212" s="2">
        <v>142</v>
      </c>
      <c r="G212" t="s">
        <v>128</v>
      </c>
      <c r="H212" s="2"/>
      <c r="I212" s="12"/>
      <c r="J212" s="12"/>
      <c r="K212" s="2"/>
      <c r="L212" s="36"/>
      <c r="M212" s="2"/>
      <c r="N212" s="2"/>
      <c r="O212" s="2"/>
      <c r="P212" s="12"/>
      <c r="Q212" s="12"/>
      <c r="R212" s="12"/>
      <c r="S212" s="12"/>
      <c r="T212" s="12"/>
      <c r="U212" s="39">
        <v>2819.960400875073</v>
      </c>
      <c r="V212" s="40">
        <v>281.99604008750731</v>
      </c>
      <c r="W212" s="12"/>
      <c r="X212" s="12"/>
      <c r="Y212" s="12"/>
      <c r="Z212" s="39">
        <v>1098.4671290441352</v>
      </c>
      <c r="AA212" s="40">
        <v>109.84671290441352</v>
      </c>
      <c r="AB212" s="12">
        <v>1.437399622189792</v>
      </c>
      <c r="AC212" s="42">
        <f t="shared" si="34"/>
        <v>1.3085504192015188E-2</v>
      </c>
      <c r="AD212" s="12"/>
      <c r="AE212" s="12"/>
      <c r="AF212" s="12"/>
      <c r="AG212" s="12">
        <v>0</v>
      </c>
      <c r="AH212" s="12"/>
      <c r="AI212" s="12">
        <v>2330.0184828600877</v>
      </c>
      <c r="AJ212" s="12"/>
      <c r="AK212" s="12">
        <v>16.831650640129546</v>
      </c>
      <c r="AL212" s="12">
        <v>4615.4152066126744</v>
      </c>
      <c r="AM212" s="39">
        <f t="shared" si="35"/>
        <v>6962.2653401128919</v>
      </c>
      <c r="AN212" s="40">
        <f t="shared" si="36"/>
        <v>696.22653401128923</v>
      </c>
      <c r="AO212" s="12"/>
      <c r="AP212" s="12"/>
      <c r="AQ212" s="12"/>
      <c r="AR212" s="41">
        <v>108.52367911786547</v>
      </c>
      <c r="AS212" s="12">
        <v>0</v>
      </c>
      <c r="AT212" s="12">
        <v>43.71580148150386</v>
      </c>
      <c r="AU212" s="12">
        <v>61.94001186841674</v>
      </c>
      <c r="AV212" s="12"/>
      <c r="AW212" s="12"/>
      <c r="AX212" s="13">
        <v>2.8678657679448603</v>
      </c>
      <c r="AY212" s="12"/>
      <c r="AZ212" s="12"/>
      <c r="BA212" s="39"/>
      <c r="BB212" s="40">
        <v>0</v>
      </c>
      <c r="BC212" s="39">
        <f t="shared" si="37"/>
        <v>10880.6928700321</v>
      </c>
      <c r="BD212">
        <f t="shared" si="38"/>
        <v>1088.0692870032101</v>
      </c>
      <c r="BE212" s="12"/>
      <c r="BF212" s="12"/>
      <c r="BG212" s="12"/>
      <c r="BH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</row>
    <row r="213" spans="1:128" x14ac:dyDescent="0.25">
      <c r="A213" s="34" t="s">
        <v>142</v>
      </c>
      <c r="B213" s="1">
        <v>39610</v>
      </c>
      <c r="C213" s="2"/>
      <c r="D213" s="1"/>
      <c r="F213" s="2">
        <v>156</v>
      </c>
      <c r="G213" t="s">
        <v>128</v>
      </c>
      <c r="H213" s="2"/>
      <c r="I213" s="12"/>
      <c r="J213" s="12"/>
      <c r="K213" s="2"/>
      <c r="L213" s="36"/>
      <c r="M213" s="2"/>
      <c r="N213" s="2"/>
      <c r="O213" s="2"/>
      <c r="P213" s="12"/>
      <c r="Q213" s="12"/>
      <c r="R213" s="12"/>
      <c r="S213" s="12"/>
      <c r="T213" s="12"/>
      <c r="U213" s="39">
        <v>3554.0782584734088</v>
      </c>
      <c r="V213" s="40">
        <v>355.40782584734086</v>
      </c>
      <c r="W213" s="12"/>
      <c r="X213" s="12"/>
      <c r="Y213" s="12"/>
      <c r="Z213" s="39">
        <v>1339.9283549187107</v>
      </c>
      <c r="AA213" s="40">
        <v>133.99283549187106</v>
      </c>
      <c r="AB213" s="12"/>
      <c r="AC213" s="42"/>
      <c r="AD213" s="12"/>
      <c r="AE213" s="12"/>
      <c r="AF213" s="12"/>
      <c r="AG213" s="12">
        <v>0</v>
      </c>
      <c r="AH213" s="12"/>
      <c r="AI213" s="12">
        <v>1241.8848167539268</v>
      </c>
      <c r="AJ213" s="12"/>
      <c r="AK213" s="12">
        <v>781.624873702581</v>
      </c>
      <c r="AL213" s="12">
        <v>6939.3037567741358</v>
      </c>
      <c r="AM213" s="39">
        <f t="shared" si="35"/>
        <v>8962.8134472306429</v>
      </c>
      <c r="AN213" s="40">
        <f t="shared" si="36"/>
        <v>896.28134472306431</v>
      </c>
      <c r="AO213" s="12"/>
      <c r="AP213" s="12"/>
      <c r="AQ213" s="12"/>
      <c r="AR213" s="41">
        <v>179.74648663543675</v>
      </c>
      <c r="AS213" s="12">
        <v>0</v>
      </c>
      <c r="AT213" s="12">
        <v>35.404611003949668</v>
      </c>
      <c r="AU213" s="12">
        <v>114.38412785891431</v>
      </c>
      <c r="AV213" s="12"/>
      <c r="AW213" s="12"/>
      <c r="AX213" s="13">
        <v>29.957747772572795</v>
      </c>
      <c r="AY213" s="12"/>
      <c r="AZ213" s="12"/>
      <c r="BA213" s="39"/>
      <c r="BB213" s="40">
        <v>0</v>
      </c>
      <c r="BC213" s="39">
        <f t="shared" si="37"/>
        <v>13856.820060622762</v>
      </c>
      <c r="BD213">
        <f t="shared" si="38"/>
        <v>1385.6820060622763</v>
      </c>
      <c r="BE213" s="12"/>
      <c r="BF213" s="12"/>
      <c r="BG213" s="12"/>
      <c r="BH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</row>
    <row r="214" spans="1:128" x14ac:dyDescent="0.25">
      <c r="A214" s="34" t="s">
        <v>142</v>
      </c>
      <c r="B214" s="1">
        <v>39613</v>
      </c>
      <c r="C214" s="2">
        <v>8</v>
      </c>
      <c r="D214" s="1" t="s">
        <v>221</v>
      </c>
      <c r="E214" t="s">
        <v>19</v>
      </c>
      <c r="F214" s="2">
        <v>159</v>
      </c>
      <c r="G214" t="s">
        <v>128</v>
      </c>
      <c r="H214" s="2"/>
      <c r="I214" s="12"/>
      <c r="J214" s="12"/>
      <c r="K214" s="2"/>
      <c r="L214" s="36"/>
      <c r="M214" s="2"/>
      <c r="N214" s="2"/>
      <c r="O214" s="2">
        <v>159</v>
      </c>
      <c r="P214" s="12"/>
      <c r="Q214" s="12"/>
      <c r="R214" s="12"/>
      <c r="S214" s="12"/>
      <c r="T214" s="12"/>
      <c r="U214" s="39"/>
      <c r="W214" s="12"/>
      <c r="X214" s="12"/>
      <c r="Y214" s="12"/>
      <c r="Z214" s="39"/>
      <c r="AB214" s="12"/>
      <c r="AC214" s="42"/>
      <c r="AD214" s="12"/>
      <c r="AE214" s="12"/>
      <c r="AF214" s="12"/>
      <c r="AG214" s="12"/>
      <c r="AH214" s="12"/>
      <c r="AI214" s="12"/>
      <c r="AJ214" s="12"/>
      <c r="AK214" s="12"/>
      <c r="AL214" s="12"/>
      <c r="AM214" s="39"/>
      <c r="AO214" s="12"/>
      <c r="AP214" s="12"/>
      <c r="AQ214" s="12"/>
      <c r="AR214" s="41"/>
      <c r="AS214" s="12"/>
      <c r="AT214" s="12"/>
      <c r="AU214" s="12"/>
      <c r="AV214" s="12"/>
      <c r="AW214" s="12"/>
      <c r="AX214" s="13"/>
      <c r="AY214" s="12"/>
      <c r="AZ214" s="12"/>
      <c r="BA214" s="39"/>
      <c r="BB214" s="40">
        <v>0</v>
      </c>
      <c r="BC214" s="39"/>
      <c r="BE214" s="12"/>
      <c r="BF214" s="12"/>
      <c r="BG214" s="12"/>
      <c r="BH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</row>
    <row r="215" spans="1:128" x14ac:dyDescent="0.25">
      <c r="A215" s="34" t="s">
        <v>142</v>
      </c>
      <c r="B215" s="1">
        <v>39568</v>
      </c>
      <c r="C215" s="2">
        <v>7</v>
      </c>
      <c r="D215" t="s">
        <v>222</v>
      </c>
      <c r="E215" t="s">
        <v>18</v>
      </c>
      <c r="F215" s="2">
        <v>114</v>
      </c>
      <c r="G215" t="s">
        <v>128</v>
      </c>
      <c r="H215" s="2"/>
      <c r="I215" s="12"/>
      <c r="J215" s="12">
        <v>24.4</v>
      </c>
      <c r="K215" s="2"/>
      <c r="L215" s="36"/>
      <c r="M215" s="2"/>
      <c r="N215" s="2">
        <v>114</v>
      </c>
      <c r="O215" s="2"/>
      <c r="P215" s="12"/>
      <c r="Q215" s="12"/>
      <c r="R215" s="12"/>
      <c r="S215" s="12"/>
      <c r="T215" s="12"/>
      <c r="U215" s="39"/>
      <c r="W215" s="12"/>
      <c r="X215" s="12"/>
      <c r="Y215" s="12"/>
      <c r="Z215" s="39"/>
      <c r="AB215" s="12"/>
      <c r="AC215" s="42"/>
      <c r="AD215" s="12"/>
      <c r="AE215" s="12"/>
      <c r="AF215" s="12"/>
      <c r="AG215" s="12"/>
      <c r="AH215" s="12"/>
      <c r="AI215" s="12"/>
      <c r="AJ215" s="12"/>
      <c r="AK215" s="12"/>
      <c r="AL215" s="12"/>
      <c r="AM215" s="39"/>
      <c r="AO215" s="12"/>
      <c r="AP215" s="12"/>
      <c r="AQ215" s="12"/>
      <c r="AR215" s="41"/>
      <c r="AS215" s="12"/>
      <c r="AT215" s="12"/>
      <c r="AU215" s="12"/>
      <c r="AV215" s="12"/>
      <c r="AW215" s="12"/>
      <c r="AX215" s="13"/>
      <c r="AY215" s="12"/>
      <c r="AZ215" s="12"/>
      <c r="BA215" s="39"/>
      <c r="BB215" s="40">
        <v>0</v>
      </c>
      <c r="BC215" s="39"/>
      <c r="BE215" s="12"/>
      <c r="BF215" s="12"/>
      <c r="BG215" s="12"/>
      <c r="BH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</row>
    <row r="216" spans="1:128" x14ac:dyDescent="0.25">
      <c r="A216" s="34" t="s">
        <v>142</v>
      </c>
      <c r="B216" s="1">
        <v>39619</v>
      </c>
      <c r="C216" s="2">
        <v>9</v>
      </c>
      <c r="D216" s="1" t="s">
        <v>122</v>
      </c>
      <c r="E216" t="s">
        <v>20</v>
      </c>
      <c r="F216" s="2">
        <v>165</v>
      </c>
      <c r="G216" t="s">
        <v>128</v>
      </c>
      <c r="H216" s="2"/>
      <c r="I216" s="12"/>
      <c r="J216" s="12"/>
      <c r="K216" s="2"/>
      <c r="L216" s="36"/>
      <c r="M216" s="2"/>
      <c r="N216" s="2"/>
      <c r="O216" s="2"/>
      <c r="P216" s="12"/>
      <c r="Q216" s="12"/>
      <c r="R216" s="12"/>
      <c r="S216" s="12"/>
      <c r="T216" s="12"/>
      <c r="U216" s="39"/>
      <c r="W216" s="12"/>
      <c r="X216" s="12"/>
      <c r="Y216" s="12"/>
      <c r="Z216" s="39"/>
      <c r="AB216" s="12"/>
      <c r="AC216" s="42"/>
      <c r="AD216" s="12"/>
      <c r="AE216" s="12"/>
      <c r="AF216" s="12"/>
      <c r="AG216" s="12"/>
      <c r="AH216" s="12"/>
      <c r="AI216" s="12"/>
      <c r="AJ216" s="12"/>
      <c r="AK216" s="12"/>
      <c r="AL216" s="12"/>
      <c r="AM216" s="39"/>
      <c r="AO216" s="12"/>
      <c r="AP216" s="12"/>
      <c r="AQ216" s="12"/>
      <c r="AR216" s="41"/>
      <c r="AS216" s="12"/>
      <c r="AT216" s="12"/>
      <c r="AU216" s="12"/>
      <c r="AV216" s="12"/>
      <c r="AW216" s="12"/>
      <c r="AX216" s="13"/>
      <c r="AY216" s="12">
        <v>6779.7841750707803</v>
      </c>
      <c r="AZ216" s="12">
        <v>37.75</v>
      </c>
      <c r="BA216" s="39">
        <f>AY216*(AZ216/100)</f>
        <v>2559.3685260892194</v>
      </c>
      <c r="BB216" s="40">
        <v>255.93685260892192</v>
      </c>
      <c r="BC216" s="39"/>
      <c r="BE216" s="12"/>
      <c r="BF216" s="12">
        <f>BA216/227</f>
        <v>11.274751216252067</v>
      </c>
      <c r="BG216" s="12"/>
      <c r="BH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</row>
    <row r="217" spans="1:128" x14ac:dyDescent="0.25">
      <c r="A217" s="34" t="s">
        <v>142</v>
      </c>
      <c r="B217" s="1">
        <v>39454</v>
      </c>
      <c r="C217" s="2">
        <v>0</v>
      </c>
      <c r="D217" s="1" t="s">
        <v>223</v>
      </c>
      <c r="E217" t="s">
        <v>14</v>
      </c>
      <c r="F217" s="2">
        <v>0</v>
      </c>
      <c r="G217" t="s">
        <v>128</v>
      </c>
      <c r="H217" s="2"/>
      <c r="I217" s="12"/>
      <c r="J217" s="12"/>
      <c r="K217" s="2"/>
      <c r="L217" s="36"/>
      <c r="M217" s="2"/>
      <c r="N217" s="2"/>
      <c r="O217" s="2"/>
      <c r="P217" s="12"/>
      <c r="Q217" s="12"/>
      <c r="R217" s="12"/>
      <c r="S217" s="12"/>
      <c r="T217" s="12"/>
      <c r="U217" s="39">
        <v>0</v>
      </c>
      <c r="W217" s="12"/>
      <c r="X217" s="12"/>
      <c r="Y217" s="12"/>
      <c r="Z217" s="39">
        <v>0</v>
      </c>
      <c r="AB217" s="12"/>
      <c r="AC217" s="42"/>
      <c r="AD217" s="12"/>
      <c r="AE217" s="12"/>
      <c r="AF217" s="12"/>
      <c r="AG217" s="12">
        <v>0</v>
      </c>
      <c r="AH217" s="12"/>
      <c r="AI217" s="12">
        <v>0</v>
      </c>
      <c r="AJ217" s="12"/>
      <c r="AK217" s="12">
        <v>0</v>
      </c>
      <c r="AL217" s="12">
        <v>0</v>
      </c>
      <c r="AM217" s="39"/>
      <c r="AO217" s="12"/>
      <c r="AP217" s="12"/>
      <c r="AQ217" s="12"/>
      <c r="AR217" s="41">
        <v>0</v>
      </c>
      <c r="AS217" s="12">
        <v>0</v>
      </c>
      <c r="AT217" s="12">
        <v>0</v>
      </c>
      <c r="AU217" s="12">
        <v>0</v>
      </c>
      <c r="AV217" s="12"/>
      <c r="AW217" s="12"/>
      <c r="AX217" s="13">
        <v>0</v>
      </c>
      <c r="AY217" s="12"/>
      <c r="AZ217" s="12"/>
      <c r="BA217" s="39"/>
      <c r="BB217" s="40">
        <v>0</v>
      </c>
      <c r="BC217" s="39"/>
      <c r="BE217" s="12"/>
      <c r="BF217" s="12"/>
      <c r="BG217" s="12"/>
      <c r="BH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</row>
    <row r="218" spans="1:128" x14ac:dyDescent="0.25">
      <c r="A218" s="34" t="s">
        <v>142</v>
      </c>
      <c r="B218" s="1">
        <v>39480</v>
      </c>
      <c r="C218" s="2">
        <v>3</v>
      </c>
      <c r="D218" t="s">
        <v>224</v>
      </c>
      <c r="E218" t="s">
        <v>16</v>
      </c>
      <c r="F218" s="2">
        <v>26</v>
      </c>
      <c r="G218" t="s">
        <v>128</v>
      </c>
      <c r="H218" s="2"/>
      <c r="I218" s="12"/>
      <c r="J218" s="12"/>
      <c r="K218" s="2"/>
      <c r="L218" s="36">
        <v>26</v>
      </c>
      <c r="M218" s="2"/>
      <c r="N218" s="2"/>
      <c r="O218" s="2"/>
      <c r="P218" s="12"/>
      <c r="Q218" s="12"/>
      <c r="R218" s="12"/>
      <c r="S218" s="12"/>
      <c r="T218" s="12"/>
      <c r="U218" s="39"/>
      <c r="W218" s="12"/>
      <c r="X218" s="12"/>
      <c r="Y218" s="12"/>
      <c r="Z218" s="39"/>
      <c r="AB218" s="12"/>
      <c r="AC218" s="42"/>
      <c r="AD218" s="12"/>
      <c r="AE218" s="12"/>
      <c r="AF218" s="12"/>
      <c r="AG218" s="12"/>
      <c r="AH218" s="12"/>
      <c r="AI218" s="12"/>
      <c r="AJ218" s="12"/>
      <c r="AK218" s="12"/>
      <c r="AL218" s="12"/>
      <c r="AM218" s="39"/>
      <c r="AO218" s="12"/>
      <c r="AP218" s="12"/>
      <c r="AQ218" s="12"/>
      <c r="AR218" s="41"/>
      <c r="AS218" s="12"/>
      <c r="AT218" s="12"/>
      <c r="AU218" s="12"/>
      <c r="AV218" s="12"/>
      <c r="AW218" s="12"/>
      <c r="AX218" s="13"/>
      <c r="AY218" s="12"/>
      <c r="AZ218" s="12"/>
      <c r="BA218" s="39"/>
      <c r="BB218" s="40">
        <v>0</v>
      </c>
      <c r="BC218" s="39"/>
      <c r="BE218" s="12"/>
      <c r="BF218" s="12"/>
      <c r="BG218" s="12"/>
      <c r="BH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</row>
    <row r="219" spans="1:128" x14ac:dyDescent="0.25">
      <c r="A219" s="34" t="s">
        <v>140</v>
      </c>
      <c r="B219" s="1">
        <v>39509</v>
      </c>
      <c r="C219" s="2">
        <v>4</v>
      </c>
      <c r="D219" t="s">
        <v>220</v>
      </c>
      <c r="E219" t="s">
        <v>17</v>
      </c>
      <c r="F219" s="2">
        <v>55</v>
      </c>
      <c r="G219" t="s">
        <v>129</v>
      </c>
      <c r="H219" s="2"/>
      <c r="I219" s="12"/>
      <c r="J219" s="12"/>
      <c r="K219" s="2"/>
      <c r="L219" s="36"/>
      <c r="M219" s="2">
        <v>55</v>
      </c>
      <c r="N219" s="2"/>
      <c r="O219" s="2"/>
      <c r="P219" s="12"/>
      <c r="Q219" s="12"/>
      <c r="R219" s="12"/>
      <c r="S219" s="12"/>
      <c r="T219" s="12"/>
      <c r="U219" s="39"/>
      <c r="W219" s="12"/>
      <c r="X219" s="12"/>
      <c r="Y219" s="12"/>
      <c r="Z219" s="39"/>
      <c r="AB219" s="14"/>
      <c r="AC219" s="42"/>
      <c r="AD219" s="12"/>
      <c r="AE219" s="12"/>
      <c r="AF219" s="12"/>
      <c r="AG219" s="12"/>
      <c r="AH219" s="12"/>
      <c r="AI219" s="12"/>
      <c r="AJ219" s="12"/>
      <c r="AK219" s="12"/>
      <c r="AL219" s="12"/>
      <c r="AM219" s="39"/>
      <c r="AO219" s="12"/>
      <c r="AP219" s="12"/>
      <c r="AQ219" s="12"/>
      <c r="AR219" s="41"/>
      <c r="AS219" s="14"/>
      <c r="AT219" s="14"/>
      <c r="AU219" s="12"/>
      <c r="AV219" s="14"/>
      <c r="AW219" s="14"/>
      <c r="AX219" s="20"/>
      <c r="AY219" s="12"/>
      <c r="AZ219" s="12"/>
      <c r="BA219" s="39"/>
      <c r="BB219" s="40">
        <v>0</v>
      </c>
      <c r="BC219" s="39"/>
      <c r="BE219" s="12"/>
      <c r="BF219" s="12"/>
      <c r="BG219" s="12"/>
      <c r="BH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</row>
    <row r="220" spans="1:128" x14ac:dyDescent="0.25">
      <c r="A220" s="34" t="s">
        <v>140</v>
      </c>
      <c r="B220" s="1">
        <v>39476</v>
      </c>
      <c r="C220" s="2"/>
      <c r="D220" s="1"/>
      <c r="F220" s="2">
        <v>22</v>
      </c>
      <c r="G220" t="s">
        <v>129</v>
      </c>
      <c r="H220" s="2"/>
      <c r="I220" s="12"/>
      <c r="J220" s="12">
        <v>4.7</v>
      </c>
      <c r="K220" s="2"/>
      <c r="L220" s="36"/>
      <c r="M220" s="2"/>
      <c r="N220" s="2"/>
      <c r="O220" s="2"/>
      <c r="P220" s="12"/>
      <c r="Q220" s="12"/>
      <c r="R220" s="12"/>
      <c r="S220" s="12"/>
      <c r="T220" s="12"/>
      <c r="U220" s="39"/>
      <c r="W220" s="12"/>
      <c r="X220" s="12"/>
      <c r="Y220" s="12"/>
      <c r="Z220" s="39"/>
      <c r="AB220" s="12"/>
      <c r="AC220" s="42"/>
      <c r="AD220" s="12"/>
      <c r="AE220" s="12"/>
      <c r="AF220" s="12"/>
      <c r="AG220" s="12"/>
      <c r="AH220" s="12"/>
      <c r="AI220" s="12"/>
      <c r="AJ220" s="12"/>
      <c r="AK220" s="12"/>
      <c r="AL220" s="12"/>
      <c r="AM220" s="39"/>
      <c r="AO220" s="12"/>
      <c r="AP220" s="12"/>
      <c r="AQ220" s="12"/>
      <c r="AR220" s="41"/>
      <c r="AS220" s="12"/>
      <c r="AT220" s="12"/>
      <c r="AU220" s="12"/>
      <c r="AV220" s="12"/>
      <c r="AW220" s="12"/>
      <c r="AX220" s="13"/>
      <c r="AY220" s="12"/>
      <c r="AZ220" s="12"/>
      <c r="BA220" s="39"/>
      <c r="BB220" s="40">
        <v>0</v>
      </c>
      <c r="BC220" s="39"/>
      <c r="BE220" s="12"/>
      <c r="BF220" s="12"/>
      <c r="BG220" s="12"/>
      <c r="BH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</row>
    <row r="221" spans="1:128" x14ac:dyDescent="0.25">
      <c r="A221" s="34" t="s">
        <v>140</v>
      </c>
      <c r="B221" s="1">
        <v>39478</v>
      </c>
      <c r="C221" s="2"/>
      <c r="D221" s="1"/>
      <c r="F221" s="2">
        <v>24</v>
      </c>
      <c r="G221" t="s">
        <v>129</v>
      </c>
      <c r="H221" s="2"/>
      <c r="I221" s="12"/>
      <c r="J221" s="12"/>
      <c r="K221" s="2"/>
      <c r="L221" s="36"/>
      <c r="M221" s="2"/>
      <c r="N221" s="2"/>
      <c r="O221" s="2"/>
      <c r="P221" s="12"/>
      <c r="Q221" s="12"/>
      <c r="R221" s="12"/>
      <c r="S221" s="12"/>
      <c r="T221" s="12"/>
      <c r="U221" s="39">
        <v>0</v>
      </c>
      <c r="W221" s="12"/>
      <c r="X221" s="12"/>
      <c r="Y221" s="12"/>
      <c r="Z221" s="39">
        <v>0</v>
      </c>
      <c r="AB221" s="12">
        <v>0.16601315789473683</v>
      </c>
      <c r="AC221" s="42"/>
      <c r="AD221" s="12"/>
      <c r="AE221" s="12"/>
      <c r="AF221" s="12"/>
      <c r="AG221" s="12">
        <v>0</v>
      </c>
      <c r="AH221" s="12"/>
      <c r="AI221" s="12">
        <v>0</v>
      </c>
      <c r="AJ221" s="12"/>
      <c r="AK221" s="12">
        <v>0</v>
      </c>
      <c r="AL221" s="12">
        <v>0</v>
      </c>
      <c r="AM221" s="39"/>
      <c r="AO221" s="12"/>
      <c r="AP221" s="12"/>
      <c r="AQ221" s="12"/>
      <c r="AR221" s="41">
        <v>0</v>
      </c>
      <c r="AS221" s="12">
        <v>0</v>
      </c>
      <c r="AT221" s="12">
        <v>0</v>
      </c>
      <c r="AU221" s="12">
        <v>0</v>
      </c>
      <c r="AV221" s="12"/>
      <c r="AW221" s="12"/>
      <c r="AX221" s="13">
        <v>0</v>
      </c>
      <c r="AY221" s="12"/>
      <c r="AZ221" s="12"/>
      <c r="BA221" s="39"/>
      <c r="BB221" s="40">
        <v>0</v>
      </c>
      <c r="BC221" s="39"/>
      <c r="BE221" s="12"/>
      <c r="BF221" s="12"/>
      <c r="BG221" s="12"/>
      <c r="BH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</row>
    <row r="222" spans="1:128" x14ac:dyDescent="0.25">
      <c r="A222" s="34" t="s">
        <v>140</v>
      </c>
      <c r="B222" s="1">
        <v>39485</v>
      </c>
      <c r="C222" s="2"/>
      <c r="D222" s="1"/>
      <c r="F222" s="2">
        <v>31</v>
      </c>
      <c r="G222" t="s">
        <v>129</v>
      </c>
      <c r="H222" s="2"/>
      <c r="I222" s="12"/>
      <c r="J222" s="12">
        <v>7.85</v>
      </c>
      <c r="K222" s="2"/>
      <c r="L222" s="36"/>
      <c r="M222" s="2"/>
      <c r="N222" s="2"/>
      <c r="O222" s="2"/>
      <c r="P222" s="12"/>
      <c r="Q222" s="12"/>
      <c r="R222" s="12"/>
      <c r="S222" s="12"/>
      <c r="T222" s="12"/>
      <c r="U222" s="39"/>
      <c r="W222" s="12"/>
      <c r="X222" s="12"/>
      <c r="Y222" s="12"/>
      <c r="Z222" s="39"/>
      <c r="AB222" s="12"/>
      <c r="AC222" s="42"/>
      <c r="AD222" s="12"/>
      <c r="AE222" s="12"/>
      <c r="AF222" s="12"/>
      <c r="AG222" s="12"/>
      <c r="AH222" s="12"/>
      <c r="AI222" s="12"/>
      <c r="AJ222" s="12"/>
      <c r="AK222" s="12"/>
      <c r="AL222" s="12"/>
      <c r="AM222" s="39"/>
      <c r="AO222" s="12"/>
      <c r="AP222" s="12"/>
      <c r="AQ222" s="12"/>
      <c r="AR222" s="41"/>
      <c r="AS222" s="12"/>
      <c r="AT222" s="12"/>
      <c r="AU222" s="12"/>
      <c r="AV222" s="12"/>
      <c r="AW222" s="12"/>
      <c r="AX222" s="13"/>
      <c r="AY222" s="12"/>
      <c r="AZ222" s="12"/>
      <c r="BA222" s="39"/>
      <c r="BB222" s="40">
        <v>0</v>
      </c>
      <c r="BC222" s="39"/>
      <c r="BE222" s="12"/>
      <c r="BF222" s="12"/>
      <c r="BG222" s="12"/>
      <c r="BH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</row>
    <row r="223" spans="1:128" x14ac:dyDescent="0.25">
      <c r="A223" s="34" t="s">
        <v>140</v>
      </c>
      <c r="B223" s="1">
        <v>39491</v>
      </c>
      <c r="C223" s="2"/>
      <c r="D223" s="1"/>
      <c r="F223" s="2">
        <v>37</v>
      </c>
      <c r="G223" t="s">
        <v>129</v>
      </c>
      <c r="H223" s="2"/>
      <c r="I223" s="12"/>
      <c r="J223" s="12">
        <v>10.65</v>
      </c>
      <c r="K223" s="2"/>
      <c r="L223" s="36"/>
      <c r="M223" s="2"/>
      <c r="N223" s="2"/>
      <c r="O223" s="2"/>
      <c r="P223" s="12"/>
      <c r="Q223" s="12"/>
      <c r="R223" s="12"/>
      <c r="S223" s="12"/>
      <c r="T223" s="12"/>
      <c r="U223" s="39"/>
      <c r="W223" s="12"/>
      <c r="X223" s="12"/>
      <c r="Y223" s="12"/>
      <c r="Z223" s="39"/>
      <c r="AB223" s="12"/>
      <c r="AC223" s="42"/>
      <c r="AD223" s="12"/>
      <c r="AE223" s="12"/>
      <c r="AF223" s="12"/>
      <c r="AG223" s="12"/>
      <c r="AH223" s="12"/>
      <c r="AI223" s="12"/>
      <c r="AJ223" s="12"/>
      <c r="AK223" s="12"/>
      <c r="AL223" s="12"/>
      <c r="AM223" s="39"/>
      <c r="AO223" s="12"/>
      <c r="AP223" s="12"/>
      <c r="AQ223" s="12"/>
      <c r="AR223" s="41"/>
      <c r="AS223" s="12"/>
      <c r="AT223" s="12"/>
      <c r="AU223" s="12"/>
      <c r="AV223" s="12"/>
      <c r="AW223" s="12"/>
      <c r="AX223" s="13"/>
      <c r="AY223" s="12"/>
      <c r="AZ223" s="12"/>
      <c r="BA223" s="39"/>
      <c r="BB223" s="40">
        <v>0</v>
      </c>
      <c r="BC223" s="39"/>
      <c r="BE223" s="12"/>
      <c r="BF223" s="12"/>
      <c r="BG223" s="12"/>
      <c r="BH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</row>
    <row r="224" spans="1:128" x14ac:dyDescent="0.25">
      <c r="A224" s="34" t="s">
        <v>140</v>
      </c>
      <c r="B224" s="1">
        <v>39496</v>
      </c>
      <c r="C224" s="2"/>
      <c r="D224" s="1"/>
      <c r="F224" s="2">
        <v>42</v>
      </c>
      <c r="G224" t="s">
        <v>129</v>
      </c>
      <c r="H224" s="2"/>
      <c r="I224" s="12"/>
      <c r="J224" s="12">
        <v>11.9</v>
      </c>
      <c r="K224" s="2"/>
      <c r="L224" s="36"/>
      <c r="M224" s="2"/>
      <c r="N224" s="2"/>
      <c r="O224" s="2"/>
      <c r="P224" s="12"/>
      <c r="Q224" s="12"/>
      <c r="R224" s="12"/>
      <c r="S224" s="12"/>
      <c r="T224" s="12"/>
      <c r="U224" s="39"/>
      <c r="W224" s="12"/>
      <c r="X224" s="12"/>
      <c r="Y224" s="12"/>
      <c r="Z224" s="39"/>
      <c r="AB224" s="12"/>
      <c r="AC224" s="42"/>
      <c r="AD224" s="12"/>
      <c r="AE224" s="12"/>
      <c r="AF224" s="12"/>
      <c r="AG224" s="12"/>
      <c r="AH224" s="12"/>
      <c r="AI224" s="12"/>
      <c r="AJ224" s="12"/>
      <c r="AK224" s="12"/>
      <c r="AL224" s="12"/>
      <c r="AM224" s="39"/>
      <c r="AO224" s="12"/>
      <c r="AP224" s="12"/>
      <c r="AQ224" s="12"/>
      <c r="AR224" s="41"/>
      <c r="AS224" s="12"/>
      <c r="AT224" s="12"/>
      <c r="AU224" s="12"/>
      <c r="AV224" s="12"/>
      <c r="AW224" s="12"/>
      <c r="AX224" s="13"/>
      <c r="AY224" s="12"/>
      <c r="AZ224" s="12"/>
      <c r="BA224" s="39"/>
      <c r="BB224" s="40">
        <v>0</v>
      </c>
      <c r="BC224" s="39"/>
      <c r="BE224" s="12"/>
      <c r="BF224" s="12"/>
      <c r="BG224" s="12"/>
      <c r="BH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</row>
    <row r="225" spans="1:128" x14ac:dyDescent="0.25">
      <c r="A225" s="34" t="s">
        <v>140</v>
      </c>
      <c r="B225" s="1">
        <v>39504</v>
      </c>
      <c r="C225" s="2"/>
      <c r="D225" s="1"/>
      <c r="F225" s="2">
        <v>50</v>
      </c>
      <c r="G225" t="s">
        <v>129</v>
      </c>
      <c r="H225" s="2"/>
      <c r="I225" s="12"/>
      <c r="J225" s="12">
        <v>13</v>
      </c>
      <c r="K225" s="2"/>
      <c r="L225" s="36"/>
      <c r="M225" s="2"/>
      <c r="N225" s="2"/>
      <c r="O225" s="2"/>
      <c r="P225" s="12"/>
      <c r="Q225" s="12"/>
      <c r="R225" s="12"/>
      <c r="S225" s="12"/>
      <c r="T225" s="12"/>
      <c r="U225" s="39">
        <v>0</v>
      </c>
      <c r="W225" s="12"/>
      <c r="X225" s="12"/>
      <c r="Y225" s="12"/>
      <c r="Z225" s="39">
        <v>0</v>
      </c>
      <c r="AB225" s="12">
        <v>2.5064276315789473</v>
      </c>
      <c r="AC225" s="42"/>
      <c r="AD225" s="12"/>
      <c r="AE225" s="12"/>
      <c r="AF225" s="12"/>
      <c r="AG225" s="12">
        <v>0</v>
      </c>
      <c r="AH225" s="12"/>
      <c r="AI225" s="12">
        <v>0</v>
      </c>
      <c r="AJ225" s="12"/>
      <c r="AK225" s="12">
        <v>0</v>
      </c>
      <c r="AL225" s="12">
        <v>0</v>
      </c>
      <c r="AM225" s="39"/>
      <c r="AO225" s="12"/>
      <c r="AP225" s="12"/>
      <c r="AQ225" s="12"/>
      <c r="AR225" s="41">
        <v>0</v>
      </c>
      <c r="AS225" s="12">
        <v>0</v>
      </c>
      <c r="AT225" s="12">
        <v>0</v>
      </c>
      <c r="AU225" s="12">
        <v>0</v>
      </c>
      <c r="AV225" s="12"/>
      <c r="AW225" s="12"/>
      <c r="AX225" s="13">
        <v>0</v>
      </c>
      <c r="AY225" s="12"/>
      <c r="AZ225" s="12"/>
      <c r="BA225" s="39"/>
      <c r="BB225" s="40">
        <v>0</v>
      </c>
      <c r="BC225" s="39"/>
      <c r="BE225" s="12"/>
      <c r="BF225" s="12"/>
      <c r="BG225" s="12"/>
      <c r="BH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</row>
    <row r="226" spans="1:128" x14ac:dyDescent="0.25">
      <c r="A226" s="34" t="s">
        <v>140</v>
      </c>
      <c r="B226" s="1">
        <v>39510</v>
      </c>
      <c r="C226" s="2"/>
      <c r="D226" s="1"/>
      <c r="F226" s="2">
        <v>56</v>
      </c>
      <c r="G226" t="s">
        <v>129</v>
      </c>
      <c r="H226" s="2"/>
      <c r="I226" s="12"/>
      <c r="J226" s="12">
        <v>14.35</v>
      </c>
      <c r="K226" s="2"/>
      <c r="L226" s="36"/>
      <c r="M226" s="2"/>
      <c r="N226" s="2"/>
      <c r="O226" s="2"/>
      <c r="P226" s="12"/>
      <c r="Q226" s="12"/>
      <c r="R226" s="12"/>
      <c r="S226" s="12"/>
      <c r="T226" s="12"/>
      <c r="U226" s="39">
        <v>1988.5060002261164</v>
      </c>
      <c r="V226" s="40">
        <v>198.85060002261164</v>
      </c>
      <c r="W226" s="12"/>
      <c r="X226" s="12"/>
      <c r="Y226" s="12"/>
      <c r="Z226" s="39">
        <v>1518.6426268148875</v>
      </c>
      <c r="AA226" s="40">
        <v>151.86426268148875</v>
      </c>
      <c r="AB226" s="12">
        <v>2.1256915558490421</v>
      </c>
      <c r="AC226" s="42">
        <f>AB226/AA226</f>
        <v>1.3997312588988389E-2</v>
      </c>
      <c r="AD226" s="12"/>
      <c r="AE226" s="12"/>
      <c r="AF226" s="12"/>
      <c r="AG226" s="12">
        <v>96.394499708974536</v>
      </c>
      <c r="AH226" s="12"/>
      <c r="AI226" s="12">
        <v>10.788432759678452</v>
      </c>
      <c r="AJ226" s="12"/>
      <c r="AK226" s="12">
        <v>0</v>
      </c>
      <c r="AL226" s="12">
        <v>0</v>
      </c>
      <c r="AM226" s="39">
        <f>AG226+AH226+AI226+AJ226+AK226+AL226</f>
        <v>107.18293246865299</v>
      </c>
      <c r="AN226" s="40">
        <f>AM226/10</f>
        <v>10.718293246865299</v>
      </c>
      <c r="AO226" s="12"/>
      <c r="AP226" s="12"/>
      <c r="AQ226" s="12"/>
      <c r="AR226" s="41">
        <v>140.27930011981402</v>
      </c>
      <c r="AS226" s="12">
        <v>134.11948389704801</v>
      </c>
      <c r="AT226" s="12">
        <v>6.1598162227660218</v>
      </c>
      <c r="AU226" s="12">
        <v>0</v>
      </c>
      <c r="AV226" s="12"/>
      <c r="AW226" s="12"/>
      <c r="AX226" s="13">
        <v>0</v>
      </c>
      <c r="AY226" s="12"/>
      <c r="AZ226" s="12"/>
      <c r="BA226" s="39"/>
      <c r="BB226" s="40">
        <v>0</v>
      </c>
      <c r="BC226" s="39">
        <f>U226+Z226+AM226+BA226</f>
        <v>3614.3315595096569</v>
      </c>
      <c r="BD226">
        <f>V226+AA226+AN226</f>
        <v>361.43315595096567</v>
      </c>
      <c r="BE226" s="12"/>
      <c r="BF226" s="12"/>
      <c r="BG226" s="12"/>
      <c r="BH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</row>
    <row r="227" spans="1:128" x14ac:dyDescent="0.25">
      <c r="A227" s="34" t="s">
        <v>140</v>
      </c>
      <c r="B227" s="1">
        <v>39514</v>
      </c>
      <c r="C227" s="2"/>
      <c r="D227" s="1"/>
      <c r="F227" s="2">
        <v>60</v>
      </c>
      <c r="G227" t="s">
        <v>129</v>
      </c>
      <c r="H227" s="2"/>
      <c r="I227" s="12"/>
      <c r="J227" s="12">
        <v>16.55</v>
      </c>
      <c r="K227" s="2"/>
      <c r="L227" s="36"/>
      <c r="M227" s="2"/>
      <c r="N227" s="2"/>
      <c r="O227" s="2"/>
      <c r="P227" s="12"/>
      <c r="Q227" s="12"/>
      <c r="R227" s="12"/>
      <c r="S227" s="12"/>
      <c r="T227" s="12"/>
      <c r="U227" s="39"/>
      <c r="W227" s="12"/>
      <c r="X227" s="12"/>
      <c r="Y227" s="12"/>
      <c r="Z227" s="39"/>
      <c r="AB227" s="12"/>
      <c r="AC227" s="42"/>
      <c r="AD227" s="12"/>
      <c r="AE227" s="12"/>
      <c r="AF227" s="12"/>
      <c r="AG227" s="12"/>
      <c r="AH227" s="12"/>
      <c r="AI227" s="12"/>
      <c r="AJ227" s="12"/>
      <c r="AK227" s="12"/>
      <c r="AL227" s="12"/>
      <c r="AM227" s="39"/>
      <c r="AO227" s="12"/>
      <c r="AP227" s="12"/>
      <c r="AQ227" s="12"/>
      <c r="AR227" s="41"/>
      <c r="AS227" s="12"/>
      <c r="AT227" s="12"/>
      <c r="AU227" s="12"/>
      <c r="AV227" s="12"/>
      <c r="AW227" s="12"/>
      <c r="AX227" s="13"/>
      <c r="AY227" s="12"/>
      <c r="AZ227" s="12"/>
      <c r="BA227" s="39"/>
      <c r="BB227" s="40">
        <v>0</v>
      </c>
      <c r="BC227" s="39"/>
      <c r="BE227" s="12"/>
      <c r="BF227" s="12"/>
      <c r="BG227" s="12"/>
      <c r="BH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</row>
    <row r="228" spans="1:128" x14ac:dyDescent="0.25">
      <c r="A228" s="34" t="s">
        <v>140</v>
      </c>
      <c r="B228" s="1">
        <v>39524</v>
      </c>
      <c r="C228" s="2"/>
      <c r="D228" s="1"/>
      <c r="F228" s="2">
        <v>70</v>
      </c>
      <c r="G228" t="s">
        <v>129</v>
      </c>
      <c r="H228" s="2"/>
      <c r="I228" s="12"/>
      <c r="J228" s="12">
        <v>18.25</v>
      </c>
      <c r="K228" s="2"/>
      <c r="L228" s="36"/>
      <c r="M228" s="2"/>
      <c r="N228" s="2"/>
      <c r="O228" s="2"/>
      <c r="P228" s="12"/>
      <c r="Q228" s="12"/>
      <c r="R228" s="12"/>
      <c r="S228" s="12"/>
      <c r="T228" s="12"/>
      <c r="U228" s="39">
        <v>2917.7830565611184</v>
      </c>
      <c r="V228" s="40">
        <v>291.77830565611185</v>
      </c>
      <c r="W228" s="12"/>
      <c r="X228" s="12"/>
      <c r="Y228" s="12"/>
      <c r="Z228" s="39">
        <v>1913.4676398841161</v>
      </c>
      <c r="AA228" s="40">
        <v>191.34676398841162</v>
      </c>
      <c r="AB228" s="12">
        <v>2.6995174163680611</v>
      </c>
      <c r="AC228" s="42">
        <f>AB228/AA228</f>
        <v>1.410798573281098E-2</v>
      </c>
      <c r="AD228" s="12"/>
      <c r="AE228" s="12"/>
      <c r="AF228" s="12"/>
      <c r="AG228" s="12">
        <v>146.59604007798714</v>
      </c>
      <c r="AH228" s="12"/>
      <c r="AI228" s="12">
        <v>268.99508837889215</v>
      </c>
      <c r="AJ228" s="12"/>
      <c r="AK228" s="12">
        <v>0</v>
      </c>
      <c r="AL228" s="12">
        <v>0</v>
      </c>
      <c r="AM228" s="39">
        <f>AG228+AH228+AI228+AJ228+AK228+AL228</f>
        <v>415.59112845687929</v>
      </c>
      <c r="AN228" s="40">
        <f>AM228/10</f>
        <v>41.559112845687928</v>
      </c>
      <c r="AO228" s="12"/>
      <c r="AP228" s="12"/>
      <c r="AQ228" s="12"/>
      <c r="AR228" s="41">
        <v>178.8464986216951</v>
      </c>
      <c r="AS228" s="12">
        <v>139.66451427597471</v>
      </c>
      <c r="AT228" s="12">
        <v>39.181984345720387</v>
      </c>
      <c r="AU228" s="12">
        <v>0</v>
      </c>
      <c r="AV228" s="12"/>
      <c r="AW228" s="12"/>
      <c r="AX228" s="13">
        <v>0</v>
      </c>
      <c r="AY228" s="12"/>
      <c r="AZ228" s="12"/>
      <c r="BA228" s="39"/>
      <c r="BB228" s="40">
        <v>0</v>
      </c>
      <c r="BC228" s="39">
        <f>U228+Z228+AM228+BA228</f>
        <v>5246.8418249021142</v>
      </c>
      <c r="BD228">
        <f>V228+AA228+AN228</f>
        <v>524.68418249021136</v>
      </c>
      <c r="BE228" s="12"/>
      <c r="BF228" s="12"/>
      <c r="BG228" s="12"/>
      <c r="BH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</row>
    <row r="229" spans="1:128" x14ac:dyDescent="0.25">
      <c r="A229" s="34" t="s">
        <v>140</v>
      </c>
      <c r="B229" s="1">
        <v>39532</v>
      </c>
      <c r="C229" s="2"/>
      <c r="D229" s="1"/>
      <c r="F229" s="2">
        <v>78</v>
      </c>
      <c r="G229" t="s">
        <v>129</v>
      </c>
      <c r="H229" s="2"/>
      <c r="I229" s="12"/>
      <c r="J229" s="12">
        <v>19.5</v>
      </c>
      <c r="K229" s="2"/>
      <c r="L229" s="36"/>
      <c r="M229" s="2"/>
      <c r="N229" s="2"/>
      <c r="O229" s="2"/>
      <c r="P229" s="12"/>
      <c r="Q229" s="12"/>
      <c r="R229" s="12"/>
      <c r="S229" s="12"/>
      <c r="T229" s="12"/>
      <c r="U229" s="39"/>
      <c r="W229" s="12"/>
      <c r="X229" s="12"/>
      <c r="Y229" s="12"/>
      <c r="Z229" s="39"/>
      <c r="AB229" s="12"/>
      <c r="AC229" s="42"/>
      <c r="AD229" s="12"/>
      <c r="AE229" s="12"/>
      <c r="AF229" s="12"/>
      <c r="AG229" s="12"/>
      <c r="AH229" s="12"/>
      <c r="AI229" s="12"/>
      <c r="AJ229" s="12"/>
      <c r="AK229" s="12"/>
      <c r="AL229" s="12"/>
      <c r="AM229" s="39"/>
      <c r="AO229" s="12"/>
      <c r="AP229" s="12"/>
      <c r="AQ229" s="12"/>
      <c r="AR229" s="41"/>
      <c r="AS229" s="12"/>
      <c r="AT229" s="12"/>
      <c r="AU229" s="12"/>
      <c r="AV229" s="12"/>
      <c r="AW229" s="12"/>
      <c r="AX229" s="13"/>
      <c r="AY229" s="12"/>
      <c r="AZ229" s="12"/>
      <c r="BA229" s="39"/>
      <c r="BB229" s="40">
        <v>0</v>
      </c>
      <c r="BC229" s="39"/>
      <c r="BE229" s="12"/>
      <c r="BF229" s="12"/>
      <c r="BG229" s="12"/>
      <c r="BH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</row>
    <row r="230" spans="1:128" x14ac:dyDescent="0.25">
      <c r="A230" s="34" t="s">
        <v>140</v>
      </c>
      <c r="B230" s="1">
        <v>39538</v>
      </c>
      <c r="C230" s="2"/>
      <c r="D230" s="1"/>
      <c r="F230" s="2">
        <v>84</v>
      </c>
      <c r="G230" t="s">
        <v>129</v>
      </c>
      <c r="H230" s="2"/>
      <c r="I230" s="12"/>
      <c r="J230" s="12"/>
      <c r="K230" s="2"/>
      <c r="L230" s="36"/>
      <c r="M230" s="2"/>
      <c r="N230" s="2"/>
      <c r="O230" s="2"/>
      <c r="P230" s="12"/>
      <c r="Q230" s="12"/>
      <c r="R230" s="12"/>
      <c r="S230" s="12"/>
      <c r="T230" s="12"/>
      <c r="U230" s="39">
        <v>3540.8414442079675</v>
      </c>
      <c r="V230" s="40">
        <v>354.08414442079675</v>
      </c>
      <c r="W230" s="12"/>
      <c r="X230" s="12"/>
      <c r="Y230" s="12"/>
      <c r="Z230" s="39">
        <v>2471.3382581867013</v>
      </c>
      <c r="AA230" s="40">
        <v>247.13382581867012</v>
      </c>
      <c r="AB230" s="12">
        <v>3.287157723217542</v>
      </c>
      <c r="AC230" s="42">
        <f>AB230/AA230</f>
        <v>1.330112424848484E-2</v>
      </c>
      <c r="AD230" s="12"/>
      <c r="AE230" s="12"/>
      <c r="AF230" s="12"/>
      <c r="AG230" s="12">
        <v>79.038914593050265</v>
      </c>
      <c r="AH230" s="12"/>
      <c r="AI230" s="12">
        <v>4445.5007338000732</v>
      </c>
      <c r="AJ230" s="12"/>
      <c r="AK230" s="12">
        <v>0</v>
      </c>
      <c r="AL230" s="12">
        <v>0</v>
      </c>
      <c r="AM230" s="39">
        <f>AG230+AH230+AI230+AJ230+AK230+AL230</f>
        <v>4524.5396483931236</v>
      </c>
      <c r="AN230" s="40">
        <f>AM230/10</f>
        <v>452.45396483931233</v>
      </c>
      <c r="AO230" s="12"/>
      <c r="AP230" s="12"/>
      <c r="AQ230" s="12"/>
      <c r="AR230" s="41">
        <v>230.69602295153638</v>
      </c>
      <c r="AS230" s="12">
        <v>52.475208842486865</v>
      </c>
      <c r="AT230" s="12">
        <v>178.22081410904951</v>
      </c>
      <c r="AU230" s="12">
        <v>0</v>
      </c>
      <c r="AV230" s="12"/>
      <c r="AW230" s="12"/>
      <c r="AX230" s="13">
        <v>0</v>
      </c>
      <c r="AY230" s="12"/>
      <c r="AZ230" s="12"/>
      <c r="BA230" s="39"/>
      <c r="BB230" s="40">
        <v>0</v>
      </c>
      <c r="BC230" s="39">
        <f>U230+Z230+AM230+BA230</f>
        <v>10536.719350787793</v>
      </c>
      <c r="BD230">
        <f>V230+AA230+AN230</f>
        <v>1053.6719350787794</v>
      </c>
      <c r="BE230" s="12"/>
      <c r="BF230" s="12"/>
      <c r="BG230" s="12"/>
      <c r="BH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</row>
    <row r="231" spans="1:128" x14ac:dyDescent="0.25">
      <c r="A231" s="34" t="s">
        <v>140</v>
      </c>
      <c r="B231" s="1">
        <v>39540</v>
      </c>
      <c r="C231" s="2"/>
      <c r="D231" s="1"/>
      <c r="F231" s="2">
        <v>86</v>
      </c>
      <c r="G231" t="s">
        <v>129</v>
      </c>
      <c r="H231" s="2"/>
      <c r="I231" s="12"/>
      <c r="J231" s="12">
        <v>20.55</v>
      </c>
      <c r="K231" s="2"/>
      <c r="L231" s="36"/>
      <c r="M231" s="2"/>
      <c r="N231" s="2"/>
      <c r="O231" s="2"/>
      <c r="P231" s="12"/>
      <c r="Q231" s="12"/>
      <c r="R231" s="12"/>
      <c r="S231" s="12"/>
      <c r="T231" s="12"/>
      <c r="U231" s="39"/>
      <c r="W231" s="12"/>
      <c r="X231" s="12"/>
      <c r="Y231" s="12"/>
      <c r="Z231" s="39"/>
      <c r="AB231" s="12"/>
      <c r="AC231" s="42"/>
      <c r="AD231" s="12"/>
      <c r="AE231" s="12"/>
      <c r="AF231" s="12"/>
      <c r="AG231" s="12"/>
      <c r="AH231" s="12"/>
      <c r="AI231" s="12"/>
      <c r="AJ231" s="12"/>
      <c r="AK231" s="12"/>
      <c r="AL231" s="12"/>
      <c r="AM231" s="39"/>
      <c r="AO231" s="12"/>
      <c r="AP231" s="12"/>
      <c r="AQ231" s="12"/>
      <c r="AR231" s="41"/>
      <c r="AS231" s="12"/>
      <c r="AT231" s="12"/>
      <c r="AU231" s="12"/>
      <c r="AV231" s="12"/>
      <c r="AW231" s="12"/>
      <c r="AX231" s="13"/>
      <c r="AY231" s="12"/>
      <c r="AZ231" s="12"/>
      <c r="BA231" s="39"/>
      <c r="BB231" s="40">
        <v>0</v>
      </c>
      <c r="BC231" s="39"/>
      <c r="BE231" s="12"/>
      <c r="BF231" s="12"/>
      <c r="BG231" s="12"/>
      <c r="BH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</row>
    <row r="232" spans="1:128" x14ac:dyDescent="0.25">
      <c r="A232" s="34" t="s">
        <v>140</v>
      </c>
      <c r="B232" s="1">
        <v>39546</v>
      </c>
      <c r="C232" s="2"/>
      <c r="D232" s="1"/>
      <c r="F232" s="2">
        <v>92</v>
      </c>
      <c r="G232" t="s">
        <v>129</v>
      </c>
      <c r="H232" s="2"/>
      <c r="I232" s="12"/>
      <c r="J232" s="12">
        <v>20.425000000000001</v>
      </c>
      <c r="K232" s="2"/>
      <c r="L232" s="36"/>
      <c r="M232" s="2"/>
      <c r="N232" s="2"/>
      <c r="O232" s="2"/>
      <c r="P232" s="12"/>
      <c r="Q232" s="12"/>
      <c r="R232" s="12"/>
      <c r="S232" s="12"/>
      <c r="T232" s="12"/>
      <c r="U232" s="39"/>
      <c r="W232" s="12"/>
      <c r="X232" s="12"/>
      <c r="Y232" s="12"/>
      <c r="Z232" s="39"/>
      <c r="AB232" s="12"/>
      <c r="AC232" s="42"/>
      <c r="AD232" s="12"/>
      <c r="AE232" s="12"/>
      <c r="AF232" s="12"/>
      <c r="AG232" s="12"/>
      <c r="AH232" s="12"/>
      <c r="AI232" s="12"/>
      <c r="AJ232" s="12"/>
      <c r="AK232" s="12"/>
      <c r="AL232" s="12"/>
      <c r="AM232" s="39"/>
      <c r="AO232" s="12"/>
      <c r="AP232" s="12"/>
      <c r="AQ232" s="12"/>
      <c r="AR232" s="41"/>
      <c r="AS232" s="12"/>
      <c r="AT232" s="12"/>
      <c r="AU232" s="12"/>
      <c r="AV232" s="12"/>
      <c r="AW232" s="12"/>
      <c r="AX232" s="13"/>
      <c r="AY232" s="12"/>
      <c r="AZ232" s="12"/>
      <c r="BA232" s="39"/>
      <c r="BB232" s="40">
        <v>0</v>
      </c>
      <c r="BC232" s="39"/>
      <c r="BE232" s="12"/>
      <c r="BF232" s="12"/>
      <c r="BG232" s="12"/>
      <c r="BH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</row>
    <row r="233" spans="1:128" x14ac:dyDescent="0.25">
      <c r="A233" s="34" t="s">
        <v>140</v>
      </c>
      <c r="B233" s="1">
        <v>39552</v>
      </c>
      <c r="C233" s="2"/>
      <c r="D233" s="1"/>
      <c r="F233" s="2">
        <v>98</v>
      </c>
      <c r="G233" t="s">
        <v>129</v>
      </c>
      <c r="H233" s="2"/>
      <c r="I233" s="12"/>
      <c r="J233" s="12"/>
      <c r="K233" s="2"/>
      <c r="L233" s="36"/>
      <c r="M233" s="2"/>
      <c r="N233" s="2"/>
      <c r="O233" s="2"/>
      <c r="P233" s="12"/>
      <c r="Q233" s="12"/>
      <c r="R233" s="12"/>
      <c r="S233" s="12"/>
      <c r="T233" s="12"/>
      <c r="U233" s="39">
        <v>4079.3511705217993</v>
      </c>
      <c r="V233" s="40">
        <v>407.93511705217992</v>
      </c>
      <c r="W233" s="12"/>
      <c r="X233" s="12"/>
      <c r="Y233" s="12"/>
      <c r="Z233" s="39">
        <v>2595.4596853192975</v>
      </c>
      <c r="AA233" s="40">
        <v>259.54596853192976</v>
      </c>
      <c r="AB233" s="12">
        <v>3.1979971327404297</v>
      </c>
      <c r="AC233" s="42">
        <f>AB233/AA233</f>
        <v>1.2321505707945555E-2</v>
      </c>
      <c r="AD233" s="12"/>
      <c r="AE233" s="12"/>
      <c r="AF233" s="12"/>
      <c r="AG233" s="12">
        <v>29.294817175607331</v>
      </c>
      <c r="AH233" s="12"/>
      <c r="AI233" s="12">
        <v>4671.2072667055709</v>
      </c>
      <c r="AJ233" s="12"/>
      <c r="AK233" s="12">
        <v>0</v>
      </c>
      <c r="AL233" s="12">
        <v>0</v>
      </c>
      <c r="AM233" s="39">
        <f>AG233+AH233+AI233+AJ233+AK233+AL233</f>
        <v>4700.5020838811779</v>
      </c>
      <c r="AN233" s="40">
        <f>AM233/10</f>
        <v>470.05020838811777</v>
      </c>
      <c r="AO233" s="12"/>
      <c r="AP233" s="12"/>
      <c r="AQ233" s="12"/>
      <c r="AR233" s="41">
        <v>220.30162601599989</v>
      </c>
      <c r="AS233" s="12">
        <v>22.560371599212985</v>
      </c>
      <c r="AT233" s="12">
        <v>197.74125441678689</v>
      </c>
      <c r="AU233" s="12">
        <v>0</v>
      </c>
      <c r="AV233" s="12"/>
      <c r="AW233" s="12"/>
      <c r="AX233" s="13">
        <v>0</v>
      </c>
      <c r="AY233" s="12"/>
      <c r="AZ233" s="12"/>
      <c r="BA233" s="39"/>
      <c r="BB233" s="40">
        <v>0</v>
      </c>
      <c r="BC233" s="39">
        <f>U233+Z233+AM233+BA233</f>
        <v>11375.312939722275</v>
      </c>
      <c r="BD233">
        <f>V233+AA233+AN233</f>
        <v>1137.5312939722276</v>
      </c>
      <c r="BE233" s="12"/>
      <c r="BF233" s="12"/>
      <c r="BG233" s="12"/>
      <c r="BH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</row>
    <row r="234" spans="1:128" x14ac:dyDescent="0.25">
      <c r="A234" s="34" t="s">
        <v>140</v>
      </c>
      <c r="B234" s="1">
        <v>39555</v>
      </c>
      <c r="C234" s="2"/>
      <c r="D234" s="1"/>
      <c r="F234" s="2">
        <v>101</v>
      </c>
      <c r="G234" t="s">
        <v>129</v>
      </c>
      <c r="H234" s="2"/>
      <c r="I234" s="12"/>
      <c r="J234" s="12">
        <v>20.3</v>
      </c>
      <c r="K234" s="2"/>
      <c r="L234" s="36"/>
      <c r="M234" s="2"/>
      <c r="N234" s="2"/>
      <c r="O234" s="2"/>
      <c r="P234" s="12"/>
      <c r="Q234" s="12"/>
      <c r="R234" s="12"/>
      <c r="S234" s="12"/>
      <c r="T234" s="12"/>
      <c r="U234" s="39"/>
      <c r="W234" s="12"/>
      <c r="X234" s="12"/>
      <c r="Y234" s="12"/>
      <c r="Z234" s="39"/>
      <c r="AB234" s="12"/>
      <c r="AC234" s="42"/>
      <c r="AD234" s="12"/>
      <c r="AE234" s="12"/>
      <c r="AF234" s="12"/>
      <c r="AG234" s="12"/>
      <c r="AH234" s="12"/>
      <c r="AI234" s="12"/>
      <c r="AJ234" s="12"/>
      <c r="AK234" s="12"/>
      <c r="AL234" s="12"/>
      <c r="AM234" s="39"/>
      <c r="AO234" s="12"/>
      <c r="AP234" s="12"/>
      <c r="AQ234" s="12"/>
      <c r="AR234" s="41"/>
      <c r="AS234" s="12"/>
      <c r="AT234" s="12"/>
      <c r="AU234" s="12"/>
      <c r="AV234" s="12"/>
      <c r="AW234" s="12"/>
      <c r="AX234" s="13"/>
      <c r="AY234" s="12"/>
      <c r="AZ234" s="12"/>
      <c r="BA234" s="39"/>
      <c r="BB234" s="40">
        <v>0</v>
      </c>
      <c r="BC234" s="39"/>
      <c r="BE234" s="12"/>
      <c r="BF234" s="12"/>
      <c r="BG234" s="12"/>
      <c r="BH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</row>
    <row r="235" spans="1:128" x14ac:dyDescent="0.25">
      <c r="A235" s="34" t="s">
        <v>140</v>
      </c>
      <c r="B235" s="1">
        <v>39566</v>
      </c>
      <c r="C235" s="2"/>
      <c r="D235" s="1"/>
      <c r="F235" s="2">
        <v>112</v>
      </c>
      <c r="G235" t="s">
        <v>129</v>
      </c>
      <c r="H235" s="2"/>
      <c r="I235" s="12"/>
      <c r="J235" s="12"/>
      <c r="K235" s="2"/>
      <c r="L235" s="36"/>
      <c r="M235" s="2"/>
      <c r="N235" s="2"/>
      <c r="O235" s="2"/>
      <c r="P235" s="12"/>
      <c r="Q235" s="12"/>
      <c r="R235" s="12"/>
      <c r="S235" s="12"/>
      <c r="T235" s="12"/>
      <c r="U235" s="39">
        <v>3375.8436585313798</v>
      </c>
      <c r="V235" s="40">
        <v>337.58436585313797</v>
      </c>
      <c r="W235" s="12"/>
      <c r="X235" s="12"/>
      <c r="Y235" s="12"/>
      <c r="Z235" s="39">
        <v>2087.462148076057</v>
      </c>
      <c r="AA235" s="40">
        <v>208.7462148076057</v>
      </c>
      <c r="AB235" s="12">
        <v>2.408711888955732</v>
      </c>
      <c r="AC235" s="42">
        <f t="shared" ref="AC235:AC236" si="39">AB235/AA235</f>
        <v>1.1538948819626549E-2</v>
      </c>
      <c r="AD235" s="12"/>
      <c r="AE235" s="12"/>
      <c r="AF235" s="12"/>
      <c r="AG235" s="12">
        <v>10.161936441511525</v>
      </c>
      <c r="AH235" s="12"/>
      <c r="AI235" s="12">
        <v>6750.3425233340095</v>
      </c>
      <c r="AJ235" s="12"/>
      <c r="AK235" s="12">
        <v>0</v>
      </c>
      <c r="AL235" s="12">
        <v>0</v>
      </c>
      <c r="AM235" s="39">
        <f t="shared" ref="AM235:AM237" si="40">AG235+AH235+AI235+AJ235+AK235+AL235</f>
        <v>6760.5044597755214</v>
      </c>
      <c r="AN235" s="40">
        <f t="shared" ref="AN235:AN237" si="41">AM235/10</f>
        <v>676.05044597755216</v>
      </c>
      <c r="AO235" s="12"/>
      <c r="AP235" s="12"/>
      <c r="AQ235" s="12"/>
      <c r="AR235" s="41">
        <v>169.83897131847644</v>
      </c>
      <c r="AS235" s="12">
        <v>5.9776096714773681</v>
      </c>
      <c r="AT235" s="12">
        <v>163.86136164699906</v>
      </c>
      <c r="AU235" s="12">
        <v>0</v>
      </c>
      <c r="AV235" s="12"/>
      <c r="AW235" s="12"/>
      <c r="AX235" s="13">
        <v>0</v>
      </c>
      <c r="AY235" s="12"/>
      <c r="AZ235" s="12"/>
      <c r="BA235" s="39"/>
      <c r="BB235" s="40">
        <v>0</v>
      </c>
      <c r="BC235" s="39">
        <f t="shared" ref="BC235:BC237" si="42">U235+Z235+AM235+BA235</f>
        <v>12223.81026638296</v>
      </c>
      <c r="BD235">
        <f t="shared" ref="BD235:BD237" si="43">V235+AA235+AN235</f>
        <v>1222.3810266382957</v>
      </c>
      <c r="BE235" s="12"/>
      <c r="BF235" s="12"/>
      <c r="BG235" s="12"/>
      <c r="BH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</row>
    <row r="236" spans="1:128" x14ac:dyDescent="0.25">
      <c r="A236" s="34" t="s">
        <v>140</v>
      </c>
      <c r="B236" s="1">
        <v>39596</v>
      </c>
      <c r="C236" s="2"/>
      <c r="D236" s="1"/>
      <c r="F236" s="2">
        <v>142</v>
      </c>
      <c r="G236" t="s">
        <v>129</v>
      </c>
      <c r="H236" s="2"/>
      <c r="I236" s="12"/>
      <c r="J236" s="12"/>
      <c r="K236" s="2"/>
      <c r="L236" s="36"/>
      <c r="M236" s="2"/>
      <c r="N236" s="2"/>
      <c r="O236" s="2"/>
      <c r="P236" s="12"/>
      <c r="Q236" s="12"/>
      <c r="R236" s="12"/>
      <c r="S236" s="12"/>
      <c r="T236" s="12"/>
      <c r="U236" s="39">
        <v>3114.3118625481029</v>
      </c>
      <c r="V236" s="40">
        <v>311.43118625481031</v>
      </c>
      <c r="W236" s="12"/>
      <c r="X236" s="12"/>
      <c r="Y236" s="12"/>
      <c r="Z236" s="39">
        <v>1000.5881981574066</v>
      </c>
      <c r="AA236" s="40">
        <v>100.05881981574066</v>
      </c>
      <c r="AB236" s="12">
        <v>1.5059618448472865</v>
      </c>
      <c r="AC236" s="42">
        <f t="shared" si="39"/>
        <v>1.505076561587005E-2</v>
      </c>
      <c r="AD236" s="12"/>
      <c r="AE236" s="12"/>
      <c r="AF236" s="12"/>
      <c r="AG236" s="12">
        <v>0</v>
      </c>
      <c r="AH236" s="12"/>
      <c r="AI236" s="12">
        <v>3279.1047779519367</v>
      </c>
      <c r="AJ236" s="12"/>
      <c r="AK236" s="12">
        <v>182.99677470811241</v>
      </c>
      <c r="AL236" s="12">
        <v>3359.067188849288</v>
      </c>
      <c r="AM236" s="39">
        <f t="shared" si="40"/>
        <v>6821.1687415093365</v>
      </c>
      <c r="AN236" s="40">
        <f t="shared" si="41"/>
        <v>682.11687415093365</v>
      </c>
      <c r="AO236" s="12"/>
      <c r="AP236" s="12"/>
      <c r="AQ236" s="12"/>
      <c r="AR236" s="41">
        <v>140.48871542359961</v>
      </c>
      <c r="AS236" s="12">
        <v>0</v>
      </c>
      <c r="AT236" s="12">
        <v>65.180718220408878</v>
      </c>
      <c r="AU236" s="12">
        <v>68.899849986444437</v>
      </c>
      <c r="AV236" s="12"/>
      <c r="AW236" s="12"/>
      <c r="AX236" s="13">
        <v>6.4081472167463005</v>
      </c>
      <c r="AY236" s="12"/>
      <c r="AZ236" s="12"/>
      <c r="BA236" s="39"/>
      <c r="BB236" s="40">
        <v>0</v>
      </c>
      <c r="BC236" s="39">
        <f t="shared" si="42"/>
        <v>10936.068802214846</v>
      </c>
      <c r="BD236">
        <f t="shared" si="43"/>
        <v>1093.6068802214845</v>
      </c>
      <c r="BE236" s="12"/>
      <c r="BF236" s="12"/>
      <c r="BG236" s="12"/>
      <c r="BH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</row>
    <row r="237" spans="1:128" x14ac:dyDescent="0.25">
      <c r="A237" s="34" t="s">
        <v>140</v>
      </c>
      <c r="B237" s="1">
        <v>39610</v>
      </c>
      <c r="C237" s="2"/>
      <c r="D237" s="1"/>
      <c r="F237" s="2">
        <v>156</v>
      </c>
      <c r="G237" t="s">
        <v>129</v>
      </c>
      <c r="H237" s="2"/>
      <c r="I237" s="12"/>
      <c r="J237" s="12"/>
      <c r="K237" s="2"/>
      <c r="L237" s="36"/>
      <c r="M237" s="2"/>
      <c r="N237" s="2"/>
      <c r="O237" s="2"/>
      <c r="P237" s="12"/>
      <c r="Q237" s="12"/>
      <c r="R237" s="12"/>
      <c r="S237" s="12"/>
      <c r="T237" s="12"/>
      <c r="U237" s="39">
        <v>3660.3834972788427</v>
      </c>
      <c r="V237" s="40">
        <v>366.03834972788428</v>
      </c>
      <c r="W237" s="12"/>
      <c r="X237" s="12"/>
      <c r="Y237" s="12"/>
      <c r="Z237" s="39">
        <v>1170.6723456038942</v>
      </c>
      <c r="AA237" s="40">
        <v>117.06723456038942</v>
      </c>
      <c r="AB237" s="12"/>
      <c r="AC237" s="42"/>
      <c r="AD237" s="12"/>
      <c r="AE237" s="12"/>
      <c r="AF237" s="12"/>
      <c r="AG237" s="12">
        <v>0</v>
      </c>
      <c r="AH237" s="12"/>
      <c r="AI237" s="12">
        <v>2625.8831085420679</v>
      </c>
      <c r="AJ237" s="12"/>
      <c r="AK237" s="12">
        <v>522.33123753507084</v>
      </c>
      <c r="AL237" s="12">
        <v>5593.2123178852717</v>
      </c>
      <c r="AM237" s="39">
        <f t="shared" si="40"/>
        <v>8741.4266639624111</v>
      </c>
      <c r="AN237" s="40">
        <f t="shared" si="41"/>
        <v>874.14266639624111</v>
      </c>
      <c r="AO237" s="12"/>
      <c r="AP237" s="12"/>
      <c r="AQ237" s="12"/>
      <c r="AR237" s="41">
        <v>180.88513673393501</v>
      </c>
      <c r="AS237" s="12">
        <v>0</v>
      </c>
      <c r="AT237" s="12">
        <v>56.907683466855964</v>
      </c>
      <c r="AU237" s="12">
        <v>101.62086333367137</v>
      </c>
      <c r="AV237" s="12"/>
      <c r="AW237" s="12"/>
      <c r="AX237" s="13">
        <v>22.356589933407697</v>
      </c>
      <c r="AY237" s="12"/>
      <c r="AZ237" s="12"/>
      <c r="BA237" s="39"/>
      <c r="BB237" s="40">
        <v>0</v>
      </c>
      <c r="BC237" s="39">
        <f t="shared" si="42"/>
        <v>13572.482506845148</v>
      </c>
      <c r="BD237">
        <f t="shared" si="43"/>
        <v>1357.2482506845149</v>
      </c>
      <c r="BE237" s="12"/>
      <c r="BF237" s="12"/>
      <c r="BG237" s="12"/>
      <c r="BH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</row>
    <row r="238" spans="1:128" x14ac:dyDescent="0.25">
      <c r="A238" s="34" t="s">
        <v>140</v>
      </c>
      <c r="B238" s="1">
        <v>39613</v>
      </c>
      <c r="C238" s="2">
        <v>8</v>
      </c>
      <c r="D238" s="1" t="s">
        <v>221</v>
      </c>
      <c r="E238" t="s">
        <v>19</v>
      </c>
      <c r="F238" s="2">
        <v>159</v>
      </c>
      <c r="G238" t="s">
        <v>129</v>
      </c>
      <c r="H238" s="2"/>
      <c r="I238" s="12"/>
      <c r="J238" s="12"/>
      <c r="K238" s="2"/>
      <c r="L238" s="36"/>
      <c r="M238" s="2"/>
      <c r="N238" s="2"/>
      <c r="O238" s="2">
        <v>159</v>
      </c>
      <c r="P238" s="12"/>
      <c r="Q238" s="12"/>
      <c r="R238" s="12"/>
      <c r="S238" s="12"/>
      <c r="T238" s="12"/>
      <c r="U238" s="39"/>
      <c r="W238" s="12"/>
      <c r="X238" s="12"/>
      <c r="Y238" s="12"/>
      <c r="Z238" s="39"/>
      <c r="AB238" s="12"/>
      <c r="AC238" s="42"/>
      <c r="AD238" s="12"/>
      <c r="AE238" s="12"/>
      <c r="AF238" s="12"/>
      <c r="AG238" s="12"/>
      <c r="AH238" s="12"/>
      <c r="AI238" s="12"/>
      <c r="AJ238" s="12"/>
      <c r="AK238" s="12"/>
      <c r="AL238" s="12"/>
      <c r="AM238" s="39"/>
      <c r="AO238" s="12"/>
      <c r="AP238" s="12"/>
      <c r="AQ238" s="12"/>
      <c r="AR238" s="41"/>
      <c r="AS238" s="12"/>
      <c r="AT238" s="12"/>
      <c r="AU238" s="12"/>
      <c r="AV238" s="12"/>
      <c r="AW238" s="12"/>
      <c r="AX238" s="13"/>
      <c r="AY238" s="12"/>
      <c r="AZ238" s="12"/>
      <c r="BA238" s="39"/>
      <c r="BB238" s="40">
        <v>0</v>
      </c>
      <c r="BC238" s="39"/>
      <c r="BE238" s="12"/>
      <c r="BF238" s="12"/>
      <c r="BG238" s="12"/>
      <c r="BH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</row>
    <row r="239" spans="1:128" x14ac:dyDescent="0.25">
      <c r="A239" s="34" t="s">
        <v>140</v>
      </c>
      <c r="B239" s="1">
        <v>39568</v>
      </c>
      <c r="C239" s="2">
        <v>7</v>
      </c>
      <c r="D239" t="s">
        <v>222</v>
      </c>
      <c r="E239" t="s">
        <v>18</v>
      </c>
      <c r="F239" s="2">
        <v>114</v>
      </c>
      <c r="G239" t="s">
        <v>129</v>
      </c>
      <c r="H239" s="2"/>
      <c r="I239" s="12"/>
      <c r="J239" s="12">
        <v>22.3</v>
      </c>
      <c r="K239" s="2"/>
      <c r="L239" s="36"/>
      <c r="M239" s="2"/>
      <c r="N239" s="2">
        <v>114</v>
      </c>
      <c r="O239" s="2"/>
      <c r="P239" s="12"/>
      <c r="Q239" s="12"/>
      <c r="R239" s="12"/>
      <c r="S239" s="12"/>
      <c r="T239" s="12"/>
      <c r="U239" s="39"/>
      <c r="W239" s="12"/>
      <c r="X239" s="12"/>
      <c r="Y239" s="12"/>
      <c r="Z239" s="39"/>
      <c r="AB239" s="12"/>
      <c r="AC239" s="42"/>
      <c r="AD239" s="12"/>
      <c r="AE239" s="12"/>
      <c r="AF239" s="12"/>
      <c r="AG239" s="12"/>
      <c r="AH239" s="12"/>
      <c r="AI239" s="12"/>
      <c r="AJ239" s="12"/>
      <c r="AK239" s="12"/>
      <c r="AL239" s="12"/>
      <c r="AM239" s="39"/>
      <c r="AO239" s="12"/>
      <c r="AP239" s="12"/>
      <c r="AQ239" s="12"/>
      <c r="AR239" s="41"/>
      <c r="AS239" s="12"/>
      <c r="AT239" s="12"/>
      <c r="AU239" s="12"/>
      <c r="AV239" s="12"/>
      <c r="AW239" s="12"/>
      <c r="AX239" s="13"/>
      <c r="AY239" s="12"/>
      <c r="AZ239" s="12"/>
      <c r="BA239" s="39"/>
      <c r="BB239" s="40">
        <v>0</v>
      </c>
      <c r="BC239" s="39"/>
      <c r="BE239" s="12"/>
      <c r="BF239" s="12"/>
      <c r="BG239" s="12"/>
      <c r="BH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</row>
    <row r="240" spans="1:128" x14ac:dyDescent="0.25">
      <c r="A240" s="34" t="s">
        <v>140</v>
      </c>
      <c r="B240" s="1">
        <v>38892</v>
      </c>
      <c r="C240" s="2">
        <v>9</v>
      </c>
      <c r="D240" s="1" t="s">
        <v>122</v>
      </c>
      <c r="E240" t="s">
        <v>20</v>
      </c>
      <c r="F240" s="2">
        <v>169</v>
      </c>
      <c r="G240" t="s">
        <v>129</v>
      </c>
      <c r="H240" s="2"/>
      <c r="I240" s="12"/>
      <c r="J240" s="12"/>
      <c r="K240" s="2"/>
      <c r="L240" s="36"/>
      <c r="M240" s="2"/>
      <c r="N240" s="2"/>
      <c r="O240" s="2"/>
      <c r="P240" s="12"/>
      <c r="Q240" s="12"/>
      <c r="R240" s="12"/>
      <c r="S240" s="12"/>
      <c r="T240" s="12"/>
      <c r="U240" s="39"/>
      <c r="W240" s="12"/>
      <c r="X240" s="12"/>
      <c r="Y240" s="12"/>
      <c r="Z240" s="39"/>
      <c r="AB240" s="12"/>
      <c r="AC240" s="42"/>
      <c r="AD240" s="12"/>
      <c r="AE240" s="12"/>
      <c r="AF240" s="12"/>
      <c r="AG240" s="12"/>
      <c r="AH240" s="12"/>
      <c r="AI240" s="12"/>
      <c r="AJ240" s="12"/>
      <c r="AK240" s="12"/>
      <c r="AL240" s="12"/>
      <c r="AM240" s="39"/>
      <c r="AO240" s="12"/>
      <c r="AP240" s="12"/>
      <c r="AQ240" s="12"/>
      <c r="AR240" s="41"/>
      <c r="AS240" s="12"/>
      <c r="AT240" s="12"/>
      <c r="AU240" s="12"/>
      <c r="AV240" s="12"/>
      <c r="AW240" s="12"/>
      <c r="AX240" s="13"/>
      <c r="AY240" s="12">
        <v>7124.072612462257</v>
      </c>
      <c r="AZ240" s="12">
        <v>37.975000000000001</v>
      </c>
      <c r="BA240" s="39">
        <f>AY240*(AZ240/100)</f>
        <v>2705.3665745825424</v>
      </c>
      <c r="BB240" s="40">
        <v>270.53665745825424</v>
      </c>
      <c r="BC240" s="39"/>
      <c r="BE240" s="12"/>
      <c r="BF240" s="12">
        <f>BA240/227</f>
        <v>11.917914425473755</v>
      </c>
      <c r="BG240" s="12"/>
      <c r="BH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</row>
    <row r="241" spans="1:128" x14ac:dyDescent="0.25">
      <c r="A241" s="34" t="s">
        <v>140</v>
      </c>
      <c r="B241" s="1">
        <v>39454</v>
      </c>
      <c r="C241" s="2">
        <v>0</v>
      </c>
      <c r="D241" s="1" t="s">
        <v>223</v>
      </c>
      <c r="E241" t="s">
        <v>14</v>
      </c>
      <c r="F241" s="2">
        <v>0</v>
      </c>
      <c r="G241" t="s">
        <v>129</v>
      </c>
      <c r="H241" s="2"/>
      <c r="I241" s="12"/>
      <c r="J241" s="12"/>
      <c r="K241" s="2"/>
      <c r="L241" s="36"/>
      <c r="M241" s="2"/>
      <c r="N241" s="2"/>
      <c r="O241" s="2"/>
      <c r="P241" s="12"/>
      <c r="Q241" s="12"/>
      <c r="R241" s="12"/>
      <c r="S241" s="12"/>
      <c r="T241" s="12"/>
      <c r="U241" s="39">
        <v>0</v>
      </c>
      <c r="W241" s="12"/>
      <c r="X241" s="12"/>
      <c r="Y241" s="12"/>
      <c r="Z241" s="39">
        <v>0</v>
      </c>
      <c r="AB241" s="12"/>
      <c r="AC241" s="42"/>
      <c r="AD241" s="12"/>
      <c r="AE241" s="12"/>
      <c r="AF241" s="12"/>
      <c r="AG241" s="12">
        <v>0</v>
      </c>
      <c r="AH241" s="12"/>
      <c r="AI241" s="12">
        <v>0</v>
      </c>
      <c r="AJ241" s="12"/>
      <c r="AK241" s="12">
        <v>0</v>
      </c>
      <c r="AL241" s="12">
        <v>0</v>
      </c>
      <c r="AM241" s="39"/>
      <c r="AO241" s="12"/>
      <c r="AP241" s="12"/>
      <c r="AQ241" s="12"/>
      <c r="AR241" s="41">
        <v>0</v>
      </c>
      <c r="AS241" s="12">
        <v>0</v>
      </c>
      <c r="AT241" s="12">
        <v>0</v>
      </c>
      <c r="AU241" s="12">
        <v>0</v>
      </c>
      <c r="AV241" s="12"/>
      <c r="AW241" s="12"/>
      <c r="AX241" s="13">
        <v>0</v>
      </c>
      <c r="AY241" s="12"/>
      <c r="AZ241" s="12"/>
      <c r="BA241" s="39"/>
      <c r="BB241" s="40">
        <v>0</v>
      </c>
      <c r="BC241" s="39"/>
      <c r="BE241" s="12"/>
      <c r="BF241" s="12"/>
      <c r="BG241" s="12"/>
      <c r="BH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</row>
    <row r="242" spans="1:128" x14ac:dyDescent="0.25">
      <c r="A242" s="34" t="s">
        <v>140</v>
      </c>
      <c r="B242" s="1">
        <v>39480</v>
      </c>
      <c r="C242" s="2">
        <v>3</v>
      </c>
      <c r="D242" t="s">
        <v>224</v>
      </c>
      <c r="E242" t="s">
        <v>16</v>
      </c>
      <c r="F242" s="2">
        <v>26</v>
      </c>
      <c r="G242" t="s">
        <v>129</v>
      </c>
      <c r="H242" s="2"/>
      <c r="I242" s="12"/>
      <c r="J242" s="12"/>
      <c r="K242" s="2"/>
      <c r="L242" s="36">
        <v>26</v>
      </c>
      <c r="M242" s="2"/>
      <c r="N242" s="2"/>
      <c r="O242" s="2"/>
      <c r="P242" s="12"/>
      <c r="Q242" s="12"/>
      <c r="R242" s="12"/>
      <c r="S242" s="12"/>
      <c r="T242" s="12"/>
      <c r="U242" s="39"/>
      <c r="W242" s="12"/>
      <c r="X242" s="12"/>
      <c r="Y242" s="12"/>
      <c r="Z242" s="39"/>
      <c r="AB242" s="12"/>
      <c r="AC242" s="42"/>
      <c r="AD242" s="12"/>
      <c r="AE242" s="12"/>
      <c r="AF242" s="12"/>
      <c r="AG242" s="12"/>
      <c r="AH242" s="12"/>
      <c r="AI242" s="12"/>
      <c r="AJ242" s="12"/>
      <c r="AK242" s="12"/>
      <c r="AL242" s="12"/>
      <c r="AM242" s="39"/>
      <c r="AO242" s="12"/>
      <c r="AP242" s="12"/>
      <c r="AQ242" s="12"/>
      <c r="AR242" s="41"/>
      <c r="AS242" s="12"/>
      <c r="AT242" s="12"/>
      <c r="AU242" s="12"/>
      <c r="AV242" s="12"/>
      <c r="AW242" s="12"/>
      <c r="AX242" s="13"/>
      <c r="AY242" s="12"/>
      <c r="AZ242" s="12"/>
      <c r="BA242" s="39"/>
      <c r="BB242" s="40">
        <v>0</v>
      </c>
      <c r="BC242" s="39"/>
      <c r="BE242" s="12"/>
      <c r="BF242" s="12"/>
      <c r="BG242" s="12"/>
      <c r="BH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</row>
    <row r="243" spans="1:128" x14ac:dyDescent="0.25">
      <c r="A243" s="34" t="s">
        <v>139</v>
      </c>
      <c r="B243" s="1">
        <v>39509</v>
      </c>
      <c r="C243" s="2">
        <v>4</v>
      </c>
      <c r="D243" t="s">
        <v>220</v>
      </c>
      <c r="E243" t="s">
        <v>17</v>
      </c>
      <c r="F243" s="2">
        <v>55</v>
      </c>
      <c r="G243" t="s">
        <v>83</v>
      </c>
      <c r="H243" s="2"/>
      <c r="I243" s="12"/>
      <c r="J243" s="12"/>
      <c r="K243" s="2"/>
      <c r="L243" s="36"/>
      <c r="M243" s="2">
        <v>55</v>
      </c>
      <c r="N243" s="2"/>
      <c r="O243" s="2"/>
      <c r="P243" s="12"/>
      <c r="Q243" s="12"/>
      <c r="R243" s="12"/>
      <c r="S243" s="12"/>
      <c r="T243" s="12"/>
      <c r="U243" s="39"/>
      <c r="W243" s="12"/>
      <c r="X243" s="12"/>
      <c r="Y243" s="12"/>
      <c r="Z243" s="39"/>
      <c r="AB243" s="14"/>
      <c r="AC243" s="42"/>
      <c r="AD243" s="12"/>
      <c r="AE243" s="12"/>
      <c r="AF243" s="12"/>
      <c r="AG243" s="12"/>
      <c r="AH243" s="12"/>
      <c r="AI243" s="12"/>
      <c r="AJ243" s="12"/>
      <c r="AK243" s="12"/>
      <c r="AL243" s="12"/>
      <c r="AM243" s="39"/>
      <c r="AO243" s="12"/>
      <c r="AP243" s="12"/>
      <c r="AQ243" s="12"/>
      <c r="AR243" s="41"/>
      <c r="AS243" s="14"/>
      <c r="AT243" s="14"/>
      <c r="AU243" s="12"/>
      <c r="AV243" s="14"/>
      <c r="AW243" s="14"/>
      <c r="AX243" s="20"/>
      <c r="AY243" s="12"/>
      <c r="AZ243" s="12"/>
      <c r="BA243" s="39"/>
      <c r="BB243" s="40">
        <v>0</v>
      </c>
      <c r="BC243" s="39"/>
      <c r="BE243" s="12"/>
      <c r="BF243" s="12"/>
      <c r="BG243" s="12"/>
      <c r="BH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</row>
    <row r="244" spans="1:128" x14ac:dyDescent="0.25">
      <c r="A244" s="34" t="s">
        <v>139</v>
      </c>
      <c r="B244" s="1">
        <v>39476</v>
      </c>
      <c r="C244" s="2"/>
      <c r="D244" s="1"/>
      <c r="F244" s="2">
        <v>22</v>
      </c>
      <c r="G244" t="s">
        <v>83</v>
      </c>
      <c r="H244" s="2"/>
      <c r="I244" s="12"/>
      <c r="J244" s="12">
        <v>7.3157894736842106</v>
      </c>
      <c r="K244" s="2"/>
      <c r="L244" s="36"/>
      <c r="M244" s="2"/>
      <c r="N244" s="2"/>
      <c r="O244" s="2"/>
      <c r="P244" s="12"/>
      <c r="Q244" s="12"/>
      <c r="R244" s="12"/>
      <c r="S244" s="12"/>
      <c r="T244" s="12"/>
      <c r="U244" s="39"/>
      <c r="W244" s="12"/>
      <c r="X244" s="12"/>
      <c r="Y244" s="12"/>
      <c r="Z244" s="39"/>
      <c r="AB244" s="12"/>
      <c r="AC244" s="42"/>
      <c r="AD244" s="12"/>
      <c r="AE244" s="12"/>
      <c r="AF244" s="12"/>
      <c r="AG244" s="12"/>
      <c r="AH244" s="12"/>
      <c r="AI244" s="12"/>
      <c r="AJ244" s="12"/>
      <c r="AK244" s="12"/>
      <c r="AL244" s="12"/>
      <c r="AM244" s="39"/>
      <c r="AO244" s="12"/>
      <c r="AP244" s="12"/>
      <c r="AQ244" s="12"/>
      <c r="AR244" s="41"/>
      <c r="AS244" s="12"/>
      <c r="AT244" s="12"/>
      <c r="AU244" s="12"/>
      <c r="AV244" s="12"/>
      <c r="AW244" s="12"/>
      <c r="AX244" s="13"/>
      <c r="AY244" s="12"/>
      <c r="AZ244" s="12"/>
      <c r="BA244" s="39"/>
      <c r="BB244" s="40">
        <v>0</v>
      </c>
      <c r="BC244" s="39"/>
      <c r="BE244" s="12"/>
      <c r="BF244" s="12"/>
      <c r="BG244" s="12"/>
      <c r="BH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</row>
    <row r="245" spans="1:128" x14ac:dyDescent="0.25">
      <c r="A245" s="34" t="s">
        <v>139</v>
      </c>
      <c r="B245" s="1">
        <v>39478</v>
      </c>
      <c r="C245" s="2"/>
      <c r="D245" s="1"/>
      <c r="F245" s="2">
        <v>24</v>
      </c>
      <c r="G245" t="s">
        <v>83</v>
      </c>
      <c r="H245" s="2"/>
      <c r="I245" s="12"/>
      <c r="J245" s="12"/>
      <c r="K245" s="2"/>
      <c r="L245" s="36"/>
      <c r="M245" s="2"/>
      <c r="N245" s="2"/>
      <c r="O245" s="2"/>
      <c r="P245" s="12"/>
      <c r="Q245" s="12"/>
      <c r="R245" s="12"/>
      <c r="S245" s="12"/>
      <c r="T245" s="12"/>
      <c r="U245" s="39">
        <v>0</v>
      </c>
      <c r="W245" s="12"/>
      <c r="X245" s="12"/>
      <c r="Y245" s="12"/>
      <c r="Z245" s="39">
        <v>0</v>
      </c>
      <c r="AB245" s="12">
        <v>0.20508223684210525</v>
      </c>
      <c r="AC245" s="42"/>
      <c r="AD245" s="12"/>
      <c r="AE245" s="12"/>
      <c r="AF245" s="12"/>
      <c r="AG245" s="12">
        <v>0</v>
      </c>
      <c r="AH245" s="12"/>
      <c r="AI245" s="12">
        <v>0</v>
      </c>
      <c r="AJ245" s="12"/>
      <c r="AK245" s="12">
        <v>0</v>
      </c>
      <c r="AL245" s="12">
        <v>0</v>
      </c>
      <c r="AM245" s="39"/>
      <c r="AO245" s="12"/>
      <c r="AP245" s="12"/>
      <c r="AQ245" s="12"/>
      <c r="AR245" s="41">
        <v>0</v>
      </c>
      <c r="AS245" s="12">
        <v>0</v>
      </c>
      <c r="AT245" s="12">
        <v>0</v>
      </c>
      <c r="AU245" s="12">
        <v>0</v>
      </c>
      <c r="AV245" s="12"/>
      <c r="AW245" s="12"/>
      <c r="AX245" s="13">
        <v>0</v>
      </c>
      <c r="AY245" s="12"/>
      <c r="AZ245" s="12"/>
      <c r="BA245" s="39"/>
      <c r="BB245" s="40">
        <v>0</v>
      </c>
      <c r="BC245" s="39"/>
      <c r="BE245" s="12"/>
      <c r="BF245" s="12"/>
      <c r="BG245" s="12"/>
      <c r="BH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</row>
    <row r="246" spans="1:128" x14ac:dyDescent="0.25">
      <c r="A246" s="34" t="s">
        <v>139</v>
      </c>
      <c r="B246" s="1">
        <v>39485</v>
      </c>
      <c r="C246" s="2"/>
      <c r="D246" s="1"/>
      <c r="F246" s="2">
        <v>31</v>
      </c>
      <c r="G246" t="s">
        <v>83</v>
      </c>
      <c r="H246" s="2"/>
      <c r="I246" s="12"/>
      <c r="J246" s="12">
        <v>8.6999999999999993</v>
      </c>
      <c r="K246" s="2"/>
      <c r="L246" s="36"/>
      <c r="M246" s="2"/>
      <c r="N246" s="2"/>
      <c r="O246" s="2"/>
      <c r="P246" s="12"/>
      <c r="Q246" s="12"/>
      <c r="R246" s="12"/>
      <c r="S246" s="12"/>
      <c r="T246" s="12"/>
      <c r="U246" s="39"/>
      <c r="W246" s="12"/>
      <c r="X246" s="12"/>
      <c r="Y246" s="12"/>
      <c r="Z246" s="39"/>
      <c r="AB246" s="12"/>
      <c r="AC246" s="42"/>
      <c r="AD246" s="12"/>
      <c r="AE246" s="12"/>
      <c r="AF246" s="12"/>
      <c r="AG246" s="12"/>
      <c r="AH246" s="12"/>
      <c r="AI246" s="12"/>
      <c r="AJ246" s="12"/>
      <c r="AK246" s="12"/>
      <c r="AL246" s="12"/>
      <c r="AM246" s="39"/>
      <c r="AO246" s="12"/>
      <c r="AP246" s="12"/>
      <c r="AQ246" s="12"/>
      <c r="AR246" s="41"/>
      <c r="AS246" s="12"/>
      <c r="AT246" s="12"/>
      <c r="AU246" s="12"/>
      <c r="AV246" s="12"/>
      <c r="AW246" s="12"/>
      <c r="AX246" s="13"/>
      <c r="AY246" s="12"/>
      <c r="AZ246" s="12"/>
      <c r="BA246" s="39"/>
      <c r="BB246" s="40">
        <v>0</v>
      </c>
      <c r="BC246" s="39"/>
      <c r="BE246" s="12"/>
      <c r="BF246" s="12"/>
      <c r="BG246" s="12"/>
      <c r="BH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</row>
    <row r="247" spans="1:128" x14ac:dyDescent="0.25">
      <c r="A247" s="34" t="s">
        <v>139</v>
      </c>
      <c r="B247" s="1">
        <v>39491</v>
      </c>
      <c r="C247" s="2"/>
      <c r="D247" s="1"/>
      <c r="F247" s="2">
        <v>37</v>
      </c>
      <c r="G247" t="s">
        <v>83</v>
      </c>
      <c r="H247" s="2"/>
      <c r="I247" s="12"/>
      <c r="J247" s="12">
        <v>11.25</v>
      </c>
      <c r="K247" s="2"/>
      <c r="L247" s="36"/>
      <c r="M247" s="2"/>
      <c r="N247" s="2"/>
      <c r="O247" s="2"/>
      <c r="P247" s="12"/>
      <c r="Q247" s="12"/>
      <c r="R247" s="12"/>
      <c r="S247" s="12"/>
      <c r="T247" s="12"/>
      <c r="U247" s="39"/>
      <c r="W247" s="12"/>
      <c r="X247" s="12"/>
      <c r="Y247" s="12"/>
      <c r="Z247" s="39"/>
      <c r="AB247" s="12"/>
      <c r="AC247" s="42"/>
      <c r="AD247" s="12"/>
      <c r="AE247" s="12"/>
      <c r="AF247" s="12"/>
      <c r="AG247" s="12"/>
      <c r="AH247" s="12"/>
      <c r="AI247" s="12"/>
      <c r="AJ247" s="12"/>
      <c r="AK247" s="12"/>
      <c r="AL247" s="12"/>
      <c r="AM247" s="39"/>
      <c r="AO247" s="12"/>
      <c r="AP247" s="12"/>
      <c r="AQ247" s="12"/>
      <c r="AR247" s="41"/>
      <c r="AS247" s="12"/>
      <c r="AT247" s="12"/>
      <c r="AU247" s="12"/>
      <c r="AV247" s="12"/>
      <c r="AW247" s="12"/>
      <c r="AX247" s="13"/>
      <c r="AY247" s="12"/>
      <c r="AZ247" s="12"/>
      <c r="BA247" s="39"/>
      <c r="BB247" s="40">
        <v>0</v>
      </c>
      <c r="BC247" s="39"/>
      <c r="BE247" s="12"/>
      <c r="BF247" s="12"/>
      <c r="BG247" s="12"/>
      <c r="BH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</row>
    <row r="248" spans="1:128" x14ac:dyDescent="0.25">
      <c r="A248" s="34" t="s">
        <v>139</v>
      </c>
      <c r="B248" s="1">
        <v>39496</v>
      </c>
      <c r="C248" s="2"/>
      <c r="D248" s="1"/>
      <c r="F248" s="2">
        <v>42</v>
      </c>
      <c r="G248" t="s">
        <v>83</v>
      </c>
      <c r="H248" s="2"/>
      <c r="I248" s="12"/>
      <c r="J248" s="12">
        <v>12.1</v>
      </c>
      <c r="K248" s="2"/>
      <c r="L248" s="36"/>
      <c r="M248" s="2"/>
      <c r="N248" s="2"/>
      <c r="O248" s="2"/>
      <c r="P248" s="12"/>
      <c r="Q248" s="12"/>
      <c r="R248" s="12"/>
      <c r="S248" s="12"/>
      <c r="T248" s="12"/>
      <c r="U248" s="39"/>
      <c r="W248" s="12"/>
      <c r="X248" s="12"/>
      <c r="Y248" s="12"/>
      <c r="Z248" s="39"/>
      <c r="AB248" s="12"/>
      <c r="AC248" s="42"/>
      <c r="AD248" s="12"/>
      <c r="AE248" s="12"/>
      <c r="AF248" s="12"/>
      <c r="AG248" s="12"/>
      <c r="AH248" s="12"/>
      <c r="AI248" s="12"/>
      <c r="AJ248" s="12"/>
      <c r="AK248" s="12"/>
      <c r="AL248" s="12"/>
      <c r="AM248" s="39"/>
      <c r="AO248" s="12"/>
      <c r="AP248" s="12"/>
      <c r="AQ248" s="12"/>
      <c r="AR248" s="41"/>
      <c r="AS248" s="12"/>
      <c r="AT248" s="12"/>
      <c r="AU248" s="12"/>
      <c r="AV248" s="12"/>
      <c r="AW248" s="12"/>
      <c r="AX248" s="13"/>
      <c r="AY248" s="12"/>
      <c r="AZ248" s="12"/>
      <c r="BA248" s="39"/>
      <c r="BB248" s="40">
        <v>0</v>
      </c>
      <c r="BC248" s="39"/>
      <c r="BE248" s="12"/>
      <c r="BF248" s="12"/>
      <c r="BG248" s="12"/>
      <c r="BH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</row>
    <row r="249" spans="1:128" x14ac:dyDescent="0.25">
      <c r="A249" s="34" t="s">
        <v>139</v>
      </c>
      <c r="B249" s="1">
        <v>39504</v>
      </c>
      <c r="C249" s="2"/>
      <c r="D249" s="1"/>
      <c r="F249" s="2">
        <v>50</v>
      </c>
      <c r="G249" t="s">
        <v>83</v>
      </c>
      <c r="H249" s="2"/>
      <c r="I249" s="12"/>
      <c r="J249" s="12">
        <v>13.1</v>
      </c>
      <c r="K249" s="2"/>
      <c r="L249" s="36"/>
      <c r="M249" s="2"/>
      <c r="N249" s="2"/>
      <c r="O249" s="2"/>
      <c r="P249" s="12"/>
      <c r="Q249" s="12"/>
      <c r="R249" s="12"/>
      <c r="S249" s="12"/>
      <c r="T249" s="12"/>
      <c r="U249" s="39">
        <v>0</v>
      </c>
      <c r="W249" s="12"/>
      <c r="X249" s="12"/>
      <c r="Y249" s="12"/>
      <c r="Z249" s="39">
        <v>0</v>
      </c>
      <c r="AB249" s="12">
        <v>2.543608552631579</v>
      </c>
      <c r="AC249" s="42"/>
      <c r="AD249" s="12"/>
      <c r="AE249" s="12"/>
      <c r="AF249" s="12"/>
      <c r="AG249" s="12">
        <v>0</v>
      </c>
      <c r="AH249" s="12"/>
      <c r="AI249" s="12">
        <v>0</v>
      </c>
      <c r="AJ249" s="12"/>
      <c r="AK249" s="12">
        <v>0</v>
      </c>
      <c r="AL249" s="12">
        <v>0</v>
      </c>
      <c r="AM249" s="39"/>
      <c r="AO249" s="12"/>
      <c r="AP249" s="12"/>
      <c r="AQ249" s="12"/>
      <c r="AR249" s="41">
        <v>0</v>
      </c>
      <c r="AS249" s="12">
        <v>0</v>
      </c>
      <c r="AT249" s="12">
        <v>0</v>
      </c>
      <c r="AU249" s="12">
        <v>0</v>
      </c>
      <c r="AV249" s="12"/>
      <c r="AW249" s="12"/>
      <c r="AX249" s="13">
        <v>0</v>
      </c>
      <c r="AY249" s="12"/>
      <c r="AZ249" s="12"/>
      <c r="BA249" s="39"/>
      <c r="BB249" s="40">
        <v>0</v>
      </c>
      <c r="BC249" s="39"/>
      <c r="BE249" s="12"/>
      <c r="BF249" s="12"/>
      <c r="BG249" s="12"/>
      <c r="BH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</row>
    <row r="250" spans="1:128" x14ac:dyDescent="0.25">
      <c r="A250" s="34" t="s">
        <v>139</v>
      </c>
      <c r="B250" s="1">
        <v>39510</v>
      </c>
      <c r="C250" s="2"/>
      <c r="D250" s="1"/>
      <c r="F250" s="2">
        <v>56</v>
      </c>
      <c r="G250" t="s">
        <v>83</v>
      </c>
      <c r="H250" s="2"/>
      <c r="I250" s="12"/>
      <c r="J250" s="12">
        <v>14.7</v>
      </c>
      <c r="K250" s="2"/>
      <c r="L250" s="36"/>
      <c r="M250" s="2"/>
      <c r="N250" s="2"/>
      <c r="O250" s="2"/>
      <c r="P250" s="12"/>
      <c r="Q250" s="12"/>
      <c r="R250" s="12"/>
      <c r="S250" s="12"/>
      <c r="T250" s="12"/>
      <c r="U250" s="39">
        <v>1827.426292000981</v>
      </c>
      <c r="V250" s="40">
        <v>182.74262920009809</v>
      </c>
      <c r="W250" s="12"/>
      <c r="X250" s="12"/>
      <c r="Y250" s="12"/>
      <c r="Z250" s="39">
        <v>1663.5023749428638</v>
      </c>
      <c r="AA250" s="40">
        <v>166.35023749428638</v>
      </c>
      <c r="AB250" s="12">
        <v>2.9953061343394083</v>
      </c>
      <c r="AC250" s="42">
        <f>AB250/AA250</f>
        <v>1.8006022590994424E-2</v>
      </c>
      <c r="AD250" s="12"/>
      <c r="AE250" s="12"/>
      <c r="AF250" s="12"/>
      <c r="AG250" s="12">
        <v>61.810863114817423</v>
      </c>
      <c r="AH250" s="12"/>
      <c r="AI250" s="12">
        <v>16.127588573254386</v>
      </c>
      <c r="AJ250" s="12"/>
      <c r="AK250" s="12">
        <v>0</v>
      </c>
      <c r="AL250" s="12">
        <v>0</v>
      </c>
      <c r="AM250" s="39">
        <f>AG250+AH250+AI250+AJ250+AK250+AL250</f>
        <v>77.938451688071808</v>
      </c>
      <c r="AN250" s="40">
        <f>AM250/10</f>
        <v>7.7938451688071808</v>
      </c>
      <c r="AO250" s="12"/>
      <c r="AP250" s="12"/>
      <c r="AQ250" s="12"/>
      <c r="AR250" s="41">
        <v>97.90487013030129</v>
      </c>
      <c r="AS250" s="12">
        <v>92.316901167388295</v>
      </c>
      <c r="AT250" s="12">
        <v>5.5879689629129974</v>
      </c>
      <c r="AU250" s="12">
        <v>0</v>
      </c>
      <c r="AV250" s="12"/>
      <c r="AW250" s="12"/>
      <c r="AX250" s="13">
        <v>0</v>
      </c>
      <c r="AY250" s="12"/>
      <c r="AZ250" s="12"/>
      <c r="BA250" s="39"/>
      <c r="BB250" s="40">
        <v>0</v>
      </c>
      <c r="BC250" s="39">
        <f>U250+Z250+AM250+BA250</f>
        <v>3568.8671186319166</v>
      </c>
      <c r="BD250">
        <f>V250+AA250+AN250</f>
        <v>356.88671186319169</v>
      </c>
      <c r="BE250" s="12"/>
      <c r="BF250" s="12"/>
      <c r="BG250" s="12"/>
      <c r="BH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</row>
    <row r="251" spans="1:128" x14ac:dyDescent="0.25">
      <c r="A251" s="34" t="s">
        <v>139</v>
      </c>
      <c r="B251" s="1">
        <v>39514</v>
      </c>
      <c r="C251" s="2"/>
      <c r="D251" s="1"/>
      <c r="F251" s="2">
        <v>60</v>
      </c>
      <c r="G251" t="s">
        <v>83</v>
      </c>
      <c r="H251" s="2"/>
      <c r="I251" s="12"/>
      <c r="J251" s="12">
        <v>17.05</v>
      </c>
      <c r="K251" s="2"/>
      <c r="L251" s="36"/>
      <c r="M251" s="2"/>
      <c r="N251" s="2"/>
      <c r="O251" s="2"/>
      <c r="P251" s="12"/>
      <c r="Q251" s="12"/>
      <c r="R251" s="12"/>
      <c r="S251" s="12"/>
      <c r="T251" s="12"/>
      <c r="U251" s="39"/>
      <c r="W251" s="12"/>
      <c r="X251" s="12"/>
      <c r="Y251" s="12"/>
      <c r="Z251" s="39"/>
      <c r="AB251" s="12"/>
      <c r="AC251" s="42"/>
      <c r="AD251" s="12"/>
      <c r="AE251" s="12"/>
      <c r="AF251" s="12"/>
      <c r="AG251" s="12"/>
      <c r="AH251" s="12"/>
      <c r="AI251" s="12"/>
      <c r="AJ251" s="12"/>
      <c r="AK251" s="12"/>
      <c r="AL251" s="12"/>
      <c r="AM251" s="39"/>
      <c r="AO251" s="12"/>
      <c r="AP251" s="12"/>
      <c r="AQ251" s="12"/>
      <c r="AR251" s="41"/>
      <c r="AS251" s="12"/>
      <c r="AT251" s="12"/>
      <c r="AU251" s="12"/>
      <c r="AV251" s="12"/>
      <c r="AW251" s="12"/>
      <c r="AX251" s="13"/>
      <c r="AY251" s="12"/>
      <c r="AZ251" s="12"/>
      <c r="BA251" s="39"/>
      <c r="BB251" s="40">
        <v>0</v>
      </c>
      <c r="BC251" s="39"/>
      <c r="BE251" s="12"/>
      <c r="BF251" s="12"/>
      <c r="BG251" s="12"/>
      <c r="BH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</row>
    <row r="252" spans="1:128" x14ac:dyDescent="0.25">
      <c r="A252" s="34" t="s">
        <v>139</v>
      </c>
      <c r="B252" s="1">
        <v>39524</v>
      </c>
      <c r="C252" s="2"/>
      <c r="D252" s="1"/>
      <c r="F252" s="2">
        <v>70</v>
      </c>
      <c r="G252" t="s">
        <v>83</v>
      </c>
      <c r="H252" s="2"/>
      <c r="I252" s="12"/>
      <c r="J252" s="12">
        <v>18.55</v>
      </c>
      <c r="K252" s="2"/>
      <c r="L252" s="36"/>
      <c r="M252" s="2"/>
      <c r="N252" s="2"/>
      <c r="O252" s="2"/>
      <c r="P252" s="12"/>
      <c r="Q252" s="12"/>
      <c r="R252" s="12"/>
      <c r="S252" s="12"/>
      <c r="T252" s="12"/>
      <c r="U252" s="39">
        <v>3876.0775552654331</v>
      </c>
      <c r="V252" s="40">
        <v>387.60775552654331</v>
      </c>
      <c r="W252" s="12"/>
      <c r="X252" s="12"/>
      <c r="Y252" s="12"/>
      <c r="Z252" s="39">
        <v>2402.1457256919193</v>
      </c>
      <c r="AA252" s="40">
        <v>240.21457256919194</v>
      </c>
      <c r="AB252" s="12">
        <v>3.2655250956522468</v>
      </c>
      <c r="AC252" s="42">
        <f>AB252/AA252</f>
        <v>1.3594200637896927E-2</v>
      </c>
      <c r="AD252" s="12"/>
      <c r="AE252" s="12"/>
      <c r="AF252" s="12"/>
      <c r="AG252" s="12">
        <v>197.82756010747966</v>
      </c>
      <c r="AH252" s="12"/>
      <c r="AI252" s="12">
        <v>249.47745563030523</v>
      </c>
      <c r="AJ252" s="12"/>
      <c r="AK252" s="12">
        <v>0</v>
      </c>
      <c r="AL252" s="12">
        <v>0</v>
      </c>
      <c r="AM252" s="39">
        <f>AG252+AH252+AI252+AJ252+AK252+AL252</f>
        <v>447.30501573778486</v>
      </c>
      <c r="AN252" s="40">
        <f>AM252/10</f>
        <v>44.730501573778483</v>
      </c>
      <c r="AO252" s="12"/>
      <c r="AP252" s="12"/>
      <c r="AQ252" s="12"/>
      <c r="AR252" s="41">
        <v>226.02312121575349</v>
      </c>
      <c r="AS252" s="12">
        <v>162.87286799441108</v>
      </c>
      <c r="AT252" s="12">
        <v>63.150253221342403</v>
      </c>
      <c r="AU252" s="12">
        <v>0</v>
      </c>
      <c r="AV252" s="12"/>
      <c r="AW252" s="12"/>
      <c r="AX252" s="13">
        <v>0</v>
      </c>
      <c r="AY252" s="12"/>
      <c r="AZ252" s="12"/>
      <c r="BA252" s="39"/>
      <c r="BB252" s="40">
        <v>0</v>
      </c>
      <c r="BC252" s="39">
        <f>U252+Z252+AM252+BA252</f>
        <v>6725.5282966951372</v>
      </c>
      <c r="BD252">
        <f>V252+AA252+AN252</f>
        <v>672.5528296695137</v>
      </c>
      <c r="BE252" s="12"/>
      <c r="BF252" s="12"/>
      <c r="BG252" s="12"/>
      <c r="BH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</row>
    <row r="253" spans="1:128" x14ac:dyDescent="0.25">
      <c r="A253" s="34" t="s">
        <v>139</v>
      </c>
      <c r="B253" s="1">
        <v>39532</v>
      </c>
      <c r="C253" s="2"/>
      <c r="D253" s="1"/>
      <c r="F253" s="2">
        <v>78</v>
      </c>
      <c r="G253" t="s">
        <v>83</v>
      </c>
      <c r="H253" s="2"/>
      <c r="I253" s="12"/>
      <c r="J253" s="12">
        <v>19.75</v>
      </c>
      <c r="K253" s="2"/>
      <c r="L253" s="36"/>
      <c r="M253" s="2"/>
      <c r="N253" s="2"/>
      <c r="O253" s="2"/>
      <c r="P253" s="12"/>
      <c r="Q253" s="12"/>
      <c r="R253" s="12"/>
      <c r="S253" s="12"/>
      <c r="T253" s="12"/>
      <c r="U253" s="39"/>
      <c r="W253" s="12"/>
      <c r="X253" s="12"/>
      <c r="Y253" s="12"/>
      <c r="Z253" s="39"/>
      <c r="AB253" s="12"/>
      <c r="AC253" s="42"/>
      <c r="AD253" s="12"/>
      <c r="AE253" s="12"/>
      <c r="AF253" s="12"/>
      <c r="AG253" s="12"/>
      <c r="AH253" s="12"/>
      <c r="AI253" s="12"/>
      <c r="AJ253" s="12"/>
      <c r="AK253" s="12"/>
      <c r="AL253" s="12"/>
      <c r="AM253" s="39"/>
      <c r="AO253" s="12"/>
      <c r="AP253" s="12"/>
      <c r="AQ253" s="12"/>
      <c r="AR253" s="41"/>
      <c r="AS253" s="12"/>
      <c r="AT253" s="12"/>
      <c r="AU253" s="12"/>
      <c r="AV253" s="12"/>
      <c r="AW253" s="12"/>
      <c r="AX253" s="13"/>
      <c r="AY253" s="12"/>
      <c r="AZ253" s="12"/>
      <c r="BA253" s="39"/>
      <c r="BB253" s="40">
        <v>0</v>
      </c>
      <c r="BC253" s="39"/>
      <c r="BE253" s="12"/>
      <c r="BF253" s="12"/>
      <c r="BG253" s="12"/>
      <c r="BH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</row>
    <row r="254" spans="1:128" x14ac:dyDescent="0.25">
      <c r="A254" s="34" t="s">
        <v>139</v>
      </c>
      <c r="B254" s="1">
        <v>39538</v>
      </c>
      <c r="C254" s="2"/>
      <c r="D254" s="1"/>
      <c r="F254" s="2">
        <v>84</v>
      </c>
      <c r="G254" t="s">
        <v>83</v>
      </c>
      <c r="H254" s="2"/>
      <c r="I254" s="12"/>
      <c r="J254" s="12"/>
      <c r="K254" s="2"/>
      <c r="L254" s="36"/>
      <c r="M254" s="2"/>
      <c r="N254" s="2"/>
      <c r="O254" s="2"/>
      <c r="P254" s="12"/>
      <c r="Q254" s="12"/>
      <c r="R254" s="12"/>
      <c r="S254" s="12"/>
      <c r="T254" s="12"/>
      <c r="U254" s="39">
        <v>4854.8235001328858</v>
      </c>
      <c r="V254" s="40">
        <v>485.48235001328857</v>
      </c>
      <c r="W254" s="12"/>
      <c r="X254" s="12"/>
      <c r="Y254" s="12"/>
      <c r="Z254" s="39">
        <v>2922.3644472712017</v>
      </c>
      <c r="AA254" s="40">
        <v>292.23644472712016</v>
      </c>
      <c r="AB254" s="12">
        <v>3.7709268499633182</v>
      </c>
      <c r="AC254" s="42">
        <f>AB254/AA254</f>
        <v>1.2903684389825074E-2</v>
      </c>
      <c r="AD254" s="12"/>
      <c r="AE254" s="12"/>
      <c r="AF254" s="12"/>
      <c r="AG254" s="12">
        <v>101.57730113708223</v>
      </c>
      <c r="AH254" s="12"/>
      <c r="AI254" s="12">
        <v>4095.8872515949242</v>
      </c>
      <c r="AJ254" s="12"/>
      <c r="AK254" s="12">
        <v>0</v>
      </c>
      <c r="AL254" s="12">
        <v>0</v>
      </c>
      <c r="AM254" s="39">
        <f>AG254+AH254+AI254+AJ254+AK254+AL254</f>
        <v>4197.4645527320063</v>
      </c>
      <c r="AN254" s="40">
        <f>AM254/10</f>
        <v>419.74645527320064</v>
      </c>
      <c r="AO254" s="12"/>
      <c r="AP254" s="12"/>
      <c r="AQ254" s="12"/>
      <c r="AR254" s="41">
        <v>238.81369914606995</v>
      </c>
      <c r="AS254" s="12">
        <v>66.274167252129686</v>
      </c>
      <c r="AT254" s="12">
        <v>172.53953189394028</v>
      </c>
      <c r="AU254" s="12">
        <v>0</v>
      </c>
      <c r="AV254" s="12"/>
      <c r="AW254" s="12"/>
      <c r="AX254" s="13">
        <v>0</v>
      </c>
      <c r="AY254" s="12"/>
      <c r="AZ254" s="12"/>
      <c r="BA254" s="39"/>
      <c r="BB254" s="40">
        <v>0</v>
      </c>
      <c r="BC254" s="39">
        <f>U254+Z254+AM254+BA254</f>
        <v>11974.652500136093</v>
      </c>
      <c r="BD254">
        <f>V254+AA254+AN254</f>
        <v>1197.4652500136094</v>
      </c>
      <c r="BE254" s="12"/>
      <c r="BF254" s="12"/>
      <c r="BG254" s="12"/>
      <c r="BH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</row>
    <row r="255" spans="1:128" x14ac:dyDescent="0.25">
      <c r="A255" s="34" t="s">
        <v>139</v>
      </c>
      <c r="B255" s="1">
        <v>39540</v>
      </c>
      <c r="C255" s="2"/>
      <c r="D255" s="1"/>
      <c r="F255" s="2">
        <v>86</v>
      </c>
      <c r="G255" t="s">
        <v>83</v>
      </c>
      <c r="H255" s="2"/>
      <c r="I255" s="12"/>
      <c r="J255" s="12">
        <v>21.05</v>
      </c>
      <c r="K255" s="2"/>
      <c r="L255" s="36"/>
      <c r="M255" s="2"/>
      <c r="N255" s="2"/>
      <c r="O255" s="2"/>
      <c r="P255" s="12"/>
      <c r="Q255" s="12"/>
      <c r="R255" s="12"/>
      <c r="S255" s="12"/>
      <c r="T255" s="12"/>
      <c r="U255" s="39"/>
      <c r="W255" s="12"/>
      <c r="X255" s="12"/>
      <c r="Y255" s="12"/>
      <c r="Z255" s="39"/>
      <c r="AB255" s="12"/>
      <c r="AC255" s="42"/>
      <c r="AD255" s="12"/>
      <c r="AE255" s="12"/>
      <c r="AF255" s="12"/>
      <c r="AG255" s="12"/>
      <c r="AH255" s="12"/>
      <c r="AI255" s="12"/>
      <c r="AJ255" s="12"/>
      <c r="AK255" s="12"/>
      <c r="AL255" s="12"/>
      <c r="AM255" s="39"/>
      <c r="AO255" s="12"/>
      <c r="AP255" s="12"/>
      <c r="AQ255" s="12"/>
      <c r="AR255" s="41"/>
      <c r="AS255" s="12"/>
      <c r="AT255" s="12"/>
      <c r="AU255" s="12"/>
      <c r="AV255" s="12"/>
      <c r="AW255" s="12"/>
      <c r="AX255" s="13"/>
      <c r="AY255" s="12"/>
      <c r="AZ255" s="12"/>
      <c r="BA255" s="39"/>
      <c r="BB255" s="40">
        <v>0</v>
      </c>
      <c r="BC255" s="39"/>
      <c r="BE255" s="12"/>
      <c r="BF255" s="12"/>
      <c r="BG255" s="12"/>
      <c r="BH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</row>
    <row r="256" spans="1:128" x14ac:dyDescent="0.25">
      <c r="A256" s="34" t="s">
        <v>139</v>
      </c>
      <c r="B256" s="1">
        <v>39546</v>
      </c>
      <c r="C256" s="2"/>
      <c r="D256" s="1"/>
      <c r="F256" s="2">
        <v>92</v>
      </c>
      <c r="G256" t="s">
        <v>83</v>
      </c>
      <c r="H256" s="2"/>
      <c r="I256" s="12"/>
      <c r="J256" s="12">
        <v>21.950000000000003</v>
      </c>
      <c r="K256" s="2"/>
      <c r="L256" s="36"/>
      <c r="M256" s="2"/>
      <c r="N256" s="2"/>
      <c r="O256" s="2"/>
      <c r="P256" s="12"/>
      <c r="Q256" s="12"/>
      <c r="R256" s="12"/>
      <c r="S256" s="12"/>
      <c r="T256" s="12"/>
      <c r="U256" s="39"/>
      <c r="W256" s="12"/>
      <c r="X256" s="12"/>
      <c r="Y256" s="12"/>
      <c r="Z256" s="39"/>
      <c r="AB256" s="12"/>
      <c r="AC256" s="42"/>
      <c r="AD256" s="12"/>
      <c r="AE256" s="12"/>
      <c r="AF256" s="12"/>
      <c r="AG256" s="12"/>
      <c r="AH256" s="12"/>
      <c r="AI256" s="12"/>
      <c r="AJ256" s="12"/>
      <c r="AK256" s="12"/>
      <c r="AL256" s="12"/>
      <c r="AM256" s="39"/>
      <c r="AO256" s="12"/>
      <c r="AP256" s="12"/>
      <c r="AQ256" s="12"/>
      <c r="AR256" s="41"/>
      <c r="AS256" s="12"/>
      <c r="AT256" s="12"/>
      <c r="AU256" s="12"/>
      <c r="AV256" s="12"/>
      <c r="AW256" s="12"/>
      <c r="AX256" s="13"/>
      <c r="AY256" s="12"/>
      <c r="AZ256" s="12"/>
      <c r="BA256" s="39"/>
      <c r="BB256" s="40">
        <v>0</v>
      </c>
      <c r="BC256" s="39"/>
      <c r="BE256" s="12"/>
      <c r="BF256" s="12"/>
      <c r="BG256" s="12"/>
      <c r="BH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</row>
    <row r="257" spans="1:128" x14ac:dyDescent="0.25">
      <c r="A257" s="34" t="s">
        <v>139</v>
      </c>
      <c r="B257" s="1">
        <v>39552</v>
      </c>
      <c r="C257" s="2"/>
      <c r="D257" s="1"/>
      <c r="F257" s="2">
        <v>98</v>
      </c>
      <c r="G257" t="s">
        <v>83</v>
      </c>
      <c r="H257" s="2"/>
      <c r="I257" s="12"/>
      <c r="J257" s="12"/>
      <c r="K257" s="2"/>
      <c r="L257" s="36"/>
      <c r="M257" s="2"/>
      <c r="N257" s="2"/>
      <c r="O257" s="2"/>
      <c r="P257" s="12"/>
      <c r="Q257" s="12"/>
      <c r="R257" s="12"/>
      <c r="S257" s="12"/>
      <c r="T257" s="12"/>
      <c r="U257" s="39">
        <v>4317.7570720658987</v>
      </c>
      <c r="V257" s="40">
        <v>431.77570720658986</v>
      </c>
      <c r="W257" s="12"/>
      <c r="X257" s="12"/>
      <c r="Y257" s="12"/>
      <c r="Z257" s="39">
        <v>2799.9385742521381</v>
      </c>
      <c r="AA257" s="40">
        <v>279.99385742521383</v>
      </c>
      <c r="AB257" s="12">
        <v>3.6155200662063347</v>
      </c>
      <c r="AC257" s="42">
        <f>AB257/AA257</f>
        <v>1.2912854944226901E-2</v>
      </c>
      <c r="AD257" s="12"/>
      <c r="AE257" s="12"/>
      <c r="AF257" s="12"/>
      <c r="AG257" s="12">
        <v>77.236104110890608</v>
      </c>
      <c r="AH257" s="12"/>
      <c r="AI257" s="12">
        <v>5042.1125981777996</v>
      </c>
      <c r="AJ257" s="12"/>
      <c r="AK257" s="12">
        <v>0</v>
      </c>
      <c r="AL257" s="12">
        <v>0</v>
      </c>
      <c r="AM257" s="39">
        <f>AG257+AH257+AI257+AJ257+AK257+AL257</f>
        <v>5119.3487022886902</v>
      </c>
      <c r="AN257" s="40">
        <f>AM257/10</f>
        <v>511.93487022886904</v>
      </c>
      <c r="AO257" s="12"/>
      <c r="AP257" s="12"/>
      <c r="AQ257" s="12"/>
      <c r="AR257" s="41">
        <v>222.76146504304157</v>
      </c>
      <c r="AS257" s="12">
        <v>35.963881879917068</v>
      </c>
      <c r="AT257" s="12">
        <v>186.7975831631245</v>
      </c>
      <c r="AU257" s="12">
        <v>0</v>
      </c>
      <c r="AV257" s="12"/>
      <c r="AW257" s="12"/>
      <c r="AX257" s="13">
        <v>0</v>
      </c>
      <c r="AY257" s="12"/>
      <c r="AZ257" s="12"/>
      <c r="BA257" s="39"/>
      <c r="BB257" s="40">
        <v>0</v>
      </c>
      <c r="BC257" s="39">
        <f>U257+Z257+AM257+BA257</f>
        <v>12237.044348606727</v>
      </c>
      <c r="BD257">
        <f>V257+AA257+AN257</f>
        <v>1223.7044348606728</v>
      </c>
      <c r="BE257" s="12"/>
      <c r="BF257" s="12"/>
      <c r="BG257" s="12"/>
      <c r="BH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</row>
    <row r="258" spans="1:128" x14ac:dyDescent="0.25">
      <c r="A258" s="34" t="s">
        <v>139</v>
      </c>
      <c r="B258" s="1">
        <v>39555</v>
      </c>
      <c r="C258" s="2"/>
      <c r="D258" s="1"/>
      <c r="F258" s="2">
        <v>101</v>
      </c>
      <c r="G258" t="s">
        <v>83</v>
      </c>
      <c r="H258" s="2"/>
      <c r="I258" s="12"/>
      <c r="J258" s="12">
        <v>22.85</v>
      </c>
      <c r="K258" s="2"/>
      <c r="L258" s="36"/>
      <c r="M258" s="2"/>
      <c r="N258" s="2"/>
      <c r="O258" s="2"/>
      <c r="P258" s="12"/>
      <c r="Q258" s="12"/>
      <c r="R258" s="12"/>
      <c r="S258" s="12"/>
      <c r="T258" s="12"/>
      <c r="U258" s="39"/>
      <c r="W258" s="12"/>
      <c r="X258" s="12"/>
      <c r="Y258" s="12"/>
      <c r="Z258" s="39"/>
      <c r="AB258" s="12"/>
      <c r="AC258" s="42"/>
      <c r="AD258" s="12"/>
      <c r="AE258" s="12"/>
      <c r="AF258" s="12"/>
      <c r="AG258" s="12"/>
      <c r="AH258" s="12"/>
      <c r="AI258" s="12"/>
      <c r="AJ258" s="12"/>
      <c r="AK258" s="12"/>
      <c r="AL258" s="12"/>
      <c r="AM258" s="39"/>
      <c r="AO258" s="12"/>
      <c r="AP258" s="12"/>
      <c r="AQ258" s="12"/>
      <c r="AR258" s="41"/>
      <c r="AS258" s="12"/>
      <c r="AT258" s="12"/>
      <c r="AU258" s="12"/>
      <c r="AV258" s="12"/>
      <c r="AW258" s="12"/>
      <c r="AX258" s="13"/>
      <c r="AY258" s="12"/>
      <c r="AZ258" s="12"/>
      <c r="BA258" s="39"/>
      <c r="BB258" s="40">
        <v>0</v>
      </c>
      <c r="BC258" s="39"/>
      <c r="BE258" s="12"/>
      <c r="BF258" s="12"/>
      <c r="BG258" s="12"/>
      <c r="BH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</row>
    <row r="259" spans="1:128" x14ac:dyDescent="0.25">
      <c r="A259" s="34" t="s">
        <v>139</v>
      </c>
      <c r="B259" s="1">
        <v>39566</v>
      </c>
      <c r="C259" s="2"/>
      <c r="D259" s="1"/>
      <c r="F259" s="2">
        <v>112</v>
      </c>
      <c r="G259" t="s">
        <v>83</v>
      </c>
      <c r="H259" s="2"/>
      <c r="I259" s="12"/>
      <c r="J259" s="12"/>
      <c r="K259" s="2"/>
      <c r="L259" s="36"/>
      <c r="M259" s="2"/>
      <c r="N259" s="2"/>
      <c r="O259" s="2"/>
      <c r="P259" s="12"/>
      <c r="Q259" s="12"/>
      <c r="R259" s="12"/>
      <c r="S259" s="12"/>
      <c r="T259" s="12"/>
      <c r="U259" s="39">
        <v>4997.0172180959707</v>
      </c>
      <c r="V259" s="40">
        <v>499.70172180959707</v>
      </c>
      <c r="W259" s="12"/>
      <c r="X259" s="12"/>
      <c r="Y259" s="12"/>
      <c r="Z259" s="39">
        <v>2776.7040054415056</v>
      </c>
      <c r="AA259" s="40">
        <v>277.67040054415054</v>
      </c>
      <c r="AB259" s="12">
        <v>3.4704505416368656</v>
      </c>
      <c r="AC259" s="42">
        <f t="shared" ref="AC259:AC260" si="44">AB259/AA259</f>
        <v>1.249845332752726E-2</v>
      </c>
      <c r="AD259" s="12"/>
      <c r="AE259" s="12"/>
      <c r="AF259" s="12"/>
      <c r="AG259" s="12">
        <v>3.8454410674573758</v>
      </c>
      <c r="AH259" s="12"/>
      <c r="AI259" s="12">
        <v>7480.7515747485822</v>
      </c>
      <c r="AJ259" s="12"/>
      <c r="AK259" s="12">
        <v>0</v>
      </c>
      <c r="AL259" s="12">
        <v>0</v>
      </c>
      <c r="AM259" s="39">
        <f t="shared" ref="AM259:AM261" si="45">AG259+AH259+AI259+AJ259+AK259+AL259</f>
        <v>7484.5970158160399</v>
      </c>
      <c r="AN259" s="40">
        <f t="shared" ref="AN259:AN261" si="46">AM259/10</f>
        <v>748.45970158160401</v>
      </c>
      <c r="AO259" s="12"/>
      <c r="AP259" s="12"/>
      <c r="AQ259" s="12"/>
      <c r="AR259" s="41">
        <v>189.07837691618485</v>
      </c>
      <c r="AS259" s="12">
        <v>2.7467436196124111</v>
      </c>
      <c r="AT259" s="12">
        <v>186.33163329657245</v>
      </c>
      <c r="AU259" s="12">
        <v>0</v>
      </c>
      <c r="AV259" s="12"/>
      <c r="AW259" s="12"/>
      <c r="AX259" s="13">
        <v>0</v>
      </c>
      <c r="AY259" s="12"/>
      <c r="AZ259" s="12"/>
      <c r="BA259" s="39"/>
      <c r="BB259" s="40">
        <v>0</v>
      </c>
      <c r="BC259" s="39">
        <f t="shared" ref="BC259:BC261" si="47">U259+Z259+AM259+BA259</f>
        <v>15258.318239353517</v>
      </c>
      <c r="BD259">
        <f t="shared" ref="BD259:BD261" si="48">V259+AA259+AN259</f>
        <v>1525.8318239353516</v>
      </c>
      <c r="BE259" s="12"/>
      <c r="BF259" s="12"/>
      <c r="BG259" s="12"/>
      <c r="BH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</row>
    <row r="260" spans="1:128" x14ac:dyDescent="0.25">
      <c r="A260" s="34" t="s">
        <v>139</v>
      </c>
      <c r="B260" s="1">
        <v>39596</v>
      </c>
      <c r="C260" s="2"/>
      <c r="D260" s="1"/>
      <c r="F260" s="2">
        <v>142</v>
      </c>
      <c r="G260" t="s">
        <v>83</v>
      </c>
      <c r="H260" s="2"/>
      <c r="I260" s="12"/>
      <c r="J260" s="12"/>
      <c r="K260" s="2"/>
      <c r="L260" s="36"/>
      <c r="M260" s="2"/>
      <c r="N260" s="2"/>
      <c r="O260" s="2"/>
      <c r="P260" s="12"/>
      <c r="Q260" s="12"/>
      <c r="R260" s="12"/>
      <c r="S260" s="12"/>
      <c r="T260" s="12"/>
      <c r="U260" s="39">
        <v>3270.0920382450181</v>
      </c>
      <c r="V260" s="40">
        <v>327.00920382450181</v>
      </c>
      <c r="W260" s="12"/>
      <c r="X260" s="12"/>
      <c r="Y260" s="12"/>
      <c r="Z260" s="39">
        <v>1375.6232686980607</v>
      </c>
      <c r="AA260" s="40">
        <v>137.56232686980607</v>
      </c>
      <c r="AB260" s="12">
        <v>1.6007407738361183</v>
      </c>
      <c r="AC260" s="42">
        <f t="shared" si="44"/>
        <v>1.1636476426799009E-2</v>
      </c>
      <c r="AD260" s="12"/>
      <c r="AE260" s="12"/>
      <c r="AF260" s="12"/>
      <c r="AG260" s="12">
        <v>0</v>
      </c>
      <c r="AH260" s="12"/>
      <c r="AI260" s="12">
        <v>2408.1940845322133</v>
      </c>
      <c r="AJ260" s="12"/>
      <c r="AK260" s="12">
        <v>416.44178357608791</v>
      </c>
      <c r="AL260" s="12">
        <v>5352.3009561254585</v>
      </c>
      <c r="AM260" s="39">
        <f t="shared" si="45"/>
        <v>8176.9368242337596</v>
      </c>
      <c r="AN260" s="40">
        <f t="shared" si="46"/>
        <v>817.693682423376</v>
      </c>
      <c r="AO260" s="12"/>
      <c r="AP260" s="12"/>
      <c r="AQ260" s="12"/>
      <c r="AR260" s="41">
        <v>126.29791796979717</v>
      </c>
      <c r="AS260" s="12">
        <v>0</v>
      </c>
      <c r="AT260" s="12">
        <v>34.134572424269507</v>
      </c>
      <c r="AU260" s="12">
        <v>78.509516575819859</v>
      </c>
      <c r="AV260" s="12"/>
      <c r="AW260" s="12"/>
      <c r="AX260" s="13">
        <v>13.653828969707801</v>
      </c>
      <c r="AY260" s="12"/>
      <c r="AZ260" s="12"/>
      <c r="BA260" s="39"/>
      <c r="BB260" s="40">
        <v>0</v>
      </c>
      <c r="BC260" s="39">
        <f t="shared" si="47"/>
        <v>12822.652131176837</v>
      </c>
      <c r="BD260">
        <f t="shared" si="48"/>
        <v>1282.2652131176837</v>
      </c>
      <c r="BE260" s="12"/>
      <c r="BF260" s="12"/>
      <c r="BG260" s="12"/>
      <c r="BH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</row>
    <row r="261" spans="1:128" x14ac:dyDescent="0.25">
      <c r="A261" s="34" t="s">
        <v>139</v>
      </c>
      <c r="B261" s="1">
        <v>39610</v>
      </c>
      <c r="C261" s="2"/>
      <c r="D261" s="1"/>
      <c r="F261" s="2">
        <v>156</v>
      </c>
      <c r="G261" t="s">
        <v>83</v>
      </c>
      <c r="H261" s="2"/>
      <c r="I261" s="12"/>
      <c r="J261" s="12"/>
      <c r="K261" s="2"/>
      <c r="L261" s="36"/>
      <c r="M261" s="2"/>
      <c r="N261" s="2"/>
      <c r="O261" s="2"/>
      <c r="P261" s="12"/>
      <c r="Q261" s="12"/>
      <c r="R261" s="12"/>
      <c r="S261" s="12"/>
      <c r="T261" s="12"/>
      <c r="U261" s="39">
        <v>4955.9007324100958</v>
      </c>
      <c r="V261" s="40">
        <v>495.59007324100958</v>
      </c>
      <c r="W261" s="12"/>
      <c r="X261" s="12"/>
      <c r="Y261" s="12"/>
      <c r="Z261" s="39">
        <v>1380.3488462622024</v>
      </c>
      <c r="AA261" s="40">
        <v>138.03488462622025</v>
      </c>
      <c r="AB261" s="12"/>
      <c r="AC261" s="42"/>
      <c r="AD261" s="12"/>
      <c r="AE261" s="12"/>
      <c r="AF261" s="12"/>
      <c r="AG261" s="12">
        <v>0</v>
      </c>
      <c r="AH261" s="12"/>
      <c r="AI261" s="12">
        <v>2596.8522327880501</v>
      </c>
      <c r="AJ261" s="12"/>
      <c r="AK261" s="12">
        <v>199.98697277596125</v>
      </c>
      <c r="AL261" s="12">
        <v>7678.5758673272458</v>
      </c>
      <c r="AM261" s="39">
        <f t="shared" si="45"/>
        <v>10475.415072891257</v>
      </c>
      <c r="AN261" s="40">
        <f t="shared" si="46"/>
        <v>1047.5415072891258</v>
      </c>
      <c r="AO261" s="12"/>
      <c r="AP261" s="12"/>
      <c r="AQ261" s="12"/>
      <c r="AR261" s="41">
        <v>178.44750911251509</v>
      </c>
      <c r="AS261" s="12">
        <v>0</v>
      </c>
      <c r="AT261" s="12">
        <v>59.534250862177181</v>
      </c>
      <c r="AU261" s="12">
        <v>109.62819103989364</v>
      </c>
      <c r="AV261" s="12"/>
      <c r="AW261" s="12"/>
      <c r="AX261" s="13">
        <v>9.2850672104442804</v>
      </c>
      <c r="AY261" s="12"/>
      <c r="AZ261" s="12"/>
      <c r="BA261" s="39"/>
      <c r="BB261" s="40">
        <v>0</v>
      </c>
      <c r="BC261" s="39">
        <f t="shared" si="47"/>
        <v>16811.664651563555</v>
      </c>
      <c r="BD261">
        <f t="shared" si="48"/>
        <v>1681.1664651563556</v>
      </c>
      <c r="BE261" s="12"/>
      <c r="BF261" s="12"/>
      <c r="BG261" s="12"/>
      <c r="BH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</row>
    <row r="262" spans="1:128" x14ac:dyDescent="0.25">
      <c r="A262" s="34" t="s">
        <v>139</v>
      </c>
      <c r="B262" s="1">
        <v>39613</v>
      </c>
      <c r="C262" s="2">
        <v>8</v>
      </c>
      <c r="D262" s="1" t="s">
        <v>221</v>
      </c>
      <c r="E262" t="s">
        <v>19</v>
      </c>
      <c r="F262" s="2">
        <v>159</v>
      </c>
      <c r="G262" t="s">
        <v>83</v>
      </c>
      <c r="H262" s="2"/>
      <c r="I262" s="12"/>
      <c r="J262" s="12"/>
      <c r="K262" s="2"/>
      <c r="L262" s="36"/>
      <c r="M262" s="2"/>
      <c r="N262" s="2"/>
      <c r="O262" s="2">
        <v>159</v>
      </c>
      <c r="P262" s="12"/>
      <c r="Q262" s="12"/>
      <c r="R262" s="12"/>
      <c r="S262" s="12"/>
      <c r="T262" s="12"/>
      <c r="U262" s="39"/>
      <c r="W262" s="12"/>
      <c r="X262" s="12"/>
      <c r="Y262" s="12"/>
      <c r="Z262" s="39"/>
      <c r="AB262" s="12"/>
      <c r="AC262" s="42"/>
      <c r="AD262" s="12"/>
      <c r="AE262" s="12"/>
      <c r="AF262" s="12"/>
      <c r="AG262" s="12"/>
      <c r="AH262" s="12"/>
      <c r="AI262" s="12"/>
      <c r="AJ262" s="12"/>
      <c r="AK262" s="12"/>
      <c r="AL262" s="12"/>
      <c r="AM262" s="39"/>
      <c r="AO262" s="12"/>
      <c r="AP262" s="12"/>
      <c r="AQ262" s="12"/>
      <c r="AR262" s="41"/>
      <c r="AS262" s="12"/>
      <c r="AT262" s="12"/>
      <c r="AU262" s="12"/>
      <c r="AV262" s="12"/>
      <c r="AW262" s="12"/>
      <c r="AX262" s="13"/>
      <c r="AY262" s="12"/>
      <c r="AZ262" s="12"/>
      <c r="BA262" s="39"/>
      <c r="BB262" s="40">
        <v>0</v>
      </c>
      <c r="BC262" s="39"/>
      <c r="BE262" s="12"/>
      <c r="BF262" s="12"/>
      <c r="BG262" s="12"/>
      <c r="BH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</row>
    <row r="263" spans="1:128" x14ac:dyDescent="0.25">
      <c r="A263" s="34" t="s">
        <v>139</v>
      </c>
      <c r="B263" s="1">
        <v>39568</v>
      </c>
      <c r="C263" s="2">
        <v>7</v>
      </c>
      <c r="D263" t="s">
        <v>222</v>
      </c>
      <c r="E263" t="s">
        <v>18</v>
      </c>
      <c r="F263" s="2">
        <v>114</v>
      </c>
      <c r="G263" t="s">
        <v>83</v>
      </c>
      <c r="H263" s="2"/>
      <c r="I263" s="12"/>
      <c r="J263" s="12">
        <v>24.9</v>
      </c>
      <c r="K263" s="2"/>
      <c r="L263" s="36"/>
      <c r="M263" s="2"/>
      <c r="N263" s="2">
        <v>114</v>
      </c>
      <c r="O263" s="2"/>
      <c r="P263" s="12"/>
      <c r="Q263" s="12"/>
      <c r="R263" s="12"/>
      <c r="S263" s="12"/>
      <c r="T263" s="12"/>
      <c r="U263" s="39"/>
      <c r="W263" s="12"/>
      <c r="X263" s="12"/>
      <c r="Y263" s="12"/>
      <c r="Z263" s="39"/>
      <c r="AB263" s="12"/>
      <c r="AC263" s="42"/>
      <c r="AD263" s="12"/>
      <c r="AE263" s="12"/>
      <c r="AF263" s="12"/>
      <c r="AG263" s="12"/>
      <c r="AH263" s="12"/>
      <c r="AI263" s="12"/>
      <c r="AJ263" s="12"/>
      <c r="AK263" s="12"/>
      <c r="AL263" s="12"/>
      <c r="AM263" s="39"/>
      <c r="AO263" s="12"/>
      <c r="AP263" s="12"/>
      <c r="AQ263" s="12"/>
      <c r="AR263" s="41"/>
      <c r="AS263" s="12"/>
      <c r="AT263" s="12"/>
      <c r="AU263" s="12"/>
      <c r="AV263" s="12"/>
      <c r="AW263" s="12"/>
      <c r="AX263" s="13"/>
      <c r="AY263" s="12"/>
      <c r="AZ263" s="12"/>
      <c r="BA263" s="39"/>
      <c r="BB263" s="40">
        <v>0</v>
      </c>
      <c r="BC263" s="39"/>
      <c r="BE263" s="12"/>
      <c r="BF263" s="12"/>
      <c r="BG263" s="12"/>
      <c r="BH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</row>
    <row r="264" spans="1:128" x14ac:dyDescent="0.25">
      <c r="A264" s="34" t="s">
        <v>139</v>
      </c>
      <c r="B264" s="1">
        <v>38898</v>
      </c>
      <c r="C264" s="2">
        <v>9</v>
      </c>
      <c r="D264" s="1" t="s">
        <v>122</v>
      </c>
      <c r="E264" t="s">
        <v>20</v>
      </c>
      <c r="F264" s="2">
        <v>175</v>
      </c>
      <c r="G264" t="s">
        <v>83</v>
      </c>
      <c r="H264" s="2"/>
      <c r="I264" s="12"/>
      <c r="J264" s="12"/>
      <c r="K264" s="2"/>
      <c r="L264" s="36"/>
      <c r="M264" s="2"/>
      <c r="N264" s="2"/>
      <c r="O264" s="2"/>
      <c r="P264" s="12"/>
      <c r="Q264" s="12"/>
      <c r="R264" s="12"/>
      <c r="S264" s="12"/>
      <c r="T264" s="12"/>
      <c r="U264" s="39"/>
      <c r="W264" s="12"/>
      <c r="X264" s="12"/>
      <c r="Y264" s="12"/>
      <c r="Z264" s="39"/>
      <c r="AB264" s="12"/>
      <c r="AC264" s="42"/>
      <c r="AD264" s="12"/>
      <c r="AE264" s="12"/>
      <c r="AF264" s="12"/>
      <c r="AG264" s="12"/>
      <c r="AH264" s="12"/>
      <c r="AI264" s="12"/>
      <c r="AJ264" s="12"/>
      <c r="AK264" s="12"/>
      <c r="AL264" s="12"/>
      <c r="AM264" s="39"/>
      <c r="AO264" s="12"/>
      <c r="AP264" s="12"/>
      <c r="AQ264" s="12"/>
      <c r="AR264" s="41"/>
      <c r="AS264" s="12"/>
      <c r="AT264" s="12"/>
      <c r="AU264" s="12"/>
      <c r="AV264" s="12"/>
      <c r="AW264" s="12"/>
      <c r="AX264" s="13"/>
      <c r="AY264" s="12">
        <v>7443.6213382506276</v>
      </c>
      <c r="AZ264" s="12">
        <v>35.725000000000001</v>
      </c>
      <c r="BA264" s="39">
        <f>AY264*(AZ264/100)</f>
        <v>2659.2337230900366</v>
      </c>
      <c r="BB264" s="40">
        <v>265.92337230900364</v>
      </c>
      <c r="BC264" s="39"/>
      <c r="BE264" s="12"/>
      <c r="BF264" s="12">
        <f>BA264/227</f>
        <v>11.714686004801923</v>
      </c>
      <c r="BG264" s="12"/>
      <c r="BH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</row>
    <row r="265" spans="1:128" x14ac:dyDescent="0.25">
      <c r="A265" s="34" t="s">
        <v>139</v>
      </c>
      <c r="B265" s="1">
        <v>39454</v>
      </c>
      <c r="C265" s="2">
        <v>0</v>
      </c>
      <c r="D265" s="1" t="s">
        <v>223</v>
      </c>
      <c r="E265" t="s">
        <v>14</v>
      </c>
      <c r="F265" s="2">
        <v>0</v>
      </c>
      <c r="G265" t="s">
        <v>83</v>
      </c>
      <c r="H265" s="2"/>
      <c r="I265" s="12"/>
      <c r="J265" s="12"/>
      <c r="K265" s="2"/>
      <c r="L265" s="36"/>
      <c r="M265" s="2"/>
      <c r="N265" s="2"/>
      <c r="O265" s="2"/>
      <c r="P265" s="12"/>
      <c r="Q265" s="12"/>
      <c r="R265" s="12"/>
      <c r="S265" s="12"/>
      <c r="T265" s="12"/>
      <c r="U265" s="39">
        <v>0</v>
      </c>
      <c r="W265" s="12"/>
      <c r="X265" s="12"/>
      <c r="Y265" s="12"/>
      <c r="Z265" s="39">
        <v>0</v>
      </c>
      <c r="AB265" s="12"/>
      <c r="AC265" s="42"/>
      <c r="AD265" s="12"/>
      <c r="AE265" s="12"/>
      <c r="AF265" s="12"/>
      <c r="AG265" s="12">
        <v>0</v>
      </c>
      <c r="AH265" s="12"/>
      <c r="AI265" s="12">
        <v>0</v>
      </c>
      <c r="AJ265" s="12"/>
      <c r="AK265" s="12">
        <v>0</v>
      </c>
      <c r="AL265" s="12">
        <v>0</v>
      </c>
      <c r="AM265" s="39"/>
      <c r="AO265" s="12"/>
      <c r="AP265" s="12"/>
      <c r="AQ265" s="12"/>
      <c r="AR265" s="41">
        <v>0</v>
      </c>
      <c r="AS265" s="12">
        <v>0</v>
      </c>
      <c r="AT265" s="12">
        <v>0</v>
      </c>
      <c r="AU265" s="12">
        <v>0</v>
      </c>
      <c r="AV265" s="12"/>
      <c r="AW265" s="12"/>
      <c r="AX265" s="13">
        <v>0</v>
      </c>
      <c r="AY265" s="12"/>
      <c r="AZ265" s="12"/>
      <c r="BA265" s="39"/>
      <c r="BB265" s="40">
        <v>0</v>
      </c>
      <c r="BC265" s="39"/>
      <c r="BE265" s="12"/>
      <c r="BF265" s="12"/>
      <c r="BG265" s="12"/>
      <c r="BH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</row>
    <row r="266" spans="1:128" x14ac:dyDescent="0.25">
      <c r="A266" s="34" t="s">
        <v>139</v>
      </c>
      <c r="B266" s="1">
        <v>39480</v>
      </c>
      <c r="C266" s="2">
        <v>3</v>
      </c>
      <c r="D266" t="s">
        <v>224</v>
      </c>
      <c r="E266" t="s">
        <v>16</v>
      </c>
      <c r="F266" s="2">
        <v>26</v>
      </c>
      <c r="G266" t="s">
        <v>83</v>
      </c>
      <c r="H266" s="2"/>
      <c r="I266" s="12"/>
      <c r="J266" s="12"/>
      <c r="K266" s="2"/>
      <c r="L266" s="36">
        <v>26</v>
      </c>
      <c r="M266" s="2"/>
      <c r="N266" s="2"/>
      <c r="O266" s="2"/>
      <c r="P266" s="12"/>
      <c r="Q266" s="12"/>
      <c r="R266" s="12"/>
      <c r="S266" s="12"/>
      <c r="T266" s="12"/>
      <c r="U266" s="39"/>
      <c r="W266" s="12"/>
      <c r="X266" s="12"/>
      <c r="Y266" s="12"/>
      <c r="Z266" s="39"/>
      <c r="AB266" s="12"/>
      <c r="AC266" s="42"/>
      <c r="AD266" s="12"/>
      <c r="AE266" s="12"/>
      <c r="AF266" s="12"/>
      <c r="AG266" s="12"/>
      <c r="AH266" s="12"/>
      <c r="AI266" s="12"/>
      <c r="AJ266" s="12"/>
      <c r="AK266" s="12"/>
      <c r="AL266" s="12"/>
      <c r="AM266" s="39"/>
      <c r="AO266" s="12"/>
      <c r="AP266" s="12"/>
      <c r="AQ266" s="12"/>
      <c r="AR266" s="41"/>
      <c r="AS266" s="12"/>
      <c r="AT266" s="12"/>
      <c r="AU266" s="12"/>
      <c r="AV266" s="12"/>
      <c r="AW266" s="12"/>
      <c r="AX266" s="13"/>
      <c r="AY266" s="12"/>
      <c r="AZ266" s="12"/>
      <c r="BA266" s="39"/>
      <c r="BB266" s="40">
        <v>0</v>
      </c>
      <c r="BC266" s="39"/>
      <c r="BE266" s="12"/>
      <c r="BF266" s="12"/>
      <c r="BG266" s="12"/>
      <c r="BH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</row>
    <row r="267" spans="1:128" x14ac:dyDescent="0.25">
      <c r="A267" s="34" t="s">
        <v>141</v>
      </c>
      <c r="B267" s="1">
        <v>39509</v>
      </c>
      <c r="C267" s="2">
        <v>4</v>
      </c>
      <c r="D267" t="s">
        <v>220</v>
      </c>
      <c r="E267" t="s">
        <v>17</v>
      </c>
      <c r="F267" s="2">
        <v>55</v>
      </c>
      <c r="G267" t="s">
        <v>131</v>
      </c>
      <c r="H267" s="2"/>
      <c r="I267" s="12"/>
      <c r="J267" s="12"/>
      <c r="K267" s="2"/>
      <c r="L267" s="36"/>
      <c r="M267" s="2">
        <v>55</v>
      </c>
      <c r="N267" s="2"/>
      <c r="O267" s="2"/>
      <c r="P267" s="12"/>
      <c r="Q267" s="12"/>
      <c r="R267" s="12"/>
      <c r="S267" s="12"/>
      <c r="T267" s="12"/>
      <c r="U267" s="39"/>
      <c r="W267" s="12"/>
      <c r="X267" s="12"/>
      <c r="Y267" s="12"/>
      <c r="Z267" s="39"/>
      <c r="AB267" s="14"/>
      <c r="AC267" s="42"/>
      <c r="AD267" s="12"/>
      <c r="AE267" s="12"/>
      <c r="AF267" s="12"/>
      <c r="AG267" s="12"/>
      <c r="AH267" s="12"/>
      <c r="AI267" s="12"/>
      <c r="AJ267" s="12"/>
      <c r="AK267" s="12"/>
      <c r="AL267" s="12"/>
      <c r="AM267" s="39"/>
      <c r="AO267" s="12"/>
      <c r="AP267" s="12"/>
      <c r="AQ267" s="12"/>
      <c r="AR267" s="41"/>
      <c r="AS267" s="14"/>
      <c r="AT267" s="14"/>
      <c r="AU267" s="12"/>
      <c r="AV267" s="14"/>
      <c r="AW267" s="14"/>
      <c r="AX267" s="20"/>
      <c r="AY267" s="12"/>
      <c r="AZ267" s="12"/>
      <c r="BA267" s="39"/>
      <c r="BB267" s="40">
        <v>0</v>
      </c>
      <c r="BC267" s="39"/>
      <c r="BE267" s="12"/>
      <c r="BF267" s="12"/>
      <c r="BG267" s="12"/>
      <c r="BH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</row>
    <row r="268" spans="1:128" x14ac:dyDescent="0.25">
      <c r="A268" s="34" t="s">
        <v>141</v>
      </c>
      <c r="B268" s="1">
        <v>39476</v>
      </c>
      <c r="C268" s="2"/>
      <c r="D268" s="1"/>
      <c r="F268" s="2">
        <v>22</v>
      </c>
      <c r="G268" t="s">
        <v>131</v>
      </c>
      <c r="H268" s="2"/>
      <c r="I268" s="12"/>
      <c r="J268" s="12">
        <v>5.15</v>
      </c>
      <c r="K268" s="2"/>
      <c r="L268" s="36"/>
      <c r="M268" s="2"/>
      <c r="N268" s="2"/>
      <c r="O268" s="2"/>
      <c r="P268" s="12"/>
      <c r="Q268" s="12"/>
      <c r="R268" s="12"/>
      <c r="S268" s="12"/>
      <c r="T268" s="12"/>
      <c r="U268" s="39"/>
      <c r="W268" s="12"/>
      <c r="X268" s="12"/>
      <c r="Y268" s="12"/>
      <c r="Z268" s="39"/>
      <c r="AB268" s="12"/>
      <c r="AC268" s="42"/>
      <c r="AD268" s="12"/>
      <c r="AE268" s="12"/>
      <c r="AF268" s="12"/>
      <c r="AG268" s="12"/>
      <c r="AH268" s="12"/>
      <c r="AI268" s="12"/>
      <c r="AJ268" s="12"/>
      <c r="AK268" s="12"/>
      <c r="AL268" s="12"/>
      <c r="AM268" s="39"/>
      <c r="AO268" s="12"/>
      <c r="AP268" s="12"/>
      <c r="AQ268" s="12"/>
      <c r="AR268" s="41"/>
      <c r="AS268" s="12"/>
      <c r="AT268" s="12"/>
      <c r="AU268" s="12"/>
      <c r="AV268" s="12"/>
      <c r="AW268" s="12"/>
      <c r="AX268" s="13"/>
      <c r="AY268" s="12"/>
      <c r="AZ268" s="12"/>
      <c r="BA268" s="39"/>
      <c r="BB268" s="40">
        <v>0</v>
      </c>
      <c r="BC268" s="39"/>
      <c r="BE268" s="12"/>
      <c r="BF268" s="12"/>
      <c r="BG268" s="12"/>
      <c r="BH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</row>
    <row r="269" spans="1:128" x14ac:dyDescent="0.25">
      <c r="A269" s="34" t="s">
        <v>141</v>
      </c>
      <c r="B269" s="1">
        <v>39478</v>
      </c>
      <c r="C269" s="2"/>
      <c r="D269" s="1"/>
      <c r="F269" s="2">
        <v>24</v>
      </c>
      <c r="G269" t="s">
        <v>131</v>
      </c>
      <c r="H269" s="2"/>
      <c r="I269" s="12"/>
      <c r="J269" s="12"/>
      <c r="K269" s="2"/>
      <c r="L269" s="36"/>
      <c r="M269" s="2"/>
      <c r="N269" s="2"/>
      <c r="O269" s="2"/>
      <c r="P269" s="12"/>
      <c r="Q269" s="12"/>
      <c r="R269" s="12"/>
      <c r="S269" s="12"/>
      <c r="T269" s="12"/>
      <c r="U269" s="39">
        <v>0</v>
      </c>
      <c r="W269" s="12"/>
      <c r="X269" s="12"/>
      <c r="Y269" s="12"/>
      <c r="Z269" s="39">
        <v>0</v>
      </c>
      <c r="AB269" s="12">
        <v>0.23124013157894738</v>
      </c>
      <c r="AC269" s="42"/>
      <c r="AD269" s="12"/>
      <c r="AE269" s="12"/>
      <c r="AF269" s="12"/>
      <c r="AG269" s="12">
        <v>0</v>
      </c>
      <c r="AH269" s="12"/>
      <c r="AI269" s="12">
        <v>0</v>
      </c>
      <c r="AJ269" s="12"/>
      <c r="AK269" s="12">
        <v>0</v>
      </c>
      <c r="AL269" s="12">
        <v>0</v>
      </c>
      <c r="AM269" s="39"/>
      <c r="AO269" s="12"/>
      <c r="AP269" s="12"/>
      <c r="AQ269" s="12"/>
      <c r="AR269" s="41">
        <v>0</v>
      </c>
      <c r="AS269" s="12">
        <v>0</v>
      </c>
      <c r="AT269" s="12">
        <v>0</v>
      </c>
      <c r="AU269" s="12">
        <v>0</v>
      </c>
      <c r="AV269" s="12"/>
      <c r="AW269" s="12"/>
      <c r="AX269" s="13">
        <v>0</v>
      </c>
      <c r="AY269" s="12"/>
      <c r="AZ269" s="12"/>
      <c r="BA269" s="39"/>
      <c r="BB269" s="40">
        <v>0</v>
      </c>
      <c r="BC269" s="39"/>
      <c r="BE269" s="12"/>
      <c r="BF269" s="12"/>
      <c r="BG269" s="12"/>
      <c r="BH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</row>
    <row r="270" spans="1:128" x14ac:dyDescent="0.25">
      <c r="A270" s="34" t="s">
        <v>141</v>
      </c>
      <c r="B270" s="1">
        <v>39485</v>
      </c>
      <c r="C270" s="2"/>
      <c r="D270" s="1"/>
      <c r="F270" s="2">
        <v>31</v>
      </c>
      <c r="G270" t="s">
        <v>131</v>
      </c>
      <c r="H270" s="2"/>
      <c r="I270" s="12"/>
      <c r="J270" s="12">
        <v>8.4499999999999993</v>
      </c>
      <c r="K270" s="2"/>
      <c r="L270" s="36"/>
      <c r="M270" s="2"/>
      <c r="N270" s="2"/>
      <c r="O270" s="2"/>
      <c r="P270" s="12"/>
      <c r="Q270" s="12"/>
      <c r="R270" s="12"/>
      <c r="S270" s="12"/>
      <c r="T270" s="12"/>
      <c r="U270" s="39"/>
      <c r="W270" s="12"/>
      <c r="X270" s="12"/>
      <c r="Y270" s="12"/>
      <c r="Z270" s="39"/>
      <c r="AB270" s="12"/>
      <c r="AC270" s="42"/>
      <c r="AD270" s="12"/>
      <c r="AE270" s="12"/>
      <c r="AF270" s="12"/>
      <c r="AG270" s="12"/>
      <c r="AH270" s="12"/>
      <c r="AI270" s="12"/>
      <c r="AJ270" s="12"/>
      <c r="AK270" s="12"/>
      <c r="AL270" s="12"/>
      <c r="AM270" s="39"/>
      <c r="AO270" s="12"/>
      <c r="AP270" s="12"/>
      <c r="AQ270" s="12"/>
      <c r="AR270" s="41"/>
      <c r="AS270" s="12"/>
      <c r="AT270" s="12"/>
      <c r="AU270" s="12"/>
      <c r="AV270" s="12"/>
      <c r="AW270" s="12"/>
      <c r="AX270" s="13"/>
      <c r="AY270" s="12"/>
      <c r="AZ270" s="12"/>
      <c r="BA270" s="39"/>
      <c r="BB270" s="40">
        <v>0</v>
      </c>
      <c r="BC270" s="39"/>
      <c r="BE270" s="12"/>
      <c r="BF270" s="12"/>
      <c r="BG270" s="12"/>
      <c r="BH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</row>
    <row r="271" spans="1:128" x14ac:dyDescent="0.25">
      <c r="A271" s="34" t="s">
        <v>141</v>
      </c>
      <c r="B271" s="1">
        <v>39491</v>
      </c>
      <c r="C271" s="2"/>
      <c r="D271" s="1"/>
      <c r="F271" s="2">
        <v>37</v>
      </c>
      <c r="G271" t="s">
        <v>131</v>
      </c>
      <c r="H271" s="2"/>
      <c r="I271" s="12"/>
      <c r="J271" s="12">
        <v>11.4</v>
      </c>
      <c r="K271" s="2"/>
      <c r="L271" s="36"/>
      <c r="M271" s="2"/>
      <c r="N271" s="2"/>
      <c r="O271" s="2"/>
      <c r="P271" s="12"/>
      <c r="Q271" s="12"/>
      <c r="R271" s="12"/>
      <c r="S271" s="12"/>
      <c r="T271" s="12"/>
      <c r="U271" s="39"/>
      <c r="W271" s="12"/>
      <c r="X271" s="12"/>
      <c r="Y271" s="12"/>
      <c r="Z271" s="39"/>
      <c r="AB271" s="12"/>
      <c r="AC271" s="42"/>
      <c r="AD271" s="12"/>
      <c r="AE271" s="12"/>
      <c r="AF271" s="12"/>
      <c r="AG271" s="12"/>
      <c r="AH271" s="12"/>
      <c r="AI271" s="12"/>
      <c r="AJ271" s="12"/>
      <c r="AK271" s="12"/>
      <c r="AL271" s="12"/>
      <c r="AM271" s="39"/>
      <c r="AO271" s="12"/>
      <c r="AP271" s="12"/>
      <c r="AQ271" s="12"/>
      <c r="AR271" s="41"/>
      <c r="AS271" s="12"/>
      <c r="AT271" s="12"/>
      <c r="AU271" s="12"/>
      <c r="AV271" s="12"/>
      <c r="AW271" s="12"/>
      <c r="AX271" s="13"/>
      <c r="AY271" s="12"/>
      <c r="AZ271" s="12"/>
      <c r="BA271" s="39"/>
      <c r="BB271" s="40">
        <v>0</v>
      </c>
      <c r="BC271" s="39"/>
      <c r="BE271" s="12"/>
      <c r="BF271" s="12"/>
      <c r="BG271" s="12"/>
      <c r="BH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</row>
    <row r="272" spans="1:128" x14ac:dyDescent="0.25">
      <c r="A272" s="34" t="s">
        <v>141</v>
      </c>
      <c r="B272" s="1">
        <v>39496</v>
      </c>
      <c r="C272" s="2"/>
      <c r="D272" s="1"/>
      <c r="F272" s="2">
        <v>42</v>
      </c>
      <c r="G272" t="s">
        <v>131</v>
      </c>
      <c r="H272" s="2"/>
      <c r="I272" s="12"/>
      <c r="J272" s="12">
        <v>11.85</v>
      </c>
      <c r="K272" s="2"/>
      <c r="L272" s="36"/>
      <c r="M272" s="2"/>
      <c r="N272" s="2"/>
      <c r="O272" s="2"/>
      <c r="P272" s="12"/>
      <c r="Q272" s="12"/>
      <c r="R272" s="12"/>
      <c r="S272" s="12"/>
      <c r="T272" s="12"/>
      <c r="U272" s="39"/>
      <c r="W272" s="12"/>
      <c r="X272" s="12"/>
      <c r="Y272" s="12"/>
      <c r="Z272" s="39"/>
      <c r="AB272" s="12"/>
      <c r="AC272" s="42"/>
      <c r="AD272" s="12"/>
      <c r="AE272" s="12"/>
      <c r="AF272" s="12"/>
      <c r="AG272" s="12"/>
      <c r="AH272" s="12"/>
      <c r="AI272" s="12"/>
      <c r="AJ272" s="12"/>
      <c r="AK272" s="12"/>
      <c r="AL272" s="12"/>
      <c r="AM272" s="39"/>
      <c r="AO272" s="12"/>
      <c r="AP272" s="12"/>
      <c r="AQ272" s="12"/>
      <c r="AR272" s="41"/>
      <c r="AS272" s="12"/>
      <c r="AT272" s="12"/>
      <c r="AU272" s="12"/>
      <c r="AV272" s="12"/>
      <c r="AW272" s="12"/>
      <c r="AX272" s="13"/>
      <c r="AY272" s="12"/>
      <c r="AZ272" s="12"/>
      <c r="BA272" s="39"/>
      <c r="BB272" s="40">
        <v>0</v>
      </c>
      <c r="BC272" s="39"/>
      <c r="BE272" s="12"/>
      <c r="BF272" s="12"/>
      <c r="BG272" s="12"/>
      <c r="BH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</row>
    <row r="273" spans="1:128" x14ac:dyDescent="0.25">
      <c r="A273" s="34" t="s">
        <v>141</v>
      </c>
      <c r="B273" s="1">
        <v>39504</v>
      </c>
      <c r="C273" s="2"/>
      <c r="D273" s="1"/>
      <c r="F273" s="2">
        <v>50</v>
      </c>
      <c r="G273" t="s">
        <v>131</v>
      </c>
      <c r="H273" s="2"/>
      <c r="I273" s="12"/>
      <c r="J273" s="12">
        <v>13.6</v>
      </c>
      <c r="K273" s="2"/>
      <c r="L273" s="36"/>
      <c r="M273" s="2"/>
      <c r="N273" s="2"/>
      <c r="O273" s="2"/>
      <c r="P273" s="12"/>
      <c r="Q273" s="12"/>
      <c r="R273" s="12"/>
      <c r="S273" s="12"/>
      <c r="T273" s="12"/>
      <c r="U273" s="39">
        <v>0</v>
      </c>
      <c r="W273" s="12"/>
      <c r="X273" s="12"/>
      <c r="Y273" s="12"/>
      <c r="Z273" s="39">
        <v>0</v>
      </c>
      <c r="AB273" s="12">
        <v>2.5479736842105263</v>
      </c>
      <c r="AC273" s="42"/>
      <c r="AD273" s="12"/>
      <c r="AE273" s="12"/>
      <c r="AF273" s="12"/>
      <c r="AG273" s="12">
        <v>0</v>
      </c>
      <c r="AH273" s="12"/>
      <c r="AI273" s="12">
        <v>0</v>
      </c>
      <c r="AJ273" s="12"/>
      <c r="AK273" s="12">
        <v>0</v>
      </c>
      <c r="AL273" s="12">
        <v>0</v>
      </c>
      <c r="AM273" s="39"/>
      <c r="AO273" s="12"/>
      <c r="AP273" s="12"/>
      <c r="AQ273" s="12"/>
      <c r="AR273" s="41">
        <v>0</v>
      </c>
      <c r="AS273" s="12">
        <v>0</v>
      </c>
      <c r="AT273" s="12">
        <v>0</v>
      </c>
      <c r="AU273" s="12">
        <v>0</v>
      </c>
      <c r="AV273" s="12"/>
      <c r="AW273" s="12"/>
      <c r="AX273" s="13">
        <v>0</v>
      </c>
      <c r="AY273" s="12"/>
      <c r="AZ273" s="12"/>
      <c r="BA273" s="39"/>
      <c r="BB273" s="40">
        <v>0</v>
      </c>
      <c r="BC273" s="39"/>
      <c r="BE273" s="12"/>
      <c r="BF273" s="12"/>
      <c r="BG273" s="12"/>
      <c r="BH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</row>
    <row r="274" spans="1:128" x14ac:dyDescent="0.25">
      <c r="A274" s="34" t="s">
        <v>141</v>
      </c>
      <c r="B274" s="1">
        <v>39510</v>
      </c>
      <c r="C274" s="2"/>
      <c r="D274" s="1"/>
      <c r="F274" s="2">
        <v>56</v>
      </c>
      <c r="G274" t="s">
        <v>131</v>
      </c>
      <c r="H274" s="2"/>
      <c r="I274" s="12"/>
      <c r="J274" s="12">
        <v>15.45</v>
      </c>
      <c r="K274" s="2"/>
      <c r="L274" s="36"/>
      <c r="M274" s="2"/>
      <c r="N274" s="2"/>
      <c r="O274" s="2"/>
      <c r="P274" s="12"/>
      <c r="Q274" s="12"/>
      <c r="R274" s="12"/>
      <c r="S274" s="12"/>
      <c r="T274" s="12"/>
      <c r="U274" s="39">
        <v>2588.5442192482446</v>
      </c>
      <c r="V274" s="40">
        <v>258.85442192482446</v>
      </c>
      <c r="W274" s="12"/>
      <c r="X274" s="12"/>
      <c r="Y274" s="12"/>
      <c r="Z274" s="39">
        <v>1568.1429344090179</v>
      </c>
      <c r="AA274" s="40">
        <v>156.81429344090179</v>
      </c>
      <c r="AB274" s="12">
        <v>3.0594560676999309</v>
      </c>
      <c r="AC274" s="42">
        <f>AB274/AA274</f>
        <v>1.9510058685134724E-2</v>
      </c>
      <c r="AD274" s="12"/>
      <c r="AE274" s="12"/>
      <c r="AF274" s="12"/>
      <c r="AG274" s="12">
        <v>68.183063404448745</v>
      </c>
      <c r="AH274" s="12"/>
      <c r="AI274" s="12">
        <v>14.337186165690321</v>
      </c>
      <c r="AJ274" s="12"/>
      <c r="AK274" s="12">
        <v>0</v>
      </c>
      <c r="AL274" s="12">
        <v>0</v>
      </c>
      <c r="AM274" s="39">
        <f>AG274+AH274+AI274+AJ274+AK274+AL274</f>
        <v>82.520249570139072</v>
      </c>
      <c r="AN274" s="40">
        <f>AM274/10</f>
        <v>8.2520249570139068</v>
      </c>
      <c r="AO274" s="12"/>
      <c r="AP274" s="12"/>
      <c r="AQ274" s="12"/>
      <c r="AR274" s="41">
        <v>133.84985286944084</v>
      </c>
      <c r="AS274" s="12">
        <v>125.33514377020008</v>
      </c>
      <c r="AT274" s="12">
        <v>8.5147090992407737</v>
      </c>
      <c r="AU274" s="12">
        <v>0</v>
      </c>
      <c r="AV274" s="12"/>
      <c r="AW274" s="12"/>
      <c r="AX274" s="13">
        <v>0</v>
      </c>
      <c r="AY274" s="12"/>
      <c r="AZ274" s="12"/>
      <c r="BA274" s="39"/>
      <c r="BB274" s="40">
        <v>0</v>
      </c>
      <c r="BC274" s="39">
        <f>U274+Z274+AM274+BA274</f>
        <v>4239.2074032274013</v>
      </c>
      <c r="BD274">
        <f>V274+AA274+AN274</f>
        <v>423.92074032274019</v>
      </c>
      <c r="BE274" s="12"/>
      <c r="BF274" s="12"/>
      <c r="BG274" s="12"/>
      <c r="BH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</row>
    <row r="275" spans="1:128" x14ac:dyDescent="0.25">
      <c r="A275" s="34" t="s">
        <v>141</v>
      </c>
      <c r="B275" s="1">
        <v>39514</v>
      </c>
      <c r="C275" s="2"/>
      <c r="D275" s="1"/>
      <c r="F275" s="2">
        <v>60</v>
      </c>
      <c r="G275" t="s">
        <v>131</v>
      </c>
      <c r="H275" s="2"/>
      <c r="I275" s="12"/>
      <c r="J275" s="12">
        <v>18.3</v>
      </c>
      <c r="K275" s="2"/>
      <c r="L275" s="36"/>
      <c r="M275" s="2"/>
      <c r="N275" s="2"/>
      <c r="O275" s="2"/>
      <c r="P275" s="12"/>
      <c r="Q275" s="12"/>
      <c r="R275" s="12"/>
      <c r="S275" s="12"/>
      <c r="T275" s="12"/>
      <c r="U275" s="39"/>
      <c r="W275" s="12"/>
      <c r="X275" s="12"/>
      <c r="Y275" s="12"/>
      <c r="Z275" s="39"/>
      <c r="AB275" s="12"/>
      <c r="AC275" s="42"/>
      <c r="AD275" s="12"/>
      <c r="AE275" s="12"/>
      <c r="AF275" s="12"/>
      <c r="AG275" s="12"/>
      <c r="AH275" s="12"/>
      <c r="AI275" s="12"/>
      <c r="AJ275" s="12"/>
      <c r="AK275" s="12"/>
      <c r="AL275" s="12"/>
      <c r="AM275" s="39"/>
      <c r="AO275" s="12"/>
      <c r="AP275" s="12"/>
      <c r="AQ275" s="12"/>
      <c r="AR275" s="41"/>
      <c r="AS275" s="12"/>
      <c r="AT275" s="12"/>
      <c r="AU275" s="12"/>
      <c r="AV275" s="12"/>
      <c r="AW275" s="12"/>
      <c r="AX275" s="13"/>
      <c r="AY275" s="12"/>
      <c r="AZ275" s="12"/>
      <c r="BA275" s="39"/>
      <c r="BB275" s="40">
        <v>0</v>
      </c>
      <c r="BC275" s="39"/>
      <c r="BE275" s="12"/>
      <c r="BF275" s="12"/>
      <c r="BG275" s="12"/>
      <c r="BH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</row>
    <row r="276" spans="1:128" x14ac:dyDescent="0.25">
      <c r="A276" s="34" t="s">
        <v>141</v>
      </c>
      <c r="B276" s="1">
        <v>39524</v>
      </c>
      <c r="C276" s="2"/>
      <c r="D276" s="1"/>
      <c r="F276" s="2">
        <v>70</v>
      </c>
      <c r="G276" t="s">
        <v>131</v>
      </c>
      <c r="H276" s="2"/>
      <c r="I276" s="12"/>
      <c r="J276" s="12">
        <v>19.399999999999999</v>
      </c>
      <c r="K276" s="2"/>
      <c r="L276" s="36"/>
      <c r="M276" s="2"/>
      <c r="N276" s="2"/>
      <c r="O276" s="2"/>
      <c r="P276" s="12"/>
      <c r="Q276" s="12"/>
      <c r="R276" s="12"/>
      <c r="S276" s="12"/>
      <c r="T276" s="12"/>
      <c r="U276" s="39">
        <v>4330.4629913408189</v>
      </c>
      <c r="V276" s="40">
        <v>433.04629913408189</v>
      </c>
      <c r="W276" s="12"/>
      <c r="X276" s="12"/>
      <c r="Y276" s="12"/>
      <c r="Z276" s="39">
        <v>2260.1165549812963</v>
      </c>
      <c r="AA276" s="40">
        <v>226.01165549812964</v>
      </c>
      <c r="AB276" s="12">
        <v>3.5592237216868861</v>
      </c>
      <c r="AC276" s="42">
        <f>AB276/AA276</f>
        <v>1.5747965359761459E-2</v>
      </c>
      <c r="AD276" s="12"/>
      <c r="AE276" s="12"/>
      <c r="AF276" s="12"/>
      <c r="AG276" s="12">
        <v>271.36212675062973</v>
      </c>
      <c r="AH276" s="12"/>
      <c r="AI276" s="12">
        <v>6089.7526858390465</v>
      </c>
      <c r="AJ276" s="12"/>
      <c r="AK276" s="12">
        <v>0</v>
      </c>
      <c r="AL276" s="12">
        <v>0</v>
      </c>
      <c r="AM276" s="39">
        <f>AG276+AH276+AI276+AJ276+AK276+AL276</f>
        <v>6361.1148125896761</v>
      </c>
      <c r="AN276" s="40">
        <f>AM276/10</f>
        <v>636.11148125896761</v>
      </c>
      <c r="AO276" s="12"/>
      <c r="AP276" s="12"/>
      <c r="AQ276" s="12"/>
      <c r="AR276" s="41">
        <v>295.63986959710473</v>
      </c>
      <c r="AS276" s="12">
        <v>232.16936723388199</v>
      </c>
      <c r="AT276" s="12">
        <v>63.470502363222721</v>
      </c>
      <c r="AU276" s="12">
        <v>0</v>
      </c>
      <c r="AV276" s="12"/>
      <c r="AW276" s="12"/>
      <c r="AX276" s="13">
        <v>0</v>
      </c>
      <c r="AY276" s="12"/>
      <c r="AZ276" s="12"/>
      <c r="BA276" s="39"/>
      <c r="BB276" s="40">
        <v>0</v>
      </c>
      <c r="BC276" s="39">
        <f>U276+Z276+AM276+BA276</f>
        <v>12951.694358911791</v>
      </c>
      <c r="BD276">
        <f>V276+AA276+AN276</f>
        <v>1295.1694358911791</v>
      </c>
      <c r="BE276" s="12"/>
      <c r="BF276" s="12"/>
      <c r="BG276" s="12"/>
      <c r="BH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</row>
    <row r="277" spans="1:128" x14ac:dyDescent="0.25">
      <c r="A277" s="34" t="s">
        <v>141</v>
      </c>
      <c r="B277" s="1">
        <v>39532</v>
      </c>
      <c r="C277" s="2"/>
      <c r="D277" s="1"/>
      <c r="F277" s="2">
        <v>78</v>
      </c>
      <c r="G277" t="s">
        <v>131</v>
      </c>
      <c r="H277" s="2"/>
      <c r="I277" s="12"/>
      <c r="J277" s="12">
        <v>21.2</v>
      </c>
      <c r="K277" s="2"/>
      <c r="L277" s="36"/>
      <c r="M277" s="2"/>
      <c r="N277" s="2"/>
      <c r="O277" s="2"/>
      <c r="P277" s="12"/>
      <c r="Q277" s="12"/>
      <c r="R277" s="12"/>
      <c r="S277" s="12"/>
      <c r="T277" s="12"/>
      <c r="U277" s="39"/>
      <c r="W277" s="12"/>
      <c r="X277" s="12"/>
      <c r="Y277" s="12"/>
      <c r="Z277" s="39"/>
      <c r="AB277" s="12"/>
      <c r="AC277" s="42"/>
      <c r="AD277" s="12"/>
      <c r="AE277" s="12"/>
      <c r="AF277" s="12"/>
      <c r="AG277" s="12"/>
      <c r="AH277" s="12"/>
      <c r="AI277" s="12"/>
      <c r="AJ277" s="12"/>
      <c r="AK277" s="12"/>
      <c r="AL277" s="12"/>
      <c r="AM277" s="39"/>
      <c r="AO277" s="12"/>
      <c r="AP277" s="12"/>
      <c r="AQ277" s="12"/>
      <c r="AR277" s="41"/>
      <c r="AS277" s="12"/>
      <c r="AT277" s="12"/>
      <c r="AU277" s="12"/>
      <c r="AV277" s="12"/>
      <c r="AW277" s="12"/>
      <c r="AX277" s="13"/>
      <c r="AY277" s="12"/>
      <c r="AZ277" s="12"/>
      <c r="BA277" s="39"/>
      <c r="BB277" s="40">
        <v>0</v>
      </c>
      <c r="BC277" s="39"/>
      <c r="BE277" s="12"/>
      <c r="BF277" s="12"/>
      <c r="BG277" s="12"/>
      <c r="BH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</row>
    <row r="278" spans="1:128" x14ac:dyDescent="0.25">
      <c r="A278" s="34" t="s">
        <v>141</v>
      </c>
      <c r="B278" s="1">
        <v>39538</v>
      </c>
      <c r="C278" s="2"/>
      <c r="D278" s="1"/>
      <c r="F278" s="2">
        <v>84</v>
      </c>
      <c r="G278" t="s">
        <v>131</v>
      </c>
      <c r="H278" s="2"/>
      <c r="I278" s="12"/>
      <c r="J278" s="12"/>
      <c r="K278" s="2"/>
      <c r="L278" s="36"/>
      <c r="M278" s="2"/>
      <c r="N278" s="2"/>
      <c r="O278" s="2"/>
      <c r="P278" s="12"/>
      <c r="Q278" s="12"/>
      <c r="R278" s="12"/>
      <c r="S278" s="12"/>
      <c r="T278" s="12"/>
      <c r="U278" s="39">
        <v>5580.0450901037057</v>
      </c>
      <c r="V278" s="40">
        <v>558.00450901037061</v>
      </c>
      <c r="W278" s="12"/>
      <c r="X278" s="12"/>
      <c r="Y278" s="12"/>
      <c r="Z278" s="39">
        <v>2894.2046064783481</v>
      </c>
      <c r="AA278" s="40">
        <v>289.42046064783483</v>
      </c>
      <c r="AB278" s="12">
        <v>4.2539936715376765</v>
      </c>
      <c r="AC278" s="42">
        <f>AB278/AA278</f>
        <v>1.4698316981514005E-2</v>
      </c>
      <c r="AD278" s="12"/>
      <c r="AE278" s="12"/>
      <c r="AF278" s="12"/>
      <c r="AG278" s="12">
        <v>201.31335416551352</v>
      </c>
      <c r="AH278" s="12"/>
      <c r="AI278" s="12">
        <v>3733.1020091682394</v>
      </c>
      <c r="AJ278" s="12"/>
      <c r="AK278" s="12">
        <v>0</v>
      </c>
      <c r="AL278" s="12">
        <v>0</v>
      </c>
      <c r="AM278" s="39">
        <f>AG278+AH278+AI278+AJ278+AK278+AL278</f>
        <v>3934.4153633337528</v>
      </c>
      <c r="AN278" s="40">
        <f>AM278/10</f>
        <v>393.44153633337527</v>
      </c>
      <c r="AO278" s="12"/>
      <c r="AP278" s="12"/>
      <c r="AQ278" s="12"/>
      <c r="AR278" s="41">
        <v>345.06405307439388</v>
      </c>
      <c r="AS278" s="12">
        <v>145.16641522362136</v>
      </c>
      <c r="AT278" s="12">
        <v>199.89763785077253</v>
      </c>
      <c r="AU278" s="12">
        <v>0</v>
      </c>
      <c r="AV278" s="12"/>
      <c r="AW278" s="12"/>
      <c r="AX278" s="13">
        <v>0</v>
      </c>
      <c r="AY278" s="12"/>
      <c r="AZ278" s="12"/>
      <c r="BA278" s="39"/>
      <c r="BB278" s="40">
        <v>0</v>
      </c>
      <c r="BC278" s="39">
        <f>U278+Z278+AM278+BA278</f>
        <v>12408.665059915806</v>
      </c>
      <c r="BD278">
        <f>V278+AA278+AN278</f>
        <v>1240.8665059915807</v>
      </c>
      <c r="BE278" s="12"/>
      <c r="BF278" s="12"/>
      <c r="BG278" s="12"/>
      <c r="BH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</row>
    <row r="279" spans="1:128" x14ac:dyDescent="0.25">
      <c r="A279" s="34" t="s">
        <v>141</v>
      </c>
      <c r="B279" s="1">
        <v>39540</v>
      </c>
      <c r="C279" s="2"/>
      <c r="D279" s="1"/>
      <c r="F279" s="2">
        <v>86</v>
      </c>
      <c r="G279" t="s">
        <v>131</v>
      </c>
      <c r="H279" s="2"/>
      <c r="I279" s="12"/>
      <c r="J279" s="12">
        <v>22.45</v>
      </c>
      <c r="K279" s="2"/>
      <c r="L279" s="36"/>
      <c r="M279" s="2"/>
      <c r="N279" s="2"/>
      <c r="O279" s="2"/>
      <c r="P279" s="12"/>
      <c r="Q279" s="12"/>
      <c r="R279" s="12"/>
      <c r="S279" s="12"/>
      <c r="T279" s="12"/>
      <c r="U279" s="39"/>
      <c r="W279" s="12"/>
      <c r="X279" s="12"/>
      <c r="Y279" s="12"/>
      <c r="Z279" s="39"/>
      <c r="AB279" s="12"/>
      <c r="AC279" s="42"/>
      <c r="AD279" s="12"/>
      <c r="AE279" s="12"/>
      <c r="AF279" s="12"/>
      <c r="AG279" s="12"/>
      <c r="AH279" s="12"/>
      <c r="AI279" s="12"/>
      <c r="AJ279" s="12"/>
      <c r="AK279" s="12"/>
      <c r="AL279" s="12"/>
      <c r="AM279" s="39"/>
      <c r="AO279" s="12"/>
      <c r="AP279" s="12"/>
      <c r="AQ279" s="12"/>
      <c r="AR279" s="41"/>
      <c r="AS279" s="12"/>
      <c r="AT279" s="12"/>
      <c r="AU279" s="12"/>
      <c r="AV279" s="12"/>
      <c r="AW279" s="12"/>
      <c r="AX279" s="13"/>
      <c r="AY279" s="12"/>
      <c r="AZ279" s="12"/>
      <c r="BA279" s="39"/>
      <c r="BB279" s="40">
        <v>0</v>
      </c>
      <c r="BC279" s="39"/>
      <c r="BE279" s="12"/>
      <c r="BF279" s="12"/>
      <c r="BG279" s="12"/>
      <c r="BH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</row>
    <row r="280" spans="1:128" x14ac:dyDescent="0.25">
      <c r="A280" s="34" t="s">
        <v>141</v>
      </c>
      <c r="B280" s="1">
        <v>39546</v>
      </c>
      <c r="C280" s="2"/>
      <c r="D280" s="1"/>
      <c r="F280" s="2">
        <v>92</v>
      </c>
      <c r="G280" t="s">
        <v>131</v>
      </c>
      <c r="H280" s="2"/>
      <c r="I280" s="12"/>
      <c r="J280" s="12">
        <v>22.9</v>
      </c>
      <c r="K280" s="2"/>
      <c r="L280" s="36"/>
      <c r="M280" s="2"/>
      <c r="N280" s="2"/>
      <c r="O280" s="2"/>
      <c r="P280" s="12"/>
      <c r="Q280" s="12"/>
      <c r="R280" s="12"/>
      <c r="S280" s="12"/>
      <c r="T280" s="12"/>
      <c r="U280" s="39"/>
      <c r="W280" s="12"/>
      <c r="X280" s="12"/>
      <c r="Y280" s="12"/>
      <c r="Z280" s="39"/>
      <c r="AB280" s="12"/>
      <c r="AC280" s="42"/>
      <c r="AD280" s="12"/>
      <c r="AE280" s="12"/>
      <c r="AF280" s="12"/>
      <c r="AG280" s="12"/>
      <c r="AH280" s="12"/>
      <c r="AI280" s="12"/>
      <c r="AJ280" s="12"/>
      <c r="AK280" s="12"/>
      <c r="AL280" s="12"/>
      <c r="AM280" s="39"/>
      <c r="AO280" s="12"/>
      <c r="AP280" s="12"/>
      <c r="AQ280" s="12"/>
      <c r="AR280" s="41"/>
      <c r="AS280" s="12"/>
      <c r="AT280" s="12"/>
      <c r="AU280" s="12"/>
      <c r="AV280" s="12"/>
      <c r="AW280" s="12"/>
      <c r="AX280" s="13"/>
      <c r="AY280" s="12"/>
      <c r="AZ280" s="12"/>
      <c r="BA280" s="39"/>
      <c r="BB280" s="40">
        <v>0</v>
      </c>
      <c r="BC280" s="39"/>
      <c r="BE280" s="12"/>
      <c r="BF280" s="12"/>
      <c r="BG280" s="12"/>
      <c r="BH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</row>
    <row r="281" spans="1:128" x14ac:dyDescent="0.25">
      <c r="A281" s="34" t="s">
        <v>141</v>
      </c>
      <c r="B281" s="1">
        <v>39552</v>
      </c>
      <c r="C281" s="2"/>
      <c r="D281" s="1"/>
      <c r="F281" s="2">
        <v>98</v>
      </c>
      <c r="G281" t="s">
        <v>131</v>
      </c>
      <c r="H281" s="2"/>
      <c r="I281" s="12"/>
      <c r="J281" s="12"/>
      <c r="K281" s="2"/>
      <c r="L281" s="36"/>
      <c r="M281" s="2"/>
      <c r="N281" s="2"/>
      <c r="O281" s="2"/>
      <c r="P281" s="12"/>
      <c r="Q281" s="12"/>
      <c r="R281" s="12"/>
      <c r="S281" s="12"/>
      <c r="T281" s="12"/>
      <c r="U281" s="39">
        <v>4942.9151434678251</v>
      </c>
      <c r="V281" s="40">
        <v>494.29151434678249</v>
      </c>
      <c r="W281" s="12"/>
      <c r="X281" s="12"/>
      <c r="Y281" s="12"/>
      <c r="Z281" s="39">
        <v>2479.9322114536799</v>
      </c>
      <c r="AA281" s="40">
        <v>247.99322114536798</v>
      </c>
      <c r="AB281" s="12">
        <v>3.3219264388390868</v>
      </c>
      <c r="AC281" s="42">
        <f>AB281/AA281</f>
        <v>1.339523081919989E-2</v>
      </c>
      <c r="AD281" s="12"/>
      <c r="AE281" s="12"/>
      <c r="AF281" s="12"/>
      <c r="AG281" s="12">
        <v>37.461964342338604</v>
      </c>
      <c r="AH281" s="12"/>
      <c r="AI281" s="12">
        <v>4851.6112135442008</v>
      </c>
      <c r="AJ281" s="12"/>
      <c r="AK281" s="12">
        <v>0</v>
      </c>
      <c r="AL281" s="12">
        <v>0</v>
      </c>
      <c r="AM281" s="39">
        <f>AG281+AH281+AI281+AJ281+AK281+AL281</f>
        <v>4889.0731778865393</v>
      </c>
      <c r="AN281" s="40">
        <f>AM281/10</f>
        <v>488.90731778865393</v>
      </c>
      <c r="AO281" s="12"/>
      <c r="AP281" s="12"/>
      <c r="AQ281" s="12"/>
      <c r="AR281" s="41">
        <v>216.05140609700038</v>
      </c>
      <c r="AS281" s="12">
        <v>23.75723905618462</v>
      </c>
      <c r="AT281" s="12">
        <v>192.29416704081575</v>
      </c>
      <c r="AU281" s="12">
        <v>0</v>
      </c>
      <c r="AV281" s="12"/>
      <c r="AW281" s="12"/>
      <c r="AX281" s="13">
        <v>0</v>
      </c>
      <c r="AY281" s="12"/>
      <c r="AZ281" s="12"/>
      <c r="BA281" s="39"/>
      <c r="BB281" s="40">
        <v>0</v>
      </c>
      <c r="BC281" s="39">
        <f>U281+Z281+AM281+BA281</f>
        <v>12311.920532808044</v>
      </c>
      <c r="BD281">
        <f>V281+AA281+AN281</f>
        <v>1231.1920532808044</v>
      </c>
      <c r="BE281" s="12"/>
      <c r="BF281" s="12"/>
      <c r="BG281" s="12"/>
      <c r="BH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</row>
    <row r="282" spans="1:128" x14ac:dyDescent="0.25">
      <c r="A282" s="34" t="s">
        <v>141</v>
      </c>
      <c r="B282" s="1">
        <v>39555</v>
      </c>
      <c r="C282" s="2"/>
      <c r="D282" s="1"/>
      <c r="F282" s="2">
        <v>101</v>
      </c>
      <c r="G282" t="s">
        <v>131</v>
      </c>
      <c r="H282" s="2"/>
      <c r="I282" s="12"/>
      <c r="J282" s="12">
        <v>23.35</v>
      </c>
      <c r="K282" s="2"/>
      <c r="L282" s="36"/>
      <c r="M282" s="2"/>
      <c r="N282" s="2"/>
      <c r="O282" s="2"/>
      <c r="P282" s="12"/>
      <c r="Q282" s="12"/>
      <c r="R282" s="12"/>
      <c r="S282" s="12"/>
      <c r="T282" s="12"/>
      <c r="U282" s="39"/>
      <c r="W282" s="12"/>
      <c r="X282" s="12"/>
      <c r="Y282" s="12"/>
      <c r="Z282" s="39"/>
      <c r="AB282" s="12"/>
      <c r="AC282" s="42"/>
      <c r="AD282" s="12"/>
      <c r="AE282" s="12"/>
      <c r="AF282" s="12"/>
      <c r="AG282" s="12"/>
      <c r="AH282" s="12"/>
      <c r="AI282" s="12"/>
      <c r="AJ282" s="12"/>
      <c r="AK282" s="12"/>
      <c r="AL282" s="12"/>
      <c r="AM282" s="39"/>
      <c r="AO282" s="12"/>
      <c r="AP282" s="12"/>
      <c r="AQ282" s="12"/>
      <c r="AR282" s="41"/>
      <c r="AS282" s="12"/>
      <c r="AT282" s="12"/>
      <c r="AU282" s="12"/>
      <c r="AV282" s="12"/>
      <c r="AW282" s="12"/>
      <c r="AX282" s="13"/>
      <c r="AY282" s="12"/>
      <c r="AZ282" s="12"/>
      <c r="BA282" s="39"/>
      <c r="BB282" s="40">
        <v>0</v>
      </c>
      <c r="BC282" s="39"/>
      <c r="BE282" s="12"/>
      <c r="BF282" s="12"/>
      <c r="BG282" s="12"/>
      <c r="BH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</row>
    <row r="283" spans="1:128" x14ac:dyDescent="0.25">
      <c r="A283" s="34" t="s">
        <v>141</v>
      </c>
      <c r="B283" s="1">
        <v>39566</v>
      </c>
      <c r="C283" s="2"/>
      <c r="D283" s="1"/>
      <c r="F283" s="2">
        <v>112</v>
      </c>
      <c r="G283" t="s">
        <v>131</v>
      </c>
      <c r="H283" s="2"/>
      <c r="I283" s="12"/>
      <c r="J283" s="12"/>
      <c r="K283" s="2"/>
      <c r="L283" s="36"/>
      <c r="M283" s="2"/>
      <c r="N283" s="2"/>
      <c r="O283" s="2"/>
      <c r="P283" s="12"/>
      <c r="Q283" s="12"/>
      <c r="R283" s="12"/>
      <c r="S283" s="12"/>
      <c r="T283" s="12"/>
      <c r="U283" s="39">
        <v>4585.514520745719</v>
      </c>
      <c r="V283" s="40">
        <v>458.5514520745719</v>
      </c>
      <c r="W283" s="12"/>
      <c r="X283" s="12"/>
      <c r="Y283" s="12"/>
      <c r="Z283" s="39">
        <v>2297.5288536744615</v>
      </c>
      <c r="AA283" s="40">
        <v>229.75288536744614</v>
      </c>
      <c r="AB283" s="12">
        <v>2.8019745790197295</v>
      </c>
      <c r="AC283" s="42">
        <f t="shared" ref="AC283:AC284" si="49">AB283/AA283</f>
        <v>1.2195601263237685E-2</v>
      </c>
      <c r="AD283" s="12"/>
      <c r="AE283" s="12"/>
      <c r="AF283" s="12"/>
      <c r="AG283" s="12">
        <v>0</v>
      </c>
      <c r="AH283" s="12"/>
      <c r="AI283" s="12">
        <v>6840.4331291499684</v>
      </c>
      <c r="AJ283" s="12"/>
      <c r="AK283" s="12">
        <v>0</v>
      </c>
      <c r="AL283" s="12">
        <v>0</v>
      </c>
      <c r="AM283" s="39">
        <f t="shared" ref="AM283:AM285" si="50">AG283+AH283+AI283+AJ283+AK283+AL283</f>
        <v>6840.4331291499684</v>
      </c>
      <c r="AN283" s="40">
        <f t="shared" ref="AN283:AN285" si="51">AM283/10</f>
        <v>684.04331291499682</v>
      </c>
      <c r="AO283" s="12"/>
      <c r="AP283" s="12"/>
      <c r="AQ283" s="12"/>
      <c r="AR283" s="41">
        <v>163.90691876993307</v>
      </c>
      <c r="AS283" s="12">
        <v>0</v>
      </c>
      <c r="AT283" s="12">
        <v>163.90691876993307</v>
      </c>
      <c r="AU283" s="12">
        <v>0</v>
      </c>
      <c r="AV283" s="12"/>
      <c r="AW283" s="12"/>
      <c r="AX283" s="13">
        <v>0</v>
      </c>
      <c r="AY283" s="12"/>
      <c r="AZ283" s="12"/>
      <c r="BA283" s="39"/>
      <c r="BB283" s="40">
        <v>0</v>
      </c>
      <c r="BC283" s="39">
        <f t="shared" ref="BC283:BC285" si="52">U283+Z283+AM283+BA283</f>
        <v>13723.476503570149</v>
      </c>
      <c r="BD283">
        <f t="shared" ref="BD283:BD285" si="53">V283+AA283+AN283</f>
        <v>1372.347650357015</v>
      </c>
      <c r="BE283" s="12"/>
      <c r="BF283" s="12"/>
      <c r="BG283" s="12"/>
      <c r="BH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</row>
    <row r="284" spans="1:128" x14ac:dyDescent="0.25">
      <c r="A284" s="34" t="s">
        <v>141</v>
      </c>
      <c r="B284" s="1">
        <v>39596</v>
      </c>
      <c r="C284" s="2"/>
      <c r="D284" s="1"/>
      <c r="F284" s="2">
        <v>142</v>
      </c>
      <c r="G284" t="s">
        <v>131</v>
      </c>
      <c r="H284" s="2"/>
      <c r="I284" s="12"/>
      <c r="J284" s="12"/>
      <c r="K284" s="2"/>
      <c r="L284" s="36"/>
      <c r="M284" s="2"/>
      <c r="N284" s="2"/>
      <c r="O284" s="2"/>
      <c r="P284" s="12"/>
      <c r="Q284" s="12"/>
      <c r="R284" s="12"/>
      <c r="S284" s="12"/>
      <c r="T284" s="12"/>
      <c r="U284" s="39">
        <v>4564.1496371446174</v>
      </c>
      <c r="V284" s="40">
        <v>456.41496371446175</v>
      </c>
      <c r="W284" s="12"/>
      <c r="X284" s="12"/>
      <c r="Y284" s="12"/>
      <c r="Z284" s="39">
        <v>1276.7554547803684</v>
      </c>
      <c r="AA284" s="40">
        <v>127.67554547803684</v>
      </c>
      <c r="AB284" s="12">
        <v>2.0402129674343867</v>
      </c>
      <c r="AC284" s="42">
        <f t="shared" si="49"/>
        <v>1.597966908851273E-2</v>
      </c>
      <c r="AD284" s="12"/>
      <c r="AE284" s="12"/>
      <c r="AF284" s="12"/>
      <c r="AG284" s="12">
        <v>0</v>
      </c>
      <c r="AH284" s="12"/>
      <c r="AI284" s="12">
        <v>3624.0104771741403</v>
      </c>
      <c r="AJ284" s="12"/>
      <c r="AK284" s="12">
        <v>134.66101121889201</v>
      </c>
      <c r="AL284" s="12">
        <v>6392.9762974586256</v>
      </c>
      <c r="AM284" s="39">
        <f t="shared" si="50"/>
        <v>10151.647785851657</v>
      </c>
      <c r="AN284" s="40">
        <f t="shared" si="51"/>
        <v>1015.1647785851658</v>
      </c>
      <c r="AO284" s="12"/>
      <c r="AP284" s="12"/>
      <c r="AQ284" s="12"/>
      <c r="AR284" s="41">
        <v>162.96618709102728</v>
      </c>
      <c r="AS284" s="12">
        <v>0</v>
      </c>
      <c r="AT284" s="12">
        <v>64.663387194494248</v>
      </c>
      <c r="AU284" s="12">
        <v>90.228731592782012</v>
      </c>
      <c r="AV284" s="12"/>
      <c r="AW284" s="12"/>
      <c r="AX284" s="13">
        <v>8.0740683037509982</v>
      </c>
      <c r="AY284" s="12"/>
      <c r="AZ284" s="12"/>
      <c r="BA284" s="39"/>
      <c r="BB284" s="40">
        <v>0</v>
      </c>
      <c r="BC284" s="39">
        <f t="shared" si="52"/>
        <v>15992.552877776643</v>
      </c>
      <c r="BD284">
        <f t="shared" si="53"/>
        <v>1599.2552877776643</v>
      </c>
      <c r="BE284" s="12"/>
      <c r="BF284" s="12"/>
      <c r="BG284" s="12"/>
      <c r="BH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</row>
    <row r="285" spans="1:128" x14ac:dyDescent="0.25">
      <c r="A285" s="34" t="s">
        <v>141</v>
      </c>
      <c r="B285" s="1">
        <v>39610</v>
      </c>
      <c r="C285" s="2"/>
      <c r="D285" s="1"/>
      <c r="F285" s="2">
        <v>156</v>
      </c>
      <c r="G285" t="s">
        <v>131</v>
      </c>
      <c r="H285" s="2"/>
      <c r="I285" s="12"/>
      <c r="J285" s="12"/>
      <c r="K285" s="2"/>
      <c r="L285" s="36"/>
      <c r="M285" s="2"/>
      <c r="N285" s="2"/>
      <c r="O285" s="2"/>
      <c r="P285" s="12"/>
      <c r="Q285" s="12"/>
      <c r="R285" s="12"/>
      <c r="S285" s="12"/>
      <c r="T285" s="12"/>
      <c r="U285" s="39">
        <v>6814.2261494136264</v>
      </c>
      <c r="V285" s="40">
        <v>681.42261494136267</v>
      </c>
      <c r="W285" s="12"/>
      <c r="X285" s="12"/>
      <c r="Y285" s="12"/>
      <c r="Z285" s="39">
        <v>1206.7169175830866</v>
      </c>
      <c r="AA285" s="40">
        <v>120.67169175830865</v>
      </c>
      <c r="AB285" s="12"/>
      <c r="AC285" s="42"/>
      <c r="AD285" s="12"/>
      <c r="AE285" s="12"/>
      <c r="AF285" s="12"/>
      <c r="AG285" s="12">
        <v>0</v>
      </c>
      <c r="AH285" s="12"/>
      <c r="AI285" s="12">
        <v>697.21421904800548</v>
      </c>
      <c r="AJ285" s="12"/>
      <c r="AK285" s="12">
        <v>0</v>
      </c>
      <c r="AL285" s="12">
        <v>11247.793491052227</v>
      </c>
      <c r="AM285" s="39">
        <f t="shared" si="50"/>
        <v>11945.007710100233</v>
      </c>
      <c r="AN285" s="40">
        <f t="shared" si="51"/>
        <v>1194.5007710100233</v>
      </c>
      <c r="AO285" s="12"/>
      <c r="AP285" s="12"/>
      <c r="AQ285" s="12"/>
      <c r="AR285" s="41">
        <v>157.91604106642862</v>
      </c>
      <c r="AS285" s="12">
        <v>0</v>
      </c>
      <c r="AT285" s="12">
        <v>11.918191778598386</v>
      </c>
      <c r="AU285" s="12">
        <v>145.99784928783023</v>
      </c>
      <c r="AV285" s="12"/>
      <c r="AW285" s="12"/>
      <c r="AX285" s="13">
        <v>0</v>
      </c>
      <c r="AY285" s="12"/>
      <c r="AZ285" s="12"/>
      <c r="BA285" s="39"/>
      <c r="BB285" s="40">
        <v>0</v>
      </c>
      <c r="BC285" s="39">
        <f t="shared" si="52"/>
        <v>19965.950777096947</v>
      </c>
      <c r="BD285">
        <f t="shared" si="53"/>
        <v>1996.5950777096946</v>
      </c>
      <c r="BE285" s="12"/>
      <c r="BF285" s="12"/>
      <c r="BG285" s="12"/>
      <c r="BH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</row>
    <row r="286" spans="1:128" x14ac:dyDescent="0.25">
      <c r="A286" s="34" t="s">
        <v>141</v>
      </c>
      <c r="B286" s="1">
        <v>39613</v>
      </c>
      <c r="C286" s="2">
        <v>8</v>
      </c>
      <c r="D286" s="1" t="s">
        <v>221</v>
      </c>
      <c r="E286" t="s">
        <v>19</v>
      </c>
      <c r="F286" s="2">
        <v>159</v>
      </c>
      <c r="G286" t="s">
        <v>131</v>
      </c>
      <c r="H286" s="2"/>
      <c r="I286" s="12"/>
      <c r="J286" s="12"/>
      <c r="K286" s="2"/>
      <c r="L286" s="36"/>
      <c r="M286" s="2"/>
      <c r="N286" s="2"/>
      <c r="O286" s="2">
        <v>159</v>
      </c>
      <c r="P286" s="12"/>
      <c r="Q286" s="12"/>
      <c r="R286" s="12"/>
      <c r="S286" s="12"/>
      <c r="T286" s="12"/>
      <c r="U286" s="39"/>
      <c r="W286" s="12"/>
      <c r="X286" s="12"/>
      <c r="Y286" s="12"/>
      <c r="Z286" s="39"/>
      <c r="AB286" s="12"/>
      <c r="AC286" s="42"/>
      <c r="AD286" s="12"/>
      <c r="AE286" s="12"/>
      <c r="AF286" s="12"/>
      <c r="AG286" s="12"/>
      <c r="AH286" s="12"/>
      <c r="AI286" s="12"/>
      <c r="AJ286" s="12"/>
      <c r="AK286" s="12"/>
      <c r="AL286" s="12"/>
      <c r="AM286" s="39"/>
      <c r="AO286" s="12"/>
      <c r="AP286" s="12"/>
      <c r="AQ286" s="12"/>
      <c r="AR286" s="41"/>
      <c r="AS286" s="12"/>
      <c r="AT286" s="12"/>
      <c r="AU286" s="12"/>
      <c r="AV286" s="12"/>
      <c r="AW286" s="12"/>
      <c r="AX286" s="13"/>
      <c r="AY286" s="12"/>
      <c r="AZ286" s="12"/>
      <c r="BA286" s="39"/>
      <c r="BB286" s="40">
        <v>0</v>
      </c>
      <c r="BC286" s="39"/>
      <c r="BE286" s="12"/>
      <c r="BF286" s="12"/>
      <c r="BG286" s="12"/>
      <c r="BH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</row>
    <row r="287" spans="1:128" x14ac:dyDescent="0.25">
      <c r="A287" s="34" t="s">
        <v>141</v>
      </c>
      <c r="B287" s="1">
        <v>39568</v>
      </c>
      <c r="C287" s="2">
        <v>7</v>
      </c>
      <c r="D287" t="s">
        <v>222</v>
      </c>
      <c r="E287" t="s">
        <v>18</v>
      </c>
      <c r="F287" s="2">
        <v>114</v>
      </c>
      <c r="G287" t="s">
        <v>131</v>
      </c>
      <c r="H287" s="2"/>
      <c r="I287" s="12"/>
      <c r="J287" s="12">
        <v>25.4</v>
      </c>
      <c r="K287" s="2"/>
      <c r="L287" s="36"/>
      <c r="M287" s="2"/>
      <c r="N287" s="2">
        <v>114</v>
      </c>
      <c r="O287" s="2"/>
      <c r="P287" s="12"/>
      <c r="Q287" s="12"/>
      <c r="R287" s="12"/>
      <c r="S287" s="12"/>
      <c r="T287" s="12"/>
      <c r="U287" s="39"/>
      <c r="W287" s="12"/>
      <c r="X287" s="12"/>
      <c r="Y287" s="12"/>
      <c r="Z287" s="39"/>
      <c r="AB287" s="12"/>
      <c r="AC287" s="42"/>
      <c r="AD287" s="12"/>
      <c r="AE287" s="12"/>
      <c r="AF287" s="12"/>
      <c r="AG287" s="12"/>
      <c r="AH287" s="12"/>
      <c r="AI287" s="12"/>
      <c r="AJ287" s="12"/>
      <c r="AK287" s="12"/>
      <c r="AL287" s="12"/>
      <c r="AM287" s="39"/>
      <c r="AO287" s="12"/>
      <c r="AP287" s="12"/>
      <c r="AQ287" s="12"/>
      <c r="AR287" s="41"/>
      <c r="AS287" s="12"/>
      <c r="AT287" s="12"/>
      <c r="AU287" s="12"/>
      <c r="AV287" s="12"/>
      <c r="AW287" s="12"/>
      <c r="AX287" s="13"/>
      <c r="AY287" s="12"/>
      <c r="AZ287" s="12"/>
      <c r="BA287" s="39"/>
      <c r="BB287" s="40">
        <v>0</v>
      </c>
      <c r="BC287" s="39"/>
      <c r="BE287" s="12"/>
      <c r="BF287" s="12"/>
      <c r="BG287" s="12"/>
      <c r="BH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</row>
    <row r="288" spans="1:128" x14ac:dyDescent="0.25">
      <c r="A288" s="34" t="s">
        <v>141</v>
      </c>
      <c r="B288" s="1">
        <v>38888</v>
      </c>
      <c r="C288" s="2">
        <v>9</v>
      </c>
      <c r="D288" s="1" t="s">
        <v>122</v>
      </c>
      <c r="E288" t="s">
        <v>20</v>
      </c>
      <c r="F288" s="2">
        <v>165</v>
      </c>
      <c r="G288" t="s">
        <v>131</v>
      </c>
      <c r="H288" s="2"/>
      <c r="I288" s="12"/>
      <c r="J288" s="12"/>
      <c r="K288" s="2"/>
      <c r="L288" s="36"/>
      <c r="M288" s="2"/>
      <c r="N288" s="2"/>
      <c r="O288" s="2"/>
      <c r="P288" s="12"/>
      <c r="Q288" s="12"/>
      <c r="R288" s="12"/>
      <c r="S288" s="12"/>
      <c r="T288" s="12"/>
      <c r="U288" s="39"/>
      <c r="W288" s="12"/>
      <c r="X288" s="12"/>
      <c r="Y288" s="12"/>
      <c r="Z288" s="39"/>
      <c r="AB288" s="12"/>
      <c r="AC288" s="42"/>
      <c r="AD288" s="12"/>
      <c r="AE288" s="12"/>
      <c r="AF288" s="12"/>
      <c r="AG288" s="12"/>
      <c r="AH288" s="12"/>
      <c r="AI288" s="12"/>
      <c r="AJ288" s="12"/>
      <c r="AK288" s="12"/>
      <c r="AL288" s="12"/>
      <c r="AM288" s="39"/>
      <c r="AO288" s="12"/>
      <c r="AP288" s="12"/>
      <c r="AQ288" s="12"/>
      <c r="AR288" s="41"/>
      <c r="AS288" s="12"/>
      <c r="AT288" s="12"/>
      <c r="AU288" s="12"/>
      <c r="AV288" s="12"/>
      <c r="AW288" s="12"/>
      <c r="AX288" s="13"/>
      <c r="AY288" s="12">
        <v>7101.5831400623365</v>
      </c>
      <c r="AZ288" s="12">
        <v>37.475000000000001</v>
      </c>
      <c r="BA288" s="39">
        <f>AY288*(AZ288/100)</f>
        <v>2661.3182817383608</v>
      </c>
      <c r="BB288" s="40">
        <v>266.13182817383608</v>
      </c>
      <c r="BC288" s="39"/>
      <c r="BE288" s="12"/>
      <c r="BF288" s="12">
        <f>BA288/227</f>
        <v>11.723869082547845</v>
      </c>
      <c r="BG288" s="12"/>
      <c r="BH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</row>
    <row r="289" spans="1:128" x14ac:dyDescent="0.25">
      <c r="A289" s="34" t="s">
        <v>141</v>
      </c>
      <c r="B289" s="1">
        <v>39454</v>
      </c>
      <c r="C289" s="2">
        <v>0</v>
      </c>
      <c r="D289" s="1" t="s">
        <v>223</v>
      </c>
      <c r="E289" t="s">
        <v>14</v>
      </c>
      <c r="F289" s="2">
        <v>0</v>
      </c>
      <c r="G289" t="s">
        <v>131</v>
      </c>
      <c r="H289" s="2"/>
      <c r="I289" s="12"/>
      <c r="J289" s="12"/>
      <c r="K289" s="2"/>
      <c r="L289" s="36"/>
      <c r="M289" s="2"/>
      <c r="N289" s="2"/>
      <c r="O289" s="2"/>
      <c r="P289" s="12"/>
      <c r="Q289" s="12"/>
      <c r="R289" s="12"/>
      <c r="S289" s="12"/>
      <c r="T289" s="12"/>
      <c r="U289" s="39">
        <v>0</v>
      </c>
      <c r="W289" s="12"/>
      <c r="X289" s="12"/>
      <c r="Y289" s="12"/>
      <c r="Z289" s="39">
        <v>0</v>
      </c>
      <c r="AB289" s="12"/>
      <c r="AC289" s="42"/>
      <c r="AD289" s="12"/>
      <c r="AE289" s="12"/>
      <c r="AF289" s="12"/>
      <c r="AG289" s="12">
        <v>0</v>
      </c>
      <c r="AH289" s="12"/>
      <c r="AI289" s="12">
        <v>0</v>
      </c>
      <c r="AJ289" s="12"/>
      <c r="AK289" s="12">
        <v>0</v>
      </c>
      <c r="AL289" s="12">
        <v>0</v>
      </c>
      <c r="AM289" s="39"/>
      <c r="AO289" s="12"/>
      <c r="AP289" s="12"/>
      <c r="AQ289" s="12"/>
      <c r="AR289" s="41">
        <v>0</v>
      </c>
      <c r="AS289" s="12">
        <v>0</v>
      </c>
      <c r="AT289" s="12">
        <v>0</v>
      </c>
      <c r="AU289" s="12">
        <v>0</v>
      </c>
      <c r="AV289" s="12"/>
      <c r="AW289" s="12"/>
      <c r="AX289" s="13">
        <v>0</v>
      </c>
      <c r="AY289" s="12"/>
      <c r="AZ289" s="12"/>
      <c r="BA289" s="39"/>
      <c r="BB289" s="40">
        <v>0</v>
      </c>
      <c r="BC289" s="39"/>
      <c r="BE289" s="12"/>
      <c r="BF289" s="12"/>
      <c r="BG289" s="12"/>
      <c r="BH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</row>
    <row r="290" spans="1:128" x14ac:dyDescent="0.25">
      <c r="A290" s="34" t="s">
        <v>141</v>
      </c>
      <c r="B290" s="1">
        <v>39480</v>
      </c>
      <c r="C290" s="2">
        <v>3</v>
      </c>
      <c r="D290" t="s">
        <v>224</v>
      </c>
      <c r="E290" t="s">
        <v>16</v>
      </c>
      <c r="F290" s="2">
        <v>26</v>
      </c>
      <c r="G290" t="s">
        <v>131</v>
      </c>
      <c r="H290" s="2"/>
      <c r="I290" s="12"/>
      <c r="J290" s="12"/>
      <c r="K290" s="2"/>
      <c r="L290" s="36">
        <v>26</v>
      </c>
      <c r="M290" s="2"/>
      <c r="N290" s="2"/>
      <c r="O290" s="2"/>
      <c r="P290" s="12"/>
      <c r="Q290" s="12"/>
      <c r="R290" s="12"/>
      <c r="S290" s="12"/>
      <c r="T290" s="12"/>
      <c r="U290" s="39"/>
      <c r="W290" s="12"/>
      <c r="X290" s="12"/>
      <c r="Y290" s="12"/>
      <c r="Z290" s="39"/>
      <c r="AB290" s="12"/>
      <c r="AC290" s="42"/>
      <c r="AD290" s="12"/>
      <c r="AE290" s="12"/>
      <c r="AF290" s="12"/>
      <c r="AG290" s="12"/>
      <c r="AH290" s="12"/>
      <c r="AI290" s="12"/>
      <c r="AJ290" s="12"/>
      <c r="AK290" s="12"/>
      <c r="AL290" s="12"/>
      <c r="AM290" s="39"/>
      <c r="AO290" s="12"/>
      <c r="AP290" s="12"/>
      <c r="AQ290" s="12"/>
      <c r="AR290" s="41"/>
      <c r="AS290" s="12"/>
      <c r="AT290" s="12"/>
      <c r="AU290" s="12"/>
      <c r="AV290" s="12"/>
      <c r="AW290" s="12"/>
      <c r="AX290" s="13"/>
      <c r="AY290" s="12"/>
      <c r="AZ290" s="12"/>
      <c r="BA290" s="39"/>
      <c r="BB290" s="40">
        <v>0</v>
      </c>
      <c r="BC290" s="39"/>
      <c r="BE290" s="12"/>
      <c r="BF290" s="12"/>
      <c r="BG290" s="12"/>
      <c r="BH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</row>
    <row r="291" spans="1:128" x14ac:dyDescent="0.25">
      <c r="A291" s="34" t="s">
        <v>146</v>
      </c>
      <c r="B291" s="1">
        <v>39825</v>
      </c>
      <c r="C291" s="2">
        <v>4</v>
      </c>
      <c r="D291" t="s">
        <v>220</v>
      </c>
      <c r="E291" t="s">
        <v>17</v>
      </c>
      <c r="F291">
        <v>42</v>
      </c>
      <c r="G291" t="s">
        <v>128</v>
      </c>
      <c r="H291" s="2"/>
      <c r="I291" s="12"/>
      <c r="J291" s="12"/>
      <c r="K291" s="2"/>
      <c r="L291" s="36"/>
      <c r="M291" s="2">
        <v>42</v>
      </c>
      <c r="N291" s="2"/>
      <c r="O291" s="2"/>
      <c r="P291" s="12"/>
      <c r="Q291" s="12"/>
      <c r="R291" s="12"/>
      <c r="S291" s="12"/>
      <c r="T291" s="12"/>
      <c r="U291" s="39">
        <v>1931.1159392194859</v>
      </c>
      <c r="V291" s="40">
        <v>193.11159392194858</v>
      </c>
      <c r="W291" s="12"/>
      <c r="X291" s="12"/>
      <c r="Y291" s="12"/>
      <c r="Z291" s="39">
        <v>1766.2434780885333</v>
      </c>
      <c r="AA291" s="40">
        <v>176.62434780885332</v>
      </c>
      <c r="AB291" s="14">
        <v>3.7587160265084436</v>
      </c>
      <c r="AC291" s="42">
        <f>AB291/AA291</f>
        <v>2.1280848722941684E-2</v>
      </c>
      <c r="AD291" s="12"/>
      <c r="AE291" s="12"/>
      <c r="AF291" s="12"/>
      <c r="AG291" s="12">
        <v>211.46160006906314</v>
      </c>
      <c r="AH291" s="12"/>
      <c r="AI291" s="12">
        <v>25.30356833012253</v>
      </c>
      <c r="AJ291" s="12"/>
      <c r="AK291" s="12">
        <v>0</v>
      </c>
      <c r="AL291" s="12">
        <v>0</v>
      </c>
      <c r="AM291" s="39">
        <f>AG291+AH291+AI291+AJ291+AK291+AL291</f>
        <v>236.76516839918565</v>
      </c>
      <c r="AN291" s="40">
        <f>AM291/10</f>
        <v>23.676516839918566</v>
      </c>
      <c r="AO291" s="12"/>
      <c r="AP291" s="12"/>
      <c r="AQ291" s="12"/>
      <c r="AR291" s="41">
        <v>234.15089200422833</v>
      </c>
      <c r="AS291" s="14">
        <v>227.24211980620129</v>
      </c>
      <c r="AT291" s="14">
        <v>6.9087721980270445</v>
      </c>
      <c r="AU291" s="12">
        <v>0</v>
      </c>
      <c r="AV291" s="14"/>
      <c r="AW291" s="14"/>
      <c r="AX291" s="20">
        <v>0</v>
      </c>
      <c r="AY291" s="12"/>
      <c r="AZ291" s="12"/>
      <c r="BA291" s="39"/>
      <c r="BB291" s="40">
        <v>0</v>
      </c>
      <c r="BC291" s="39">
        <f>U291+Z291+AM291+BA291</f>
        <v>3934.1245857072049</v>
      </c>
      <c r="BD291">
        <f>V291+AA291+AN291</f>
        <v>393.41245857072045</v>
      </c>
      <c r="BE291" s="12"/>
      <c r="BF291" s="12"/>
      <c r="BG291" s="12"/>
      <c r="BH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</row>
    <row r="292" spans="1:128" x14ac:dyDescent="0.25">
      <c r="A292" s="34" t="s">
        <v>146</v>
      </c>
      <c r="B292" s="1">
        <v>39798</v>
      </c>
      <c r="C292" s="2"/>
      <c r="D292" s="1"/>
      <c r="F292">
        <v>15</v>
      </c>
      <c r="G292" t="s">
        <v>128</v>
      </c>
      <c r="H292" s="2"/>
      <c r="I292" s="12"/>
      <c r="J292" s="12">
        <v>5.75</v>
      </c>
      <c r="K292" s="2"/>
      <c r="L292" s="36"/>
      <c r="M292" s="2"/>
      <c r="N292" s="2"/>
      <c r="O292" s="2"/>
      <c r="P292" s="12"/>
      <c r="Q292" s="12"/>
      <c r="R292" s="12"/>
      <c r="S292" s="12"/>
      <c r="T292" s="12"/>
      <c r="U292" s="39"/>
      <c r="W292" s="12"/>
      <c r="X292" s="12"/>
      <c r="Y292" s="12"/>
      <c r="Z292" s="39"/>
      <c r="AB292" s="12"/>
      <c r="AC292" s="42"/>
      <c r="AD292" s="12"/>
      <c r="AE292" s="12"/>
      <c r="AF292" s="12"/>
      <c r="AG292" s="12"/>
      <c r="AH292" s="12"/>
      <c r="AI292" s="12"/>
      <c r="AJ292" s="12"/>
      <c r="AK292" s="12"/>
      <c r="AL292" s="12"/>
      <c r="AM292" s="39"/>
      <c r="AO292" s="12"/>
      <c r="AP292" s="12"/>
      <c r="AQ292" s="12"/>
      <c r="AR292" s="41"/>
      <c r="AS292" s="12"/>
      <c r="AT292" s="12"/>
      <c r="AU292" s="12"/>
      <c r="AV292" s="12"/>
      <c r="AW292" s="12"/>
      <c r="AX292" s="13"/>
      <c r="AY292" s="12"/>
      <c r="AZ292" s="12"/>
      <c r="BA292" s="39"/>
      <c r="BB292" s="40">
        <v>0</v>
      </c>
      <c r="BC292" s="39"/>
      <c r="BE292" s="12"/>
      <c r="BF292" s="12"/>
      <c r="BG292" s="12"/>
      <c r="BH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</row>
    <row r="293" spans="1:128" x14ac:dyDescent="0.25">
      <c r="A293" s="34" t="s">
        <v>146</v>
      </c>
      <c r="B293" s="1">
        <v>39806</v>
      </c>
      <c r="C293" s="2"/>
      <c r="D293" s="1"/>
      <c r="F293">
        <v>23</v>
      </c>
      <c r="G293" t="s">
        <v>128</v>
      </c>
      <c r="H293" s="2"/>
      <c r="I293" s="12"/>
      <c r="J293" s="12">
        <v>9.1999999999999993</v>
      </c>
      <c r="K293" s="2"/>
      <c r="L293" s="36"/>
      <c r="M293" s="2"/>
      <c r="N293" s="2"/>
      <c r="O293" s="2"/>
      <c r="P293" s="12"/>
      <c r="Q293" s="12"/>
      <c r="R293" s="12"/>
      <c r="S293" s="12"/>
      <c r="T293" s="12"/>
      <c r="U293" s="39"/>
      <c r="W293" s="12"/>
      <c r="X293" s="12"/>
      <c r="Y293" s="12"/>
      <c r="Z293" s="39"/>
      <c r="AB293" s="12"/>
      <c r="AC293" s="42"/>
      <c r="AD293" s="12"/>
      <c r="AE293" s="12"/>
      <c r="AF293" s="12"/>
      <c r="AG293" s="12"/>
      <c r="AH293" s="12"/>
      <c r="AI293" s="12"/>
      <c r="AJ293" s="12"/>
      <c r="AK293" s="12"/>
      <c r="AL293" s="12"/>
      <c r="AM293" s="39"/>
      <c r="AO293" s="12"/>
      <c r="AP293" s="12"/>
      <c r="AQ293" s="12"/>
      <c r="AR293" s="41"/>
      <c r="AS293" s="12"/>
      <c r="AT293" s="12"/>
      <c r="AU293" s="12"/>
      <c r="AV293" s="12"/>
      <c r="AW293" s="12"/>
      <c r="AX293" s="13"/>
      <c r="AY293" s="12"/>
      <c r="AZ293" s="12"/>
      <c r="BA293" s="39"/>
      <c r="BB293" s="40">
        <v>0</v>
      </c>
      <c r="BC293" s="39"/>
      <c r="BE293" s="12"/>
      <c r="BF293" s="12"/>
      <c r="BG293" s="12"/>
      <c r="BH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</row>
    <row r="294" spans="1:128" x14ac:dyDescent="0.25">
      <c r="A294" s="34" t="s">
        <v>146</v>
      </c>
      <c r="B294" s="1">
        <v>39813</v>
      </c>
      <c r="C294" s="2"/>
      <c r="D294" s="1"/>
      <c r="F294">
        <v>30</v>
      </c>
      <c r="G294" t="s">
        <v>128</v>
      </c>
      <c r="H294" s="2"/>
      <c r="I294" s="12"/>
      <c r="J294" s="12">
        <v>11.05</v>
      </c>
      <c r="K294" s="2"/>
      <c r="L294" s="36"/>
      <c r="M294" s="2"/>
      <c r="N294" s="2"/>
      <c r="O294" s="2"/>
      <c r="P294" s="12"/>
      <c r="Q294" s="12"/>
      <c r="R294" s="12"/>
      <c r="S294" s="12"/>
      <c r="T294" s="12"/>
      <c r="U294" s="39"/>
      <c r="W294" s="12"/>
      <c r="X294" s="12"/>
      <c r="Y294" s="12"/>
      <c r="Z294" s="39"/>
      <c r="AB294" s="12"/>
      <c r="AC294" s="42"/>
      <c r="AD294" s="12"/>
      <c r="AE294" s="12"/>
      <c r="AF294" s="12"/>
      <c r="AG294" s="12"/>
      <c r="AH294" s="12"/>
      <c r="AI294" s="12"/>
      <c r="AJ294" s="12"/>
      <c r="AK294" s="12"/>
      <c r="AL294" s="12"/>
      <c r="AM294" s="39"/>
      <c r="AO294" s="12"/>
      <c r="AP294" s="12"/>
      <c r="AQ294" s="12"/>
      <c r="AR294" s="41"/>
      <c r="AS294" s="12"/>
      <c r="AT294" s="12"/>
      <c r="AU294" s="12"/>
      <c r="AV294" s="12"/>
      <c r="AW294" s="12"/>
      <c r="AX294" s="13"/>
      <c r="AY294" s="12"/>
      <c r="AZ294" s="12"/>
      <c r="BA294" s="39"/>
      <c r="BB294" s="40">
        <v>0</v>
      </c>
      <c r="BC294" s="39"/>
      <c r="BE294" s="12"/>
      <c r="BF294" s="12"/>
      <c r="BG294" s="12"/>
      <c r="BH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</row>
    <row r="295" spans="1:128" x14ac:dyDescent="0.25">
      <c r="A295" s="34" t="s">
        <v>146</v>
      </c>
      <c r="B295" s="1">
        <v>39818</v>
      </c>
      <c r="C295" s="2"/>
      <c r="D295" s="1"/>
      <c r="F295">
        <v>35</v>
      </c>
      <c r="G295" t="s">
        <v>128</v>
      </c>
      <c r="H295" s="2"/>
      <c r="I295" s="12"/>
      <c r="J295" s="12"/>
      <c r="K295" s="2"/>
      <c r="L295" s="36"/>
      <c r="M295" s="2"/>
      <c r="N295" s="2"/>
      <c r="O295" s="2"/>
      <c r="P295" s="12"/>
      <c r="Q295" s="12"/>
      <c r="R295" s="12"/>
      <c r="S295" s="12"/>
      <c r="T295" s="12"/>
      <c r="U295" s="39">
        <v>0</v>
      </c>
      <c r="W295" s="12"/>
      <c r="X295" s="12"/>
      <c r="Y295" s="12"/>
      <c r="Z295" s="39">
        <v>1117.7244661249192</v>
      </c>
      <c r="AA295" s="40">
        <v>111.77244661249192</v>
      </c>
      <c r="AB295" s="12">
        <v>1.5990840160604942</v>
      </c>
      <c r="AC295" s="42">
        <f>AB295/AA295</f>
        <v>1.4306602964542938E-2</v>
      </c>
      <c r="AD295" s="12"/>
      <c r="AE295" s="12"/>
      <c r="AF295" s="12"/>
      <c r="AG295" s="12">
        <v>0</v>
      </c>
      <c r="AH295" s="12"/>
      <c r="AI295" s="12">
        <v>0</v>
      </c>
      <c r="AJ295" s="12"/>
      <c r="AK295" s="12">
        <v>0</v>
      </c>
      <c r="AL295" s="12">
        <v>0</v>
      </c>
      <c r="AM295" s="39"/>
      <c r="AO295" s="12"/>
      <c r="AP295" s="12"/>
      <c r="AQ295" s="12"/>
      <c r="AR295" s="41">
        <v>180.78249125934727</v>
      </c>
      <c r="AS295" s="12">
        <v>180.78249125934727</v>
      </c>
      <c r="AT295" s="12">
        <v>0</v>
      </c>
      <c r="AU295" s="12">
        <v>0</v>
      </c>
      <c r="AV295" s="12"/>
      <c r="AW295" s="12"/>
      <c r="AX295" s="13">
        <v>0</v>
      </c>
      <c r="AY295" s="12"/>
      <c r="AZ295" s="12"/>
      <c r="BA295" s="39"/>
      <c r="BB295" s="40">
        <v>0</v>
      </c>
      <c r="BC295" s="39">
        <f>U295+Z295+AM295+BA295</f>
        <v>1117.7244661249192</v>
      </c>
      <c r="BD295">
        <f>V295+AA295+AN295</f>
        <v>111.77244661249192</v>
      </c>
      <c r="BE295" s="12"/>
      <c r="BF295" s="12"/>
      <c r="BG295" s="12"/>
      <c r="BH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</row>
    <row r="296" spans="1:128" x14ac:dyDescent="0.25">
      <c r="A296" s="34" t="s">
        <v>146</v>
      </c>
      <c r="B296" s="1">
        <v>39819</v>
      </c>
      <c r="C296" s="2"/>
      <c r="D296" s="1"/>
      <c r="F296">
        <v>36</v>
      </c>
      <c r="G296" t="s">
        <v>128</v>
      </c>
      <c r="H296" s="2"/>
      <c r="I296" s="12"/>
      <c r="J296" s="12">
        <v>14.55</v>
      </c>
      <c r="K296" s="2"/>
      <c r="L296" s="36"/>
      <c r="M296" s="2"/>
      <c r="N296" s="2"/>
      <c r="O296" s="2"/>
      <c r="P296" s="12"/>
      <c r="Q296" s="12"/>
      <c r="R296" s="12"/>
      <c r="S296" s="12"/>
      <c r="T296" s="12"/>
      <c r="U296" s="39"/>
      <c r="W296" s="12"/>
      <c r="X296" s="12"/>
      <c r="Y296" s="12"/>
      <c r="Z296" s="39"/>
      <c r="AB296" s="12"/>
      <c r="AC296" s="42"/>
      <c r="AD296" s="12"/>
      <c r="AE296" s="12"/>
      <c r="AF296" s="12"/>
      <c r="AG296" s="12"/>
      <c r="AH296" s="12"/>
      <c r="AI296" s="12"/>
      <c r="AJ296" s="12"/>
      <c r="AK296" s="12"/>
      <c r="AL296" s="12"/>
      <c r="AM296" s="39"/>
      <c r="AO296" s="12"/>
      <c r="AP296" s="12"/>
      <c r="AQ296" s="12"/>
      <c r="AR296" s="41"/>
      <c r="AS296" s="12"/>
      <c r="AT296" s="12"/>
      <c r="AU296" s="12"/>
      <c r="AV296" s="12"/>
      <c r="AW296" s="12"/>
      <c r="AX296" s="13"/>
      <c r="AY296" s="12"/>
      <c r="AZ296" s="12"/>
      <c r="BA296" s="39"/>
      <c r="BB296" s="40">
        <v>0</v>
      </c>
      <c r="BC296" s="39"/>
      <c r="BE296" s="12"/>
      <c r="BF296" s="12"/>
      <c r="BG296" s="12"/>
      <c r="BH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</row>
    <row r="297" spans="1:128" x14ac:dyDescent="0.25">
      <c r="A297" s="34" t="s">
        <v>146</v>
      </c>
      <c r="B297" s="1">
        <v>39827</v>
      </c>
      <c r="C297" s="2"/>
      <c r="D297" s="1"/>
      <c r="F297">
        <v>44</v>
      </c>
      <c r="G297" t="s">
        <v>128</v>
      </c>
      <c r="H297" s="2"/>
      <c r="I297" s="12"/>
      <c r="J297" s="12">
        <v>16.149999999999999</v>
      </c>
      <c r="K297" s="2"/>
      <c r="L297" s="36"/>
      <c r="M297" s="2"/>
      <c r="N297" s="2"/>
      <c r="O297" s="2"/>
      <c r="P297" s="12"/>
      <c r="Q297" s="12"/>
      <c r="R297" s="12"/>
      <c r="S297" s="12"/>
      <c r="T297" s="12"/>
      <c r="U297" s="39"/>
      <c r="W297" s="12"/>
      <c r="X297" s="12"/>
      <c r="Y297" s="12"/>
      <c r="Z297" s="39"/>
      <c r="AB297" s="12"/>
      <c r="AC297" s="42"/>
      <c r="AD297" s="12"/>
      <c r="AE297" s="12"/>
      <c r="AF297" s="12"/>
      <c r="AG297" s="12"/>
      <c r="AH297" s="12"/>
      <c r="AI297" s="12"/>
      <c r="AJ297" s="12"/>
      <c r="AK297" s="12"/>
      <c r="AL297" s="12"/>
      <c r="AM297" s="39"/>
      <c r="AO297" s="12"/>
      <c r="AP297" s="12"/>
      <c r="AQ297" s="12"/>
      <c r="AR297" s="41"/>
      <c r="AS297" s="12"/>
      <c r="AT297" s="12"/>
      <c r="AU297" s="12"/>
      <c r="AV297" s="12"/>
      <c r="AW297" s="12"/>
      <c r="AX297" s="13"/>
      <c r="AY297" s="12"/>
      <c r="AZ297" s="12"/>
      <c r="BA297" s="39"/>
      <c r="BB297" s="40">
        <v>0</v>
      </c>
      <c r="BC297" s="39"/>
      <c r="BE297" s="12"/>
      <c r="BF297" s="12"/>
      <c r="BG297" s="12"/>
      <c r="BH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</row>
    <row r="298" spans="1:128" x14ac:dyDescent="0.25">
      <c r="A298" s="34" t="s">
        <v>146</v>
      </c>
      <c r="B298" s="1">
        <v>39833</v>
      </c>
      <c r="C298" s="2"/>
      <c r="D298" s="1"/>
      <c r="F298">
        <v>50</v>
      </c>
      <c r="G298" t="s">
        <v>128</v>
      </c>
      <c r="H298" s="2"/>
      <c r="I298" s="12"/>
      <c r="J298" s="12">
        <v>17.850000000000001</v>
      </c>
      <c r="K298" s="2"/>
      <c r="L298" s="36"/>
      <c r="M298" s="2"/>
      <c r="N298" s="2"/>
      <c r="O298" s="2"/>
      <c r="P298" s="12"/>
      <c r="Q298" s="12"/>
      <c r="R298" s="12"/>
      <c r="S298" s="12"/>
      <c r="T298" s="12"/>
      <c r="U298" s="39"/>
      <c r="W298" s="12"/>
      <c r="X298" s="12"/>
      <c r="Y298" s="12"/>
      <c r="Z298" s="39"/>
      <c r="AB298" s="12"/>
      <c r="AC298" s="42"/>
      <c r="AD298" s="12"/>
      <c r="AE298" s="12"/>
      <c r="AF298" s="12"/>
      <c r="AG298" s="12"/>
      <c r="AH298" s="12"/>
      <c r="AI298" s="12"/>
      <c r="AJ298" s="12"/>
      <c r="AK298" s="12"/>
      <c r="AL298" s="12"/>
      <c r="AM298" s="39"/>
      <c r="AO298" s="12"/>
      <c r="AP298" s="12"/>
      <c r="AQ298" s="12"/>
      <c r="AR298" s="41"/>
      <c r="AS298" s="12"/>
      <c r="AT298" s="12"/>
      <c r="AU298" s="12"/>
      <c r="AV298" s="12"/>
      <c r="AW298" s="12"/>
      <c r="AX298" s="13"/>
      <c r="AY298" s="12"/>
      <c r="AZ298" s="12"/>
      <c r="BA298" s="39"/>
      <c r="BB298" s="40">
        <v>0</v>
      </c>
      <c r="BC298" s="39"/>
      <c r="BE298" s="12"/>
      <c r="BF298" s="12"/>
      <c r="BG298" s="12"/>
      <c r="BH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</row>
    <row r="299" spans="1:128" x14ac:dyDescent="0.25">
      <c r="A299" s="34" t="s">
        <v>146</v>
      </c>
      <c r="B299" s="1">
        <v>39840</v>
      </c>
      <c r="C299" s="2"/>
      <c r="D299" s="1"/>
      <c r="F299">
        <v>57</v>
      </c>
      <c r="G299" t="s">
        <v>128</v>
      </c>
      <c r="H299" s="2"/>
      <c r="I299" s="12"/>
      <c r="J299" s="12">
        <v>18.649999999999999</v>
      </c>
      <c r="K299" s="2"/>
      <c r="L299" s="36"/>
      <c r="M299" s="2"/>
      <c r="N299" s="2"/>
      <c r="O299" s="2"/>
      <c r="P299" s="12"/>
      <c r="Q299" s="12"/>
      <c r="R299" s="12"/>
      <c r="S299" s="12"/>
      <c r="T299" s="12"/>
      <c r="U299" s="39"/>
      <c r="W299" s="12"/>
      <c r="X299" s="12"/>
      <c r="Y299" s="12"/>
      <c r="Z299" s="39"/>
      <c r="AB299" s="12"/>
      <c r="AC299" s="42"/>
      <c r="AD299" s="12"/>
      <c r="AE299" s="12"/>
      <c r="AF299" s="12"/>
      <c r="AG299" s="12"/>
      <c r="AH299" s="12"/>
      <c r="AI299" s="12"/>
      <c r="AJ299" s="12"/>
      <c r="AK299" s="12"/>
      <c r="AL299" s="12"/>
      <c r="AM299" s="39"/>
      <c r="AO299" s="12"/>
      <c r="AP299" s="12"/>
      <c r="AQ299" s="12"/>
      <c r="AR299" s="41"/>
      <c r="AS299" s="12"/>
      <c r="AT299" s="12"/>
      <c r="AU299" s="12"/>
      <c r="AV299" s="12"/>
      <c r="AW299" s="12"/>
      <c r="AX299" s="13"/>
      <c r="AY299" s="12"/>
      <c r="AZ299" s="12"/>
      <c r="BA299" s="39"/>
      <c r="BB299" s="40">
        <v>0</v>
      </c>
      <c r="BC299" s="39"/>
      <c r="BE299" s="12"/>
      <c r="BF299" s="12"/>
      <c r="BG299" s="12"/>
      <c r="BH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</row>
    <row r="300" spans="1:128" x14ac:dyDescent="0.25">
      <c r="A300" s="34" t="s">
        <v>146</v>
      </c>
      <c r="B300" s="1">
        <v>39841</v>
      </c>
      <c r="C300" s="2"/>
      <c r="D300" s="1"/>
      <c r="F300">
        <v>58</v>
      </c>
      <c r="G300" t="s">
        <v>128</v>
      </c>
      <c r="H300" s="2"/>
      <c r="I300" s="12"/>
      <c r="J300" s="12"/>
      <c r="K300" s="2"/>
      <c r="L300" s="36"/>
      <c r="M300" s="2"/>
      <c r="N300" s="2"/>
      <c r="O300" s="2"/>
      <c r="P300" s="12"/>
      <c r="Q300" s="12"/>
      <c r="R300" s="12"/>
      <c r="S300" s="12"/>
      <c r="T300" s="12"/>
      <c r="U300" s="39">
        <v>3311.2740762876906</v>
      </c>
      <c r="V300" s="40">
        <v>331.12740762876905</v>
      </c>
      <c r="W300" s="12"/>
      <c r="X300" s="12"/>
      <c r="Y300" s="12"/>
      <c r="Z300" s="39">
        <v>2432.2387211708265</v>
      </c>
      <c r="AA300" s="40">
        <v>243.22387211708264</v>
      </c>
      <c r="AB300" s="12">
        <v>4.6007077525506919</v>
      </c>
      <c r="AC300" s="42">
        <f>AB300/AA300</f>
        <v>1.891552713352089E-2</v>
      </c>
      <c r="AD300" s="12"/>
      <c r="AE300" s="12"/>
      <c r="AF300" s="12"/>
      <c r="AG300" s="12">
        <v>258.62670848385267</v>
      </c>
      <c r="AH300" s="12"/>
      <c r="AI300" s="12">
        <v>492.77897605765048</v>
      </c>
      <c r="AJ300" s="12"/>
      <c r="AK300" s="12">
        <v>0</v>
      </c>
      <c r="AL300" s="12">
        <v>0</v>
      </c>
      <c r="AM300" s="39">
        <f>AG300+AH300+AI300+AJ300+AK300+AL300</f>
        <v>751.40568454150321</v>
      </c>
      <c r="AN300" s="40">
        <f>AM300/10</f>
        <v>75.140568454150326</v>
      </c>
      <c r="AO300" s="12"/>
      <c r="AP300" s="12"/>
      <c r="AQ300" s="12"/>
      <c r="AR300" s="41">
        <v>197.24260473728742</v>
      </c>
      <c r="AS300" s="12">
        <v>148.73347760819021</v>
      </c>
      <c r="AT300" s="12">
        <v>48.509127129097202</v>
      </c>
      <c r="AU300" s="12">
        <v>0</v>
      </c>
      <c r="AV300" s="12"/>
      <c r="AW300" s="12"/>
      <c r="AX300" s="13">
        <v>0</v>
      </c>
      <c r="AY300" s="12"/>
      <c r="AZ300" s="12"/>
      <c r="BA300" s="39"/>
      <c r="BB300" s="40">
        <v>0</v>
      </c>
      <c r="BC300" s="39">
        <f>U300+Z300+AM300+BA300</f>
        <v>6494.918482000021</v>
      </c>
      <c r="BD300">
        <f>V300+AA300+AN300</f>
        <v>649.49184820000198</v>
      </c>
      <c r="BE300" s="12"/>
      <c r="BF300" s="12"/>
      <c r="BG300" s="12"/>
      <c r="BH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</row>
    <row r="301" spans="1:128" x14ac:dyDescent="0.25">
      <c r="A301" s="34" t="s">
        <v>146</v>
      </c>
      <c r="B301" s="1">
        <v>39848</v>
      </c>
      <c r="C301" s="2"/>
      <c r="D301" s="1"/>
      <c r="F301">
        <v>65</v>
      </c>
      <c r="G301" t="s">
        <v>128</v>
      </c>
      <c r="H301" s="2"/>
      <c r="I301" s="12"/>
      <c r="J301" s="12">
        <v>20.149999999999999</v>
      </c>
      <c r="K301" s="2"/>
      <c r="L301" s="36"/>
      <c r="M301" s="2"/>
      <c r="N301" s="2"/>
      <c r="O301" s="2"/>
      <c r="P301" s="12"/>
      <c r="Q301" s="12"/>
      <c r="R301" s="12"/>
      <c r="S301" s="12"/>
      <c r="T301" s="12"/>
      <c r="U301" s="39"/>
      <c r="W301" s="12"/>
      <c r="X301" s="12"/>
      <c r="Y301" s="12"/>
      <c r="Z301" s="39"/>
      <c r="AB301" s="12"/>
      <c r="AC301" s="42"/>
      <c r="AD301" s="12"/>
      <c r="AE301" s="12"/>
      <c r="AF301" s="12"/>
      <c r="AG301" s="12"/>
      <c r="AH301" s="12"/>
      <c r="AI301" s="12"/>
      <c r="AJ301" s="12"/>
      <c r="AK301" s="12"/>
      <c r="AL301" s="12"/>
      <c r="AM301" s="39"/>
      <c r="AO301" s="12"/>
      <c r="AP301" s="12"/>
      <c r="AQ301" s="12"/>
      <c r="AR301" s="41"/>
      <c r="AS301" s="12"/>
      <c r="AT301" s="12"/>
      <c r="AU301" s="12"/>
      <c r="AV301" s="12"/>
      <c r="AW301" s="12"/>
      <c r="AX301" s="13"/>
      <c r="AY301" s="12"/>
      <c r="AZ301" s="12"/>
      <c r="BA301" s="39"/>
      <c r="BB301" s="40">
        <v>0</v>
      </c>
      <c r="BC301" s="39"/>
      <c r="BE301" s="12"/>
      <c r="BF301" s="12"/>
      <c r="BG301" s="12"/>
      <c r="BH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</row>
    <row r="302" spans="1:128" x14ac:dyDescent="0.25">
      <c r="A302" s="34" t="s">
        <v>146</v>
      </c>
      <c r="B302" s="1">
        <v>39853</v>
      </c>
      <c r="C302" s="2"/>
      <c r="D302" s="1"/>
      <c r="F302">
        <v>70</v>
      </c>
      <c r="G302" t="s">
        <v>128</v>
      </c>
      <c r="H302" s="2"/>
      <c r="I302" s="12"/>
      <c r="J302" s="12"/>
      <c r="K302" s="2"/>
      <c r="L302" s="36"/>
      <c r="M302" s="2"/>
      <c r="N302" s="2"/>
      <c r="O302" s="2"/>
      <c r="P302" s="12"/>
      <c r="Q302" s="12"/>
      <c r="R302" s="12"/>
      <c r="S302" s="12"/>
      <c r="T302" s="12"/>
      <c r="U302" s="39">
        <v>3121.3028265057883</v>
      </c>
      <c r="V302" s="40">
        <v>312.13028265057881</v>
      </c>
      <c r="W302" s="12"/>
      <c r="X302" s="12"/>
      <c r="Y302" s="12"/>
      <c r="Z302" s="39">
        <v>1874.864176604161</v>
      </c>
      <c r="AA302" s="40">
        <v>187.48641766041609</v>
      </c>
      <c r="AB302" s="12">
        <v>3.8769690559152243</v>
      </c>
      <c r="AC302" s="42">
        <f>AB302/AA302</f>
        <v>2.0678666243105496E-2</v>
      </c>
      <c r="AD302" s="12"/>
      <c r="AE302" s="12"/>
      <c r="AF302" s="12"/>
      <c r="AG302" s="12">
        <v>25.518707795870455</v>
      </c>
      <c r="AH302" s="12"/>
      <c r="AI302" s="12">
        <v>1350.7059182943799</v>
      </c>
      <c r="AJ302" s="12"/>
      <c r="AK302" s="12">
        <v>0</v>
      </c>
      <c r="AL302" s="12">
        <v>0</v>
      </c>
      <c r="AM302" s="39">
        <f>AG302+AH302+AI302+AJ302+AK302+AL302</f>
        <v>1376.2246260902502</v>
      </c>
      <c r="AN302" s="40">
        <f>AM302/10</f>
        <v>137.62246260902504</v>
      </c>
      <c r="AO302" s="12"/>
      <c r="AP302" s="12"/>
      <c r="AQ302" s="12"/>
      <c r="AR302" s="41">
        <v>78.741442797433479</v>
      </c>
      <c r="AS302" s="12">
        <v>16.502645131142849</v>
      </c>
      <c r="AT302" s="12">
        <v>62.238797666290623</v>
      </c>
      <c r="AU302" s="12">
        <v>0</v>
      </c>
      <c r="AV302" s="12"/>
      <c r="AW302" s="12"/>
      <c r="AX302" s="13">
        <v>0</v>
      </c>
      <c r="AY302" s="12"/>
      <c r="AZ302" s="12"/>
      <c r="BA302" s="39"/>
      <c r="BB302" s="40">
        <v>0</v>
      </c>
      <c r="BC302" s="39">
        <f>U302+Z302+AM302+BA302</f>
        <v>6372.3916292001995</v>
      </c>
      <c r="BD302">
        <f>V302+AA302+AN302</f>
        <v>637.23916292001991</v>
      </c>
      <c r="BE302" s="12"/>
      <c r="BF302" s="12"/>
      <c r="BG302" s="12"/>
      <c r="BH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</row>
    <row r="303" spans="1:128" x14ac:dyDescent="0.25">
      <c r="A303" s="34" t="s">
        <v>146</v>
      </c>
      <c r="B303" s="1">
        <v>39854</v>
      </c>
      <c r="C303" s="2"/>
      <c r="D303" s="1"/>
      <c r="F303">
        <v>71</v>
      </c>
      <c r="G303" t="s">
        <v>128</v>
      </c>
      <c r="H303" s="2"/>
      <c r="I303" s="12"/>
      <c r="J303" s="12">
        <v>20.65</v>
      </c>
      <c r="K303" s="2"/>
      <c r="L303" s="36"/>
      <c r="M303" s="2"/>
      <c r="N303" s="2"/>
      <c r="O303" s="2"/>
      <c r="P303" s="12"/>
      <c r="Q303" s="12"/>
      <c r="R303" s="12"/>
      <c r="S303" s="12"/>
      <c r="T303" s="12"/>
      <c r="U303" s="39"/>
      <c r="W303" s="12"/>
      <c r="X303" s="12"/>
      <c r="Y303" s="12"/>
      <c r="Z303" s="39"/>
      <c r="AB303" s="12"/>
      <c r="AC303" s="42"/>
      <c r="AD303" s="12"/>
      <c r="AE303" s="12"/>
      <c r="AF303" s="12"/>
      <c r="AG303" s="12"/>
      <c r="AH303" s="12"/>
      <c r="AI303" s="12"/>
      <c r="AJ303" s="12"/>
      <c r="AK303" s="12"/>
      <c r="AL303" s="12"/>
      <c r="AM303" s="39"/>
      <c r="AO303" s="12"/>
      <c r="AP303" s="12"/>
      <c r="AQ303" s="12"/>
      <c r="AR303" s="41"/>
      <c r="AS303" s="12"/>
      <c r="AT303" s="12"/>
      <c r="AU303" s="12"/>
      <c r="AV303" s="12"/>
      <c r="AW303" s="12"/>
      <c r="AX303" s="13"/>
      <c r="AY303" s="12"/>
      <c r="AZ303" s="12"/>
      <c r="BA303" s="39"/>
      <c r="BB303" s="40">
        <v>0</v>
      </c>
      <c r="BC303" s="39"/>
      <c r="BE303" s="12"/>
      <c r="BF303" s="12"/>
      <c r="BG303" s="12"/>
      <c r="BH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</row>
    <row r="304" spans="1:128" x14ac:dyDescent="0.25">
      <c r="A304" s="34" t="s">
        <v>146</v>
      </c>
      <c r="B304" s="1">
        <v>39860</v>
      </c>
      <c r="C304" s="2"/>
      <c r="D304" s="1"/>
      <c r="F304">
        <v>77</v>
      </c>
      <c r="G304" t="s">
        <v>128</v>
      </c>
      <c r="H304" s="2"/>
      <c r="I304" s="12"/>
      <c r="J304" s="12">
        <v>21.9</v>
      </c>
      <c r="K304" s="2"/>
      <c r="L304" s="36"/>
      <c r="M304" s="2"/>
      <c r="N304" s="2"/>
      <c r="O304" s="2"/>
      <c r="P304" s="12"/>
      <c r="Q304" s="12"/>
      <c r="R304" s="12"/>
      <c r="S304" s="12"/>
      <c r="T304" s="12"/>
      <c r="U304" s="39"/>
      <c r="W304" s="12"/>
      <c r="X304" s="12"/>
      <c r="Y304" s="12"/>
      <c r="Z304" s="39"/>
      <c r="AB304" s="12"/>
      <c r="AC304" s="42"/>
      <c r="AD304" s="12"/>
      <c r="AE304" s="12"/>
      <c r="AF304" s="12"/>
      <c r="AG304" s="12"/>
      <c r="AH304" s="12"/>
      <c r="AI304" s="12"/>
      <c r="AJ304" s="12"/>
      <c r="AK304" s="12"/>
      <c r="AL304" s="12"/>
      <c r="AM304" s="39"/>
      <c r="AO304" s="12"/>
      <c r="AP304" s="12"/>
      <c r="AQ304" s="12"/>
      <c r="AR304" s="41"/>
      <c r="AS304" s="12"/>
      <c r="AT304" s="12"/>
      <c r="AU304" s="12"/>
      <c r="AV304" s="12"/>
      <c r="AW304" s="12"/>
      <c r="AX304" s="13"/>
      <c r="AY304" s="12"/>
      <c r="AZ304" s="12"/>
      <c r="BA304" s="39"/>
      <c r="BB304" s="40">
        <v>0</v>
      </c>
      <c r="BC304" s="39"/>
      <c r="BE304" s="12"/>
      <c r="BF304" s="12"/>
      <c r="BG304" s="12"/>
      <c r="BH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</row>
    <row r="305" spans="1:128" x14ac:dyDescent="0.25">
      <c r="A305" s="34" t="s">
        <v>146</v>
      </c>
      <c r="B305" s="1">
        <v>39874</v>
      </c>
      <c r="C305" s="2"/>
      <c r="D305" s="1"/>
      <c r="F305">
        <v>91</v>
      </c>
      <c r="G305" t="s">
        <v>128</v>
      </c>
      <c r="H305" s="2"/>
      <c r="I305" s="12"/>
      <c r="J305" s="12">
        <v>25.15</v>
      </c>
      <c r="K305" s="2"/>
      <c r="L305" s="36"/>
      <c r="M305" s="2"/>
      <c r="N305" s="2"/>
      <c r="O305" s="2"/>
      <c r="P305" s="12"/>
      <c r="Q305" s="12"/>
      <c r="R305" s="12"/>
      <c r="S305" s="12"/>
      <c r="T305" s="12"/>
      <c r="U305" s="39"/>
      <c r="W305" s="12"/>
      <c r="X305" s="12"/>
      <c r="Y305" s="12"/>
      <c r="Z305" s="39"/>
      <c r="AB305" s="12"/>
      <c r="AC305" s="42"/>
      <c r="AD305" s="12"/>
      <c r="AE305" s="12"/>
      <c r="AF305" s="12"/>
      <c r="AG305" s="12"/>
      <c r="AH305" s="12"/>
      <c r="AI305" s="12"/>
      <c r="AJ305" s="12"/>
      <c r="AK305" s="12"/>
      <c r="AL305" s="12"/>
      <c r="AM305" s="39"/>
      <c r="AO305" s="12"/>
      <c r="AP305" s="12"/>
      <c r="AQ305" s="12"/>
      <c r="AR305" s="41"/>
      <c r="AS305" s="12"/>
      <c r="AT305" s="12"/>
      <c r="AU305" s="12"/>
      <c r="AV305" s="12"/>
      <c r="AW305" s="12"/>
      <c r="AX305" s="13"/>
      <c r="AY305" s="12"/>
      <c r="AZ305" s="12"/>
      <c r="BA305" s="39"/>
      <c r="BB305" s="40">
        <v>0</v>
      </c>
      <c r="BC305" s="39"/>
      <c r="BE305" s="12"/>
      <c r="BF305" s="12"/>
      <c r="BG305" s="12"/>
      <c r="BH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</row>
    <row r="306" spans="1:128" x14ac:dyDescent="0.25">
      <c r="A306" s="34" t="s">
        <v>146</v>
      </c>
      <c r="B306" s="1">
        <v>39875</v>
      </c>
      <c r="C306" s="2"/>
      <c r="D306" s="1"/>
      <c r="F306">
        <v>92</v>
      </c>
      <c r="G306" t="s">
        <v>128</v>
      </c>
      <c r="H306" s="2"/>
      <c r="I306" s="12"/>
      <c r="J306" s="12"/>
      <c r="K306" s="2"/>
      <c r="L306" s="36"/>
      <c r="M306" s="2"/>
      <c r="N306" s="2"/>
      <c r="O306" s="2"/>
      <c r="P306" s="12"/>
      <c r="Q306" s="12"/>
      <c r="R306" s="12"/>
      <c r="S306" s="12"/>
      <c r="T306" s="12"/>
      <c r="U306" s="39">
        <v>5449.4365704358461</v>
      </c>
      <c r="V306" s="40">
        <v>544.94365704358461</v>
      </c>
      <c r="W306" s="12"/>
      <c r="X306" s="12"/>
      <c r="Y306" s="12"/>
      <c r="Z306" s="39">
        <v>1717.8947062024195</v>
      </c>
      <c r="AA306" s="40">
        <v>171.78947062024196</v>
      </c>
      <c r="AB306" s="12">
        <v>2.7488838194405214</v>
      </c>
      <c r="AC306" s="42">
        <f>AB306/AA306</f>
        <v>1.6001468597090028E-2</v>
      </c>
      <c r="AD306" s="12"/>
      <c r="AE306" s="12"/>
      <c r="AF306" s="12"/>
      <c r="AG306" s="12">
        <v>52.596608502570454</v>
      </c>
      <c r="AH306" s="12"/>
      <c r="AI306" s="12">
        <v>3081.3018945949439</v>
      </c>
      <c r="AJ306" s="12"/>
      <c r="AK306" s="12">
        <v>0</v>
      </c>
      <c r="AL306" s="12">
        <v>0</v>
      </c>
      <c r="AM306" s="39">
        <f>AG306+AH306+AI306+AJ306+AK306+AL306</f>
        <v>3133.8985030975141</v>
      </c>
      <c r="AN306" s="40">
        <f>AM306/10</f>
        <v>313.38985030975141</v>
      </c>
      <c r="AO306" s="12"/>
      <c r="AP306" s="12"/>
      <c r="AQ306" s="12"/>
      <c r="AR306" s="41">
        <v>158.77605198308686</v>
      </c>
      <c r="AS306" s="12">
        <v>85.717103081664447</v>
      </c>
      <c r="AT306" s="12">
        <v>73.058948901422397</v>
      </c>
      <c r="AU306" s="12">
        <v>0</v>
      </c>
      <c r="AV306" s="12"/>
      <c r="AW306" s="12"/>
      <c r="AX306" s="13">
        <v>0</v>
      </c>
      <c r="AY306" s="12"/>
      <c r="AZ306" s="12"/>
      <c r="BA306" s="39"/>
      <c r="BB306" s="40">
        <v>0</v>
      </c>
      <c r="BC306" s="39">
        <f>U306+Z306+AM306+BA306</f>
        <v>10301.229779735781</v>
      </c>
      <c r="BD306">
        <f>V306+AA306+AN306</f>
        <v>1030.1229779735779</v>
      </c>
      <c r="BE306" s="12"/>
      <c r="BF306" s="12"/>
      <c r="BG306" s="12"/>
      <c r="BH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</row>
    <row r="307" spans="1:128" x14ac:dyDescent="0.25">
      <c r="A307" s="34" t="s">
        <v>146</v>
      </c>
      <c r="B307" s="1">
        <v>39884</v>
      </c>
      <c r="C307" s="2"/>
      <c r="D307" s="1"/>
      <c r="F307">
        <v>101</v>
      </c>
      <c r="G307" t="s">
        <v>128</v>
      </c>
      <c r="H307" s="2"/>
      <c r="I307" s="12"/>
      <c r="J307" s="12">
        <v>25.9</v>
      </c>
      <c r="K307" s="2"/>
      <c r="L307" s="36"/>
      <c r="M307" s="2"/>
      <c r="N307" s="2"/>
      <c r="O307" s="2"/>
      <c r="P307" s="12"/>
      <c r="Q307" s="12"/>
      <c r="R307" s="12"/>
      <c r="S307" s="12"/>
      <c r="T307" s="12"/>
      <c r="U307" s="39"/>
      <c r="W307" s="12"/>
      <c r="X307" s="12"/>
      <c r="Y307" s="12"/>
      <c r="Z307" s="39"/>
      <c r="AB307" s="12"/>
      <c r="AC307" s="42"/>
      <c r="AD307" s="12"/>
      <c r="AE307" s="12"/>
      <c r="AF307" s="12"/>
      <c r="AG307" s="12"/>
      <c r="AH307" s="12"/>
      <c r="AI307" s="12"/>
      <c r="AJ307" s="12"/>
      <c r="AK307" s="12"/>
      <c r="AL307" s="12"/>
      <c r="AM307" s="39"/>
      <c r="AO307" s="12"/>
      <c r="AP307" s="12"/>
      <c r="AQ307" s="12"/>
      <c r="AR307" s="41"/>
      <c r="AS307" s="12"/>
      <c r="AT307" s="12"/>
      <c r="AU307" s="12"/>
      <c r="AV307" s="12"/>
      <c r="AW307" s="12"/>
      <c r="AX307" s="13"/>
      <c r="AY307" s="12"/>
      <c r="AZ307" s="12"/>
      <c r="BA307" s="39"/>
      <c r="BB307" s="40">
        <v>0</v>
      </c>
      <c r="BC307" s="39"/>
      <c r="BE307" s="12"/>
      <c r="BF307" s="12"/>
      <c r="BG307" s="12"/>
      <c r="BH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</row>
    <row r="308" spans="1:128" x14ac:dyDescent="0.25">
      <c r="A308" s="34" t="s">
        <v>146</v>
      </c>
      <c r="B308" s="1">
        <v>39889</v>
      </c>
      <c r="C308" s="2"/>
      <c r="D308" s="1"/>
      <c r="F308">
        <v>106</v>
      </c>
      <c r="G308" t="s">
        <v>128</v>
      </c>
      <c r="H308" s="2"/>
      <c r="I308" s="12"/>
      <c r="J308" s="12"/>
      <c r="K308" s="2"/>
      <c r="L308" s="36"/>
      <c r="M308" s="2"/>
      <c r="N308" s="2"/>
      <c r="O308" s="2"/>
      <c r="P308" s="12"/>
      <c r="Q308" s="12"/>
      <c r="R308" s="12"/>
      <c r="S308" s="12"/>
      <c r="T308" s="12"/>
      <c r="U308" s="39">
        <v>6688.188833768907</v>
      </c>
      <c r="V308" s="40">
        <v>668.81888337689065</v>
      </c>
      <c r="W308" s="12"/>
      <c r="X308" s="12"/>
      <c r="Y308" s="12"/>
      <c r="Z308" s="39">
        <v>2874.8376542738511</v>
      </c>
      <c r="AA308" s="40">
        <v>287.48376542738509</v>
      </c>
      <c r="AB308" s="12">
        <v>3.4481074349776382</v>
      </c>
      <c r="AC308" s="42">
        <f>AB308/AA308</f>
        <v>1.1994094448608397E-2</v>
      </c>
      <c r="AD308" s="12"/>
      <c r="AE308" s="12"/>
      <c r="AF308" s="12"/>
      <c r="AG308" s="12">
        <v>216.28203394371775</v>
      </c>
      <c r="AH308" s="12"/>
      <c r="AI308" s="12">
        <v>1641.7715700758899</v>
      </c>
      <c r="AJ308" s="12"/>
      <c r="AK308" s="12">
        <v>789.12645290740841</v>
      </c>
      <c r="AL308" s="12">
        <v>987.6865996959275</v>
      </c>
      <c r="AM308" s="39">
        <f>AG308+AH308+AI308+AJ308+AK308+AL308</f>
        <v>3634.866656622944</v>
      </c>
      <c r="AN308" s="40">
        <f>AM308/10</f>
        <v>363.4866656622944</v>
      </c>
      <c r="AO308" s="12"/>
      <c r="AP308" s="12"/>
      <c r="AQ308" s="12"/>
      <c r="AR308" s="41">
        <v>258.12114249097766</v>
      </c>
      <c r="AS308" s="12">
        <v>148.47620703233844</v>
      </c>
      <c r="AT308" s="12">
        <v>64.893617251048653</v>
      </c>
      <c r="AU308" s="12">
        <v>19.191592977352663</v>
      </c>
      <c r="AV308" s="12"/>
      <c r="AW308" s="12"/>
      <c r="AX308" s="13">
        <v>25.559725230237941</v>
      </c>
      <c r="AY308" s="12"/>
      <c r="AZ308" s="12"/>
      <c r="BA308" s="39"/>
      <c r="BB308" s="40">
        <v>0</v>
      </c>
      <c r="BC308" s="39">
        <f>U308+Z308+AM308+BA308</f>
        <v>13197.893144665702</v>
      </c>
      <c r="BD308">
        <f>V308+AA308+AN308</f>
        <v>1319.7893144665702</v>
      </c>
      <c r="BE308" s="12"/>
      <c r="BF308" s="12"/>
      <c r="BG308" s="12"/>
      <c r="BH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</row>
    <row r="309" spans="1:128" x14ac:dyDescent="0.25">
      <c r="A309" s="34" t="s">
        <v>146</v>
      </c>
      <c r="B309" s="1">
        <v>39895</v>
      </c>
      <c r="C309" s="2"/>
      <c r="D309" s="1"/>
      <c r="F309">
        <v>112</v>
      </c>
      <c r="G309" t="s">
        <v>128</v>
      </c>
      <c r="H309" s="2"/>
      <c r="I309" s="12"/>
      <c r="J309" s="12">
        <v>26.3</v>
      </c>
      <c r="K309" s="2"/>
      <c r="L309" s="36"/>
      <c r="M309" s="2"/>
      <c r="N309" s="2"/>
      <c r="O309" s="2"/>
      <c r="P309" s="12"/>
      <c r="Q309" s="12"/>
      <c r="R309" s="12"/>
      <c r="S309" s="12"/>
      <c r="T309" s="12"/>
      <c r="U309" s="39"/>
      <c r="W309" s="12"/>
      <c r="X309" s="12"/>
      <c r="Y309" s="12"/>
      <c r="Z309" s="39"/>
      <c r="AB309" s="12"/>
      <c r="AC309" s="42"/>
      <c r="AD309" s="12"/>
      <c r="AE309" s="12"/>
      <c r="AF309" s="12"/>
      <c r="AG309" s="12"/>
      <c r="AH309" s="12"/>
      <c r="AI309" s="12"/>
      <c r="AJ309" s="12"/>
      <c r="AK309" s="12"/>
      <c r="AL309" s="12"/>
      <c r="AM309" s="39"/>
      <c r="AO309" s="12"/>
      <c r="AP309" s="12"/>
      <c r="AQ309" s="12"/>
      <c r="AR309" s="41"/>
      <c r="AS309" s="12"/>
      <c r="AT309" s="12"/>
      <c r="AU309" s="12"/>
      <c r="AV309" s="12"/>
      <c r="AW309" s="12"/>
      <c r="AX309" s="13"/>
      <c r="AY309" s="12"/>
      <c r="AZ309" s="12"/>
      <c r="BA309" s="39"/>
      <c r="BB309" s="40">
        <v>0</v>
      </c>
      <c r="BC309" s="39"/>
      <c r="BE309" s="12"/>
      <c r="BF309" s="12"/>
      <c r="BG309" s="12"/>
      <c r="BH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</row>
    <row r="310" spans="1:128" x14ac:dyDescent="0.25">
      <c r="A310" s="34" t="s">
        <v>146</v>
      </c>
      <c r="B310" s="1">
        <v>39904</v>
      </c>
      <c r="C310" s="2"/>
      <c r="D310" s="1"/>
      <c r="F310">
        <v>121</v>
      </c>
      <c r="G310" t="s">
        <v>128</v>
      </c>
      <c r="H310" s="2"/>
      <c r="I310" s="12"/>
      <c r="J310" s="12"/>
      <c r="K310" s="2"/>
      <c r="L310" s="36"/>
      <c r="M310" s="2"/>
      <c r="N310" s="2"/>
      <c r="O310" s="2"/>
      <c r="P310" s="12"/>
      <c r="Q310" s="12"/>
      <c r="R310" s="12"/>
      <c r="S310" s="12"/>
      <c r="T310" s="12"/>
      <c r="U310" s="39"/>
      <c r="W310" s="12"/>
      <c r="X310" s="12"/>
      <c r="Y310" s="12"/>
      <c r="Z310" s="39"/>
      <c r="AB310" s="12"/>
      <c r="AC310" s="42"/>
      <c r="AD310" s="12"/>
      <c r="AE310" s="12"/>
      <c r="AF310" s="12"/>
      <c r="AG310" s="12"/>
      <c r="AH310" s="12"/>
      <c r="AI310" s="12"/>
      <c r="AJ310" s="12"/>
      <c r="AK310" s="12"/>
      <c r="AL310" s="12"/>
      <c r="AM310" s="39"/>
      <c r="AO310" s="12"/>
      <c r="AP310" s="12"/>
      <c r="AQ310" s="12"/>
      <c r="AR310" s="41"/>
      <c r="AS310" s="12"/>
      <c r="AT310" s="12"/>
      <c r="AU310" s="12"/>
      <c r="AV310" s="12"/>
      <c r="AW310" s="12"/>
      <c r="AX310" s="13"/>
      <c r="AY310" s="12"/>
      <c r="AZ310" s="12"/>
      <c r="BA310" s="39"/>
      <c r="BB310" s="40">
        <v>0</v>
      </c>
      <c r="BC310" s="39"/>
      <c r="BE310" s="12"/>
      <c r="BF310" s="12"/>
      <c r="BG310" s="12">
        <v>4.6640475470937846</v>
      </c>
      <c r="BH310" s="12">
        <v>3.8583333333333329</v>
      </c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</row>
    <row r="311" spans="1:128" x14ac:dyDescent="0.25">
      <c r="A311" s="34" t="s">
        <v>146</v>
      </c>
      <c r="B311" s="1">
        <v>39910</v>
      </c>
      <c r="C311" s="2"/>
      <c r="D311" s="1"/>
      <c r="F311">
        <v>127</v>
      </c>
      <c r="G311" t="s">
        <v>128</v>
      </c>
      <c r="H311" s="2"/>
      <c r="I311" s="12"/>
      <c r="J311" s="12"/>
      <c r="K311" s="2"/>
      <c r="L311" s="36"/>
      <c r="M311" s="2"/>
      <c r="N311" s="2"/>
      <c r="O311" s="2"/>
      <c r="P311" s="12"/>
      <c r="Q311" s="12"/>
      <c r="R311" s="12"/>
      <c r="S311" s="12"/>
      <c r="T311" s="12"/>
      <c r="U311" s="39">
        <v>7137.7536695713025</v>
      </c>
      <c r="V311" s="40">
        <v>713.77536695713025</v>
      </c>
      <c r="W311" s="12"/>
      <c r="X311" s="12"/>
      <c r="Y311" s="12"/>
      <c r="Z311" s="39">
        <v>2685.1536941360159</v>
      </c>
      <c r="AA311" s="40">
        <v>268.5153694136016</v>
      </c>
      <c r="AB311" s="12">
        <v>2.8804539756916885</v>
      </c>
      <c r="AC311" s="42">
        <f>AB311/AA311</f>
        <v>1.0727333716435599E-2</v>
      </c>
      <c r="AD311" s="12"/>
      <c r="AE311" s="12"/>
      <c r="AF311" s="12"/>
      <c r="AG311" s="12">
        <v>168.52560774943407</v>
      </c>
      <c r="AH311" s="12"/>
      <c r="AI311" s="12">
        <v>1969.4933674960089</v>
      </c>
      <c r="AJ311" s="12"/>
      <c r="AK311" s="12">
        <v>1805.5655331682665</v>
      </c>
      <c r="AL311" s="12">
        <v>763.57144414105369</v>
      </c>
      <c r="AM311" s="39">
        <f>AG311+AH311+AI311+AJ311+AK311+AL311</f>
        <v>4707.1559525547636</v>
      </c>
      <c r="AN311" s="40">
        <f>AM311/10</f>
        <v>470.71559525547639</v>
      </c>
      <c r="AO311" s="12"/>
      <c r="AP311" s="12"/>
      <c r="AQ311" s="12"/>
      <c r="AR311" s="41">
        <v>272.61950969513458</v>
      </c>
      <c r="AS311" s="12">
        <v>91.035482973198057</v>
      </c>
      <c r="AT311" s="12">
        <v>124.00024713240077</v>
      </c>
      <c r="AU311" s="12">
        <v>16.27935275747393</v>
      </c>
      <c r="AV311" s="12"/>
      <c r="AW311" s="12"/>
      <c r="AX311" s="13">
        <v>41.30442683206185</v>
      </c>
      <c r="AY311" s="12"/>
      <c r="AZ311" s="12"/>
      <c r="BA311" s="39"/>
      <c r="BB311" s="40">
        <v>0</v>
      </c>
      <c r="BC311" s="39">
        <f>U311+Z311+AM311+BA311</f>
        <v>14530.063316262082</v>
      </c>
      <c r="BD311">
        <f>V311+AA311+AN311</f>
        <v>1453.0063316262081</v>
      </c>
      <c r="BE311" s="12"/>
      <c r="BF311" s="12"/>
      <c r="BG311" s="12"/>
      <c r="BH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</row>
    <row r="312" spans="1:128" x14ac:dyDescent="0.25">
      <c r="A312" s="34" t="s">
        <v>146</v>
      </c>
      <c r="B312" s="1">
        <v>39911</v>
      </c>
      <c r="C312" s="2"/>
      <c r="D312" s="1"/>
      <c r="F312">
        <v>128</v>
      </c>
      <c r="G312" t="s">
        <v>128</v>
      </c>
      <c r="H312" s="2"/>
      <c r="I312" s="12"/>
      <c r="J312" s="12"/>
      <c r="K312" s="2"/>
      <c r="L312" s="36"/>
      <c r="M312" s="2"/>
      <c r="N312" s="2"/>
      <c r="O312" s="2"/>
      <c r="P312" s="12"/>
      <c r="Q312" s="12"/>
      <c r="R312" s="12"/>
      <c r="S312" s="12"/>
      <c r="T312" s="12"/>
      <c r="U312" s="39"/>
      <c r="W312" s="12"/>
      <c r="X312" s="12"/>
      <c r="Y312" s="12"/>
      <c r="Z312" s="39"/>
      <c r="AB312" s="12"/>
      <c r="AC312" s="42"/>
      <c r="AD312" s="12"/>
      <c r="AE312" s="12"/>
      <c r="AF312" s="12"/>
      <c r="AG312" s="12"/>
      <c r="AH312" s="12"/>
      <c r="AI312" s="12"/>
      <c r="AJ312" s="12"/>
      <c r="AK312" s="12"/>
      <c r="AL312" s="12"/>
      <c r="AM312" s="39"/>
      <c r="AO312" s="12"/>
      <c r="AP312" s="12"/>
      <c r="AQ312" s="12"/>
      <c r="AR312" s="41"/>
      <c r="AS312" s="12"/>
      <c r="AT312" s="12"/>
      <c r="AU312" s="12"/>
      <c r="AV312" s="12"/>
      <c r="AW312" s="12"/>
      <c r="AX312" s="13"/>
      <c r="AY312" s="12"/>
      <c r="AZ312" s="12"/>
      <c r="BA312" s="39"/>
      <c r="BB312" s="40">
        <v>0</v>
      </c>
      <c r="BC312" s="39"/>
      <c r="BE312" s="12"/>
      <c r="BF312" s="12"/>
      <c r="BG312" s="12">
        <v>12.6548806285887</v>
      </c>
      <c r="BH312" s="12">
        <v>4.8075757575757576</v>
      </c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</row>
    <row r="313" spans="1:128" x14ac:dyDescent="0.25">
      <c r="A313" s="34" t="s">
        <v>146</v>
      </c>
      <c r="B313" s="1">
        <v>39920</v>
      </c>
      <c r="C313" s="2"/>
      <c r="D313" s="1"/>
      <c r="F313">
        <v>137</v>
      </c>
      <c r="G313" t="s">
        <v>128</v>
      </c>
      <c r="H313" s="2"/>
      <c r="I313" s="12"/>
      <c r="J313" s="12"/>
      <c r="K313" s="2"/>
      <c r="L313" s="36"/>
      <c r="M313" s="2"/>
      <c r="N313" s="2"/>
      <c r="O313" s="2"/>
      <c r="P313" s="12"/>
      <c r="Q313" s="12"/>
      <c r="R313" s="12"/>
      <c r="S313" s="12"/>
      <c r="T313" s="12"/>
      <c r="U313" s="39"/>
      <c r="W313" s="12"/>
      <c r="X313" s="12"/>
      <c r="Y313" s="12"/>
      <c r="Z313" s="39"/>
      <c r="AB313" s="12"/>
      <c r="AC313" s="42"/>
      <c r="AD313" s="12"/>
      <c r="AE313" s="12"/>
      <c r="AF313" s="12"/>
      <c r="AG313" s="12"/>
      <c r="AH313" s="12"/>
      <c r="AI313" s="12"/>
      <c r="AJ313" s="12"/>
      <c r="AK313" s="12"/>
      <c r="AL313" s="12"/>
      <c r="AM313" s="39"/>
      <c r="AO313" s="12"/>
      <c r="AP313" s="12"/>
      <c r="AQ313" s="12"/>
      <c r="AR313" s="41"/>
      <c r="AS313" s="12"/>
      <c r="AT313" s="12"/>
      <c r="AU313" s="12"/>
      <c r="AV313" s="12"/>
      <c r="AW313" s="12"/>
      <c r="AX313" s="13"/>
      <c r="AY313" s="12"/>
      <c r="AZ313" s="12"/>
      <c r="BA313" s="39"/>
      <c r="BB313" s="40">
        <v>0</v>
      </c>
      <c r="BC313" s="39"/>
      <c r="BE313" s="12"/>
      <c r="BF313" s="12"/>
      <c r="BG313" s="12">
        <v>17.062052986803668</v>
      </c>
      <c r="BH313" s="12">
        <v>4.375</v>
      </c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</row>
    <row r="314" spans="1:128" x14ac:dyDescent="0.25">
      <c r="A314" s="34" t="s">
        <v>146</v>
      </c>
      <c r="B314" s="1">
        <v>39925</v>
      </c>
      <c r="C314" s="2"/>
      <c r="D314" s="1"/>
      <c r="F314">
        <v>142</v>
      </c>
      <c r="G314" t="s">
        <v>128</v>
      </c>
      <c r="H314" s="2"/>
      <c r="I314" s="12"/>
      <c r="J314" s="12"/>
      <c r="K314" s="2"/>
      <c r="L314" s="36"/>
      <c r="M314" s="2"/>
      <c r="N314" s="2"/>
      <c r="O314" s="2"/>
      <c r="P314" s="12"/>
      <c r="Q314" s="12"/>
      <c r="R314" s="12"/>
      <c r="S314" s="12"/>
      <c r="T314" s="12"/>
      <c r="U314" s="39"/>
      <c r="W314" s="12"/>
      <c r="X314" s="12"/>
      <c r="Y314" s="12"/>
      <c r="Z314" s="39"/>
      <c r="AB314" s="12"/>
      <c r="AC314" s="42"/>
      <c r="AD314" s="12"/>
      <c r="AE314" s="12"/>
      <c r="AF314" s="12"/>
      <c r="AG314" s="12"/>
      <c r="AH314" s="12"/>
      <c r="AI314" s="12"/>
      <c r="AJ314" s="12"/>
      <c r="AK314" s="12"/>
      <c r="AL314" s="12"/>
      <c r="AM314" s="39"/>
      <c r="AO314" s="12"/>
      <c r="AP314" s="12"/>
      <c r="AQ314" s="12"/>
      <c r="AR314" s="41"/>
      <c r="AS314" s="12"/>
      <c r="AT314" s="12"/>
      <c r="AU314" s="12"/>
      <c r="AV314" s="12"/>
      <c r="AW314" s="12"/>
      <c r="AX314" s="13"/>
      <c r="AY314" s="12"/>
      <c r="AZ314" s="12"/>
      <c r="BA314" s="39"/>
      <c r="BB314" s="40">
        <v>0</v>
      </c>
      <c r="BC314" s="39"/>
      <c r="BE314" s="12"/>
      <c r="BF314" s="12"/>
      <c r="BG314" s="12">
        <v>21.86713004936033</v>
      </c>
      <c r="BH314" s="12">
        <v>4.24</v>
      </c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</row>
    <row r="315" spans="1:128" x14ac:dyDescent="0.25">
      <c r="A315" s="34" t="s">
        <v>146</v>
      </c>
      <c r="B315" s="1">
        <v>39932</v>
      </c>
      <c r="C315" s="2"/>
      <c r="D315" s="1"/>
      <c r="F315">
        <v>149</v>
      </c>
      <c r="G315" t="s">
        <v>128</v>
      </c>
      <c r="H315" s="2"/>
      <c r="I315" s="12"/>
      <c r="J315" s="12"/>
      <c r="K315" s="2"/>
      <c r="L315" s="36"/>
      <c r="M315" s="2"/>
      <c r="N315" s="2"/>
      <c r="O315" s="2"/>
      <c r="P315" s="12"/>
      <c r="Q315" s="12"/>
      <c r="R315" s="12"/>
      <c r="S315" s="12"/>
      <c r="T315" s="12"/>
      <c r="U315" s="39"/>
      <c r="W315" s="12"/>
      <c r="X315" s="12"/>
      <c r="Y315" s="12"/>
      <c r="Z315" s="39"/>
      <c r="AB315" s="12"/>
      <c r="AC315" s="42"/>
      <c r="AD315" s="12"/>
      <c r="AE315" s="12"/>
      <c r="AF315" s="12"/>
      <c r="AG315" s="12"/>
      <c r="AH315" s="12"/>
      <c r="AI315" s="12"/>
      <c r="AJ315" s="12"/>
      <c r="AK315" s="12"/>
      <c r="AL315" s="12"/>
      <c r="AM315" s="39"/>
      <c r="AO315" s="12"/>
      <c r="AP315" s="12"/>
      <c r="AQ315" s="12"/>
      <c r="AR315" s="41"/>
      <c r="AS315" s="12"/>
      <c r="AT315" s="12"/>
      <c r="AU315" s="12"/>
      <c r="AV315" s="12"/>
      <c r="AW315" s="12"/>
      <c r="AX315" s="13"/>
      <c r="AY315" s="12"/>
      <c r="AZ315" s="12"/>
      <c r="BA315" s="39"/>
      <c r="BB315" s="40">
        <v>0</v>
      </c>
      <c r="BC315" s="39"/>
      <c r="BE315" s="12"/>
      <c r="BF315" s="12"/>
      <c r="BG315" s="12">
        <v>24.9571874685202</v>
      </c>
      <c r="BH315" s="12">
        <v>3.9580645161290322</v>
      </c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</row>
    <row r="316" spans="1:128" x14ac:dyDescent="0.25">
      <c r="A316" s="34" t="s">
        <v>146</v>
      </c>
      <c r="B316" s="1">
        <v>39939</v>
      </c>
      <c r="C316" s="2"/>
      <c r="D316" s="1"/>
      <c r="F316">
        <v>156</v>
      </c>
      <c r="G316" t="s">
        <v>128</v>
      </c>
      <c r="H316" s="2"/>
      <c r="I316" s="12"/>
      <c r="J316" s="12"/>
      <c r="K316" s="2"/>
      <c r="L316" s="36"/>
      <c r="M316" s="2"/>
      <c r="N316" s="2"/>
      <c r="O316" s="2"/>
      <c r="P316" s="12"/>
      <c r="Q316" s="12"/>
      <c r="R316" s="12"/>
      <c r="S316" s="12"/>
      <c r="T316" s="12"/>
      <c r="U316" s="39"/>
      <c r="W316" s="12"/>
      <c r="X316" s="12"/>
      <c r="Y316" s="12"/>
      <c r="Z316" s="39"/>
      <c r="AB316" s="12"/>
      <c r="AC316" s="42"/>
      <c r="AD316" s="12"/>
      <c r="AE316" s="12"/>
      <c r="AF316" s="12"/>
      <c r="AG316" s="12"/>
      <c r="AH316" s="12"/>
      <c r="AI316" s="12"/>
      <c r="AJ316" s="12"/>
      <c r="AK316" s="12"/>
      <c r="AL316" s="12"/>
      <c r="AM316" s="39"/>
      <c r="AO316" s="12"/>
      <c r="AP316" s="12"/>
      <c r="AQ316" s="12"/>
      <c r="AR316" s="41"/>
      <c r="AS316" s="12"/>
      <c r="AT316" s="12"/>
      <c r="AU316" s="12"/>
      <c r="AV316" s="12"/>
      <c r="AW316" s="12"/>
      <c r="AX316" s="13"/>
      <c r="AY316" s="12"/>
      <c r="AZ316" s="12"/>
      <c r="BA316" s="39"/>
      <c r="BB316" s="40">
        <v>0</v>
      </c>
      <c r="BC316" s="39"/>
      <c r="BE316" s="12"/>
      <c r="BF316" s="12"/>
      <c r="BG316" s="12">
        <v>38.823410899566845</v>
      </c>
      <c r="BH316" s="12">
        <v>4.4403225806451614</v>
      </c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</row>
    <row r="317" spans="1:128" x14ac:dyDescent="0.25">
      <c r="A317" s="34" t="s">
        <v>146</v>
      </c>
      <c r="B317" s="1">
        <v>39946</v>
      </c>
      <c r="C317" s="2"/>
      <c r="D317" s="1"/>
      <c r="F317">
        <v>163</v>
      </c>
      <c r="G317" t="s">
        <v>128</v>
      </c>
      <c r="H317" s="2"/>
      <c r="I317" s="12"/>
      <c r="J317" s="12"/>
      <c r="K317" s="2"/>
      <c r="L317" s="36"/>
      <c r="M317" s="2"/>
      <c r="N317" s="2"/>
      <c r="O317" s="2"/>
      <c r="P317" s="12"/>
      <c r="Q317" s="12"/>
      <c r="R317" s="12"/>
      <c r="S317" s="12"/>
      <c r="T317" s="12"/>
      <c r="U317" s="39"/>
      <c r="W317" s="12"/>
      <c r="X317" s="12"/>
      <c r="Y317" s="12"/>
      <c r="Z317" s="39"/>
      <c r="AB317" s="12"/>
      <c r="AC317" s="42"/>
      <c r="AD317" s="12"/>
      <c r="AE317" s="12"/>
      <c r="AF317" s="12"/>
      <c r="AG317" s="12"/>
      <c r="AH317" s="12"/>
      <c r="AI317" s="12"/>
      <c r="AJ317" s="12"/>
      <c r="AK317" s="12"/>
      <c r="AL317" s="12"/>
      <c r="AM317" s="39"/>
      <c r="AO317" s="12"/>
      <c r="AP317" s="12"/>
      <c r="AQ317" s="12"/>
      <c r="AR317" s="41"/>
      <c r="AS317" s="12"/>
      <c r="AT317" s="12"/>
      <c r="AU317" s="12"/>
      <c r="AV317" s="12"/>
      <c r="AW317" s="12"/>
      <c r="AX317" s="13"/>
      <c r="AY317" s="12"/>
      <c r="AZ317" s="12"/>
      <c r="BA317" s="39"/>
      <c r="BB317" s="40">
        <v>0</v>
      </c>
      <c r="BC317" s="39"/>
      <c r="BE317" s="12"/>
      <c r="BF317" s="12"/>
      <c r="BG317" s="12">
        <v>58.784124105973611</v>
      </c>
      <c r="BH317" s="12">
        <v>5.0484076433121023</v>
      </c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</row>
    <row r="318" spans="1:128" x14ac:dyDescent="0.25">
      <c r="A318" s="34" t="s">
        <v>146</v>
      </c>
      <c r="B318" s="1">
        <v>39954</v>
      </c>
      <c r="C318" s="2"/>
      <c r="D318" s="1"/>
      <c r="F318">
        <v>171</v>
      </c>
      <c r="G318" t="s">
        <v>128</v>
      </c>
      <c r="H318" s="2"/>
      <c r="I318" s="12"/>
      <c r="J318" s="12"/>
      <c r="K318" s="2"/>
      <c r="L318" s="36"/>
      <c r="M318" s="2"/>
      <c r="N318" s="2"/>
      <c r="O318" s="2"/>
      <c r="P318" s="12"/>
      <c r="Q318" s="12"/>
      <c r="R318" s="12"/>
      <c r="S318" s="12"/>
      <c r="T318" s="12"/>
      <c r="U318" s="39"/>
      <c r="W318" s="12"/>
      <c r="X318" s="12"/>
      <c r="Y318" s="12"/>
      <c r="Z318" s="39"/>
      <c r="AB318" s="12"/>
      <c r="AC318" s="42"/>
      <c r="AD318" s="12"/>
      <c r="AE318" s="12"/>
      <c r="AF318" s="12"/>
      <c r="AG318" s="12"/>
      <c r="AH318" s="12"/>
      <c r="AI318" s="12"/>
      <c r="AJ318" s="12"/>
      <c r="AK318" s="12"/>
      <c r="AL318" s="12"/>
      <c r="AM318" s="39"/>
      <c r="AO318" s="12"/>
      <c r="AP318" s="12"/>
      <c r="AQ318" s="12"/>
      <c r="AR318" s="41"/>
      <c r="AS318" s="12"/>
      <c r="AT318" s="12"/>
      <c r="AU318" s="12"/>
      <c r="AV318" s="12"/>
      <c r="AW318" s="12"/>
      <c r="AX318" s="13"/>
      <c r="AY318" s="12"/>
      <c r="AZ318" s="12"/>
      <c r="BA318" s="39"/>
      <c r="BB318" s="40">
        <v>0</v>
      </c>
      <c r="BC318" s="39"/>
      <c r="BE318" s="12"/>
      <c r="BF318" s="12"/>
      <c r="BG318" s="12">
        <v>87.73546892313891</v>
      </c>
      <c r="BH318" s="12">
        <v>4.3381132075471696</v>
      </c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</row>
    <row r="319" spans="1:128" x14ac:dyDescent="0.25">
      <c r="A319" s="34" t="s">
        <v>146</v>
      </c>
      <c r="B319" s="1">
        <v>39960</v>
      </c>
      <c r="C319" s="2"/>
      <c r="D319" s="1"/>
      <c r="F319">
        <v>177</v>
      </c>
      <c r="G319" t="s">
        <v>128</v>
      </c>
      <c r="H319" s="2"/>
      <c r="I319" s="12"/>
      <c r="J319" s="12"/>
      <c r="K319" s="2"/>
      <c r="L319" s="36"/>
      <c r="M319" s="2"/>
      <c r="N319" s="2"/>
      <c r="O319" s="2"/>
      <c r="P319" s="12"/>
      <c r="Q319" s="12"/>
      <c r="R319" s="12"/>
      <c r="S319" s="12"/>
      <c r="T319" s="12"/>
      <c r="U319" s="39"/>
      <c r="W319" s="12"/>
      <c r="X319" s="12"/>
      <c r="Y319" s="12"/>
      <c r="Z319" s="39"/>
      <c r="AB319" s="12"/>
      <c r="AC319" s="42"/>
      <c r="AD319" s="12"/>
      <c r="AE319" s="12"/>
      <c r="AF319" s="12"/>
      <c r="AG319" s="12"/>
      <c r="AH319" s="12"/>
      <c r="AI319" s="12"/>
      <c r="AJ319" s="12"/>
      <c r="AK319" s="12"/>
      <c r="AL319" s="12"/>
      <c r="AM319" s="39"/>
      <c r="AO319" s="12"/>
      <c r="AP319" s="12"/>
      <c r="AQ319" s="12"/>
      <c r="AR319" s="41"/>
      <c r="AS319" s="12"/>
      <c r="AT319" s="12"/>
      <c r="AU319" s="12"/>
      <c r="AV319" s="12"/>
      <c r="AW319" s="12"/>
      <c r="AX319" s="13"/>
      <c r="AY319" s="12"/>
      <c r="AZ319" s="12"/>
      <c r="BA319" s="39"/>
      <c r="BB319" s="40">
        <v>0</v>
      </c>
      <c r="BC319" s="39"/>
      <c r="BE319" s="12"/>
      <c r="BF319" s="12"/>
      <c r="BG319" s="12">
        <v>100</v>
      </c>
      <c r="BH319" s="12">
        <v>4.1982758620689653</v>
      </c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</row>
    <row r="320" spans="1:128" x14ac:dyDescent="0.25">
      <c r="A320" s="34" t="s">
        <v>146</v>
      </c>
      <c r="B320" s="1">
        <v>39947</v>
      </c>
      <c r="C320" s="2">
        <v>8</v>
      </c>
      <c r="D320" s="1" t="s">
        <v>221</v>
      </c>
      <c r="E320" t="s">
        <v>19</v>
      </c>
      <c r="F320">
        <v>164</v>
      </c>
      <c r="G320" t="s">
        <v>128</v>
      </c>
      <c r="H320" s="2"/>
      <c r="I320" s="12"/>
      <c r="J320" s="12"/>
      <c r="K320" s="2"/>
      <c r="L320" s="36"/>
      <c r="M320" s="2"/>
      <c r="N320" s="2"/>
      <c r="O320" s="2">
        <v>164</v>
      </c>
      <c r="P320" s="12"/>
      <c r="Q320" s="12"/>
      <c r="R320" s="12"/>
      <c r="S320" s="12"/>
      <c r="T320" s="12"/>
      <c r="U320" s="39"/>
      <c r="W320" s="12"/>
      <c r="X320" s="12"/>
      <c r="Y320" s="12"/>
      <c r="Z320" s="39"/>
      <c r="AB320" s="12"/>
      <c r="AC320" s="42"/>
      <c r="AD320" s="12"/>
      <c r="AE320" s="12"/>
      <c r="AF320" s="12"/>
      <c r="AG320" s="12"/>
      <c r="AH320" s="12"/>
      <c r="AI320" s="12"/>
      <c r="AJ320" s="12"/>
      <c r="AK320" s="12"/>
      <c r="AL320" s="12"/>
      <c r="AM320" s="39"/>
      <c r="AO320" s="12"/>
      <c r="AP320" s="12"/>
      <c r="AQ320" s="12"/>
      <c r="AR320" s="41"/>
      <c r="AS320" s="12"/>
      <c r="AT320" s="12"/>
      <c r="AU320" s="12"/>
      <c r="AV320" s="12"/>
      <c r="AW320" s="12"/>
      <c r="AX320" s="13"/>
      <c r="AY320" s="12"/>
      <c r="AZ320" s="12"/>
      <c r="BA320" s="39"/>
      <c r="BB320" s="40">
        <v>0</v>
      </c>
      <c r="BC320" s="39"/>
      <c r="BE320" s="12"/>
      <c r="BF320" s="12"/>
      <c r="BG320" s="12"/>
      <c r="BH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</row>
    <row r="321" spans="1:128" x14ac:dyDescent="0.25">
      <c r="A321" s="34" t="s">
        <v>146</v>
      </c>
      <c r="B321" s="1">
        <v>39877</v>
      </c>
      <c r="C321" s="2">
        <v>7</v>
      </c>
      <c r="D321" t="s">
        <v>222</v>
      </c>
      <c r="E321" t="s">
        <v>18</v>
      </c>
      <c r="F321">
        <v>94</v>
      </c>
      <c r="G321" t="s">
        <v>128</v>
      </c>
      <c r="H321" s="2"/>
      <c r="I321" s="12"/>
      <c r="J321" s="12"/>
      <c r="K321" s="2"/>
      <c r="L321" s="36"/>
      <c r="M321" s="2"/>
      <c r="N321" s="2">
        <v>94</v>
      </c>
      <c r="O321" s="2"/>
      <c r="P321" s="12"/>
      <c r="Q321" s="12"/>
      <c r="R321" s="12"/>
      <c r="S321" s="12"/>
      <c r="T321" s="12"/>
      <c r="U321" s="39"/>
      <c r="W321" s="12"/>
      <c r="X321" s="12"/>
      <c r="Y321" s="12"/>
      <c r="Z321" s="39"/>
      <c r="AB321" s="12"/>
      <c r="AC321" s="42"/>
      <c r="AD321" s="12"/>
      <c r="AE321" s="12"/>
      <c r="AF321" s="12"/>
      <c r="AG321" s="12"/>
      <c r="AH321" s="12"/>
      <c r="AI321" s="12"/>
      <c r="AJ321" s="12"/>
      <c r="AK321" s="12"/>
      <c r="AL321" s="12"/>
      <c r="AM321" s="39"/>
      <c r="AO321" s="12"/>
      <c r="AP321" s="12"/>
      <c r="AQ321" s="12"/>
      <c r="AR321" s="41"/>
      <c r="AS321" s="12"/>
      <c r="AT321" s="12"/>
      <c r="AU321" s="12"/>
      <c r="AV321" s="12"/>
      <c r="AW321" s="12"/>
      <c r="AX321" s="13"/>
      <c r="AY321" s="12"/>
      <c r="AZ321" s="12"/>
      <c r="BA321" s="39"/>
      <c r="BB321" s="40">
        <v>0</v>
      </c>
      <c r="BC321" s="39"/>
      <c r="BE321" s="12"/>
      <c r="BF321" s="12"/>
      <c r="BG321" s="12"/>
      <c r="BH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</row>
    <row r="322" spans="1:128" x14ac:dyDescent="0.25">
      <c r="A322" s="34" t="s">
        <v>146</v>
      </c>
      <c r="B322" s="1">
        <v>39953</v>
      </c>
      <c r="C322" s="2">
        <v>9</v>
      </c>
      <c r="D322" s="1" t="s">
        <v>122</v>
      </c>
      <c r="E322" t="s">
        <v>20</v>
      </c>
      <c r="F322">
        <v>170</v>
      </c>
      <c r="G322" t="s">
        <v>128</v>
      </c>
      <c r="H322" s="2"/>
      <c r="I322" s="12"/>
      <c r="J322" s="12"/>
      <c r="K322" s="2"/>
      <c r="L322" s="36"/>
      <c r="M322" s="2"/>
      <c r="N322" s="2"/>
      <c r="O322" s="2"/>
      <c r="P322" s="12"/>
      <c r="Q322" s="12"/>
      <c r="R322" s="12"/>
      <c r="S322" s="12"/>
      <c r="T322" s="12"/>
      <c r="U322" s="39"/>
      <c r="W322" s="12"/>
      <c r="X322" s="12"/>
      <c r="Y322" s="12"/>
      <c r="Z322" s="39"/>
      <c r="AB322" s="12"/>
      <c r="AC322" s="42"/>
      <c r="AD322" s="12"/>
      <c r="AE322" s="12"/>
      <c r="AF322" s="12"/>
      <c r="AG322" s="12"/>
      <c r="AH322" s="12"/>
      <c r="AI322" s="12"/>
      <c r="AJ322" s="12"/>
      <c r="AK322" s="12"/>
      <c r="AL322" s="12"/>
      <c r="AM322" s="39"/>
      <c r="AO322" s="12"/>
      <c r="AP322" s="12"/>
      <c r="AQ322" s="12"/>
      <c r="AR322" s="41"/>
      <c r="AS322" s="12"/>
      <c r="AT322" s="12"/>
      <c r="AU322" s="12"/>
      <c r="AV322" s="12"/>
      <c r="AW322" s="12"/>
      <c r="AX322" s="13"/>
      <c r="AY322" s="12">
        <v>5292.7417013341983</v>
      </c>
      <c r="AZ322" s="12">
        <v>36.729669836852487</v>
      </c>
      <c r="BA322" s="39">
        <f>AY322*(AZ322/100)</f>
        <v>1944.00655221746</v>
      </c>
      <c r="BB322" s="40">
        <v>194.40065522174601</v>
      </c>
      <c r="BC322" s="39"/>
      <c r="BE322" s="12"/>
      <c r="BF322" s="12">
        <f>BA322/227</f>
        <v>8.5639055163764759</v>
      </c>
      <c r="BG322" s="12"/>
      <c r="BH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</row>
    <row r="323" spans="1:128" x14ac:dyDescent="0.25">
      <c r="A323" s="34" t="s">
        <v>146</v>
      </c>
      <c r="B323" s="1">
        <v>39783</v>
      </c>
      <c r="C323" s="2">
        <v>0</v>
      </c>
      <c r="D323" s="1" t="s">
        <v>223</v>
      </c>
      <c r="E323" t="s">
        <v>14</v>
      </c>
      <c r="F323">
        <v>0</v>
      </c>
      <c r="G323" t="s">
        <v>128</v>
      </c>
      <c r="H323" s="2"/>
      <c r="I323" s="12"/>
      <c r="J323" s="12"/>
      <c r="K323" s="2"/>
      <c r="L323" s="36"/>
      <c r="M323" s="2"/>
      <c r="N323" s="2"/>
      <c r="O323" s="2"/>
      <c r="P323" s="12"/>
      <c r="Q323" s="12"/>
      <c r="R323" s="12"/>
      <c r="S323" s="12"/>
      <c r="T323" s="12"/>
      <c r="U323" s="39">
        <v>0</v>
      </c>
      <c r="W323" s="12"/>
      <c r="X323" s="12"/>
      <c r="Y323" s="12"/>
      <c r="Z323" s="39">
        <v>0</v>
      </c>
      <c r="AB323" s="12"/>
      <c r="AC323" s="42"/>
      <c r="AD323" s="12"/>
      <c r="AE323" s="12"/>
      <c r="AF323" s="12"/>
      <c r="AG323" s="12">
        <v>0</v>
      </c>
      <c r="AH323" s="12"/>
      <c r="AI323" s="12">
        <v>0</v>
      </c>
      <c r="AJ323" s="12"/>
      <c r="AK323" s="12">
        <v>0</v>
      </c>
      <c r="AL323" s="12">
        <v>0</v>
      </c>
      <c r="AM323" s="39"/>
      <c r="AO323" s="12"/>
      <c r="AP323" s="12"/>
      <c r="AQ323" s="12"/>
      <c r="AR323" s="41">
        <v>0</v>
      </c>
      <c r="AS323" s="12">
        <v>0</v>
      </c>
      <c r="AT323" s="12">
        <v>0</v>
      </c>
      <c r="AU323" s="12">
        <v>0</v>
      </c>
      <c r="AV323" s="12"/>
      <c r="AW323" s="12"/>
      <c r="AX323" s="13">
        <v>0</v>
      </c>
      <c r="AY323" s="12"/>
      <c r="AZ323" s="12"/>
      <c r="BA323" s="39"/>
      <c r="BB323" s="40">
        <v>0</v>
      </c>
      <c r="BC323" s="39"/>
      <c r="BE323" s="12"/>
      <c r="BF323" s="12"/>
      <c r="BG323" s="12"/>
      <c r="BH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</row>
    <row r="324" spans="1:128" x14ac:dyDescent="0.25">
      <c r="A324" s="34" t="s">
        <v>146</v>
      </c>
      <c r="B324" s="1">
        <v>39804</v>
      </c>
      <c r="C324" s="2">
        <v>3</v>
      </c>
      <c r="D324" t="s">
        <v>224</v>
      </c>
      <c r="E324" t="s">
        <v>16</v>
      </c>
      <c r="F324">
        <v>21</v>
      </c>
      <c r="G324" t="s">
        <v>128</v>
      </c>
      <c r="H324" s="2"/>
      <c r="I324" s="12"/>
      <c r="J324" s="12"/>
      <c r="K324" s="2"/>
      <c r="L324" s="36">
        <v>21</v>
      </c>
      <c r="M324" s="2"/>
      <c r="N324" s="2"/>
      <c r="O324" s="2"/>
      <c r="P324" s="12"/>
      <c r="Q324" s="12"/>
      <c r="R324" s="12"/>
      <c r="S324" s="12"/>
      <c r="T324" s="12"/>
      <c r="U324" s="39"/>
      <c r="W324" s="12"/>
      <c r="X324" s="12"/>
      <c r="Y324" s="12"/>
      <c r="Z324" s="39"/>
      <c r="AB324" s="12"/>
      <c r="AC324" s="42"/>
      <c r="AD324" s="12"/>
      <c r="AE324" s="12"/>
      <c r="AF324" s="12"/>
      <c r="AG324" s="12"/>
      <c r="AH324" s="12"/>
      <c r="AI324" s="12"/>
      <c r="AJ324" s="12"/>
      <c r="AK324" s="12"/>
      <c r="AL324" s="12"/>
      <c r="AM324" s="39"/>
      <c r="AO324" s="12"/>
      <c r="AP324" s="12"/>
      <c r="AQ324" s="12"/>
      <c r="AR324" s="41"/>
      <c r="AS324" s="12"/>
      <c r="AT324" s="12"/>
      <c r="AU324" s="12"/>
      <c r="AV324" s="12"/>
      <c r="AW324" s="12"/>
      <c r="AX324" s="13"/>
      <c r="AY324" s="12"/>
      <c r="AZ324" s="12"/>
      <c r="BA324" s="39"/>
      <c r="BB324" s="40">
        <v>0</v>
      </c>
      <c r="BC324" s="39"/>
      <c r="BE324" s="12"/>
      <c r="BF324" s="12"/>
      <c r="BG324" s="12"/>
      <c r="BH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</row>
    <row r="325" spans="1:128" x14ac:dyDescent="0.25">
      <c r="A325" s="34" t="s">
        <v>143</v>
      </c>
      <c r="B325" s="1">
        <v>39825</v>
      </c>
      <c r="C325" s="2">
        <v>4</v>
      </c>
      <c r="D325" t="s">
        <v>220</v>
      </c>
      <c r="E325" t="s">
        <v>17</v>
      </c>
      <c r="F325">
        <v>42</v>
      </c>
      <c r="G325" t="s">
        <v>129</v>
      </c>
      <c r="H325" s="2"/>
      <c r="I325" s="12"/>
      <c r="J325" s="12"/>
      <c r="K325" s="2"/>
      <c r="L325" s="36"/>
      <c r="M325" s="2">
        <v>42</v>
      </c>
      <c r="N325" s="2"/>
      <c r="O325" s="2"/>
      <c r="P325" s="12"/>
      <c r="Q325" s="12"/>
      <c r="R325" s="12"/>
      <c r="S325" s="12"/>
      <c r="T325" s="12"/>
      <c r="U325" s="39">
        <v>1617.9129846714338</v>
      </c>
      <c r="V325" s="40">
        <v>161.79129846714338</v>
      </c>
      <c r="W325" s="12"/>
      <c r="X325" s="12"/>
      <c r="Y325" s="12"/>
      <c r="Z325" s="39">
        <v>1521.1418790646351</v>
      </c>
      <c r="AA325" s="40">
        <v>152.11418790646351</v>
      </c>
      <c r="AB325" s="12">
        <v>3.0999079542670778</v>
      </c>
      <c r="AC325" s="42">
        <f>AB325/AA325</f>
        <v>2.0378821968751799E-2</v>
      </c>
      <c r="AD325" s="12"/>
      <c r="AE325" s="12"/>
      <c r="AF325" s="12"/>
      <c r="AG325" s="12">
        <v>211.39581227789861</v>
      </c>
      <c r="AH325" s="12"/>
      <c r="AI325" s="12">
        <v>18.183901210476613</v>
      </c>
      <c r="AJ325" s="12"/>
      <c r="AK325" s="12">
        <v>0</v>
      </c>
      <c r="AL325" s="12">
        <v>0</v>
      </c>
      <c r="AM325" s="39">
        <f>AG325+AH325+AI325+AJ325+AK325+AL325</f>
        <v>229.57971348837523</v>
      </c>
      <c r="AN325" s="40">
        <f>AM325/10</f>
        <v>22.957971348837525</v>
      </c>
      <c r="AO325" s="12"/>
      <c r="AP325" s="12"/>
      <c r="AQ325" s="12"/>
      <c r="AR325" s="41">
        <v>254.85520414701801</v>
      </c>
      <c r="AS325" s="12">
        <v>248.76682550814627</v>
      </c>
      <c r="AT325" s="12">
        <v>6.0883786388717311</v>
      </c>
      <c r="AU325" s="12">
        <v>0</v>
      </c>
      <c r="AV325" s="12"/>
      <c r="AW325" s="12"/>
      <c r="AX325" s="13">
        <v>0</v>
      </c>
      <c r="AY325" s="12"/>
      <c r="AZ325" s="12"/>
      <c r="BA325" s="39"/>
      <c r="BB325" s="40">
        <v>0</v>
      </c>
      <c r="BC325" s="39">
        <f>U325+Z325+AM325+BA325</f>
        <v>3368.634577224444</v>
      </c>
      <c r="BD325">
        <f>V325+AA325+AN325</f>
        <v>336.86345772244442</v>
      </c>
      <c r="BE325" s="12"/>
      <c r="BF325" s="12"/>
      <c r="BG325" s="12"/>
      <c r="BH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</row>
    <row r="326" spans="1:128" x14ac:dyDescent="0.25">
      <c r="A326" s="34" t="s">
        <v>143</v>
      </c>
      <c r="B326" s="1">
        <v>39798</v>
      </c>
      <c r="C326" s="2"/>
      <c r="D326" s="1"/>
      <c r="F326">
        <v>15</v>
      </c>
      <c r="G326" t="s">
        <v>129</v>
      </c>
      <c r="H326" s="2"/>
      <c r="I326" s="12"/>
      <c r="J326" s="12">
        <v>5.6</v>
      </c>
      <c r="K326" s="2"/>
      <c r="L326" s="36"/>
      <c r="M326" s="2"/>
      <c r="N326" s="2"/>
      <c r="O326" s="2"/>
      <c r="P326" s="12"/>
      <c r="Q326" s="12"/>
      <c r="R326" s="12"/>
      <c r="S326" s="12"/>
      <c r="T326" s="12"/>
      <c r="U326" s="39"/>
      <c r="W326" s="12"/>
      <c r="X326" s="12"/>
      <c r="Y326" s="12"/>
      <c r="Z326" s="39"/>
      <c r="AB326" s="12"/>
      <c r="AC326" s="42"/>
      <c r="AD326" s="12"/>
      <c r="AE326" s="12"/>
      <c r="AF326" s="12"/>
      <c r="AG326" s="12"/>
      <c r="AH326" s="12"/>
      <c r="AI326" s="12"/>
      <c r="AJ326" s="12"/>
      <c r="AK326" s="12"/>
      <c r="AL326" s="12"/>
      <c r="AM326" s="39"/>
      <c r="AO326" s="12"/>
      <c r="AP326" s="12"/>
      <c r="AQ326" s="12"/>
      <c r="AR326" s="41"/>
      <c r="AS326" s="12"/>
      <c r="AT326" s="12"/>
      <c r="AU326" s="12"/>
      <c r="AV326" s="12"/>
      <c r="AW326" s="12"/>
      <c r="AX326" s="13"/>
      <c r="AY326" s="12"/>
      <c r="AZ326" s="12"/>
      <c r="BA326" s="39"/>
      <c r="BB326" s="40">
        <v>0</v>
      </c>
      <c r="BC326" s="39"/>
      <c r="BE326" s="12"/>
      <c r="BF326" s="12"/>
      <c r="BG326" s="12"/>
      <c r="BH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</row>
    <row r="327" spans="1:128" x14ac:dyDescent="0.25">
      <c r="A327" s="34" t="s">
        <v>143</v>
      </c>
      <c r="B327" s="1">
        <v>39806</v>
      </c>
      <c r="C327" s="2"/>
      <c r="D327" s="1"/>
      <c r="F327">
        <v>23</v>
      </c>
      <c r="G327" t="s">
        <v>129</v>
      </c>
      <c r="H327" s="2"/>
      <c r="I327" s="12"/>
      <c r="J327" s="12">
        <v>9.1333333333333329</v>
      </c>
      <c r="K327" s="2"/>
      <c r="L327" s="36"/>
      <c r="M327" s="2"/>
      <c r="N327" s="2"/>
      <c r="O327" s="2"/>
      <c r="P327" s="12"/>
      <c r="Q327" s="12"/>
      <c r="R327" s="12"/>
      <c r="S327" s="12"/>
      <c r="T327" s="12"/>
      <c r="U327" s="39"/>
      <c r="W327" s="12"/>
      <c r="X327" s="12"/>
      <c r="Y327" s="12"/>
      <c r="Z327" s="39"/>
      <c r="AB327" s="12"/>
      <c r="AC327" s="42"/>
      <c r="AD327" s="12"/>
      <c r="AE327" s="12"/>
      <c r="AF327" s="12"/>
      <c r="AG327" s="12"/>
      <c r="AH327" s="12"/>
      <c r="AI327" s="12"/>
      <c r="AJ327" s="12"/>
      <c r="AK327" s="12"/>
      <c r="AL327" s="12"/>
      <c r="AM327" s="39"/>
      <c r="AO327" s="12"/>
      <c r="AP327" s="12"/>
      <c r="AQ327" s="12"/>
      <c r="AR327" s="41"/>
      <c r="AS327" s="12"/>
      <c r="AT327" s="12"/>
      <c r="AU327" s="12"/>
      <c r="AV327" s="12"/>
      <c r="AW327" s="12"/>
      <c r="AX327" s="13"/>
      <c r="AY327" s="12"/>
      <c r="AZ327" s="12"/>
      <c r="BA327" s="39"/>
      <c r="BB327" s="40">
        <v>0</v>
      </c>
      <c r="BC327" s="39"/>
      <c r="BE327" s="12"/>
      <c r="BF327" s="12"/>
      <c r="BG327" s="12"/>
      <c r="BH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</row>
    <row r="328" spans="1:128" x14ac:dyDescent="0.25">
      <c r="A328" s="34" t="s">
        <v>143</v>
      </c>
      <c r="B328" s="1">
        <v>39813</v>
      </c>
      <c r="C328" s="2"/>
      <c r="D328" s="1"/>
      <c r="F328">
        <v>30</v>
      </c>
      <c r="G328" t="s">
        <v>129</v>
      </c>
      <c r="H328" s="2"/>
      <c r="I328" s="12"/>
      <c r="J328" s="12">
        <v>11</v>
      </c>
      <c r="K328" s="2"/>
      <c r="L328" s="36"/>
      <c r="M328" s="2"/>
      <c r="N328" s="2"/>
      <c r="O328" s="2"/>
      <c r="P328" s="12"/>
      <c r="Q328" s="12"/>
      <c r="R328" s="12"/>
      <c r="S328" s="12"/>
      <c r="T328" s="12"/>
      <c r="U328" s="39"/>
      <c r="W328" s="12"/>
      <c r="X328" s="12"/>
      <c r="Y328" s="12"/>
      <c r="Z328" s="39"/>
      <c r="AB328" s="12"/>
      <c r="AC328" s="42"/>
      <c r="AD328" s="12"/>
      <c r="AE328" s="12"/>
      <c r="AF328" s="12"/>
      <c r="AG328" s="12"/>
      <c r="AH328" s="12"/>
      <c r="AI328" s="12"/>
      <c r="AJ328" s="12"/>
      <c r="AK328" s="12"/>
      <c r="AL328" s="12"/>
      <c r="AM328" s="39"/>
      <c r="AO328" s="12"/>
      <c r="AP328" s="12"/>
      <c r="AQ328" s="12"/>
      <c r="AR328" s="41"/>
      <c r="AS328" s="12"/>
      <c r="AT328" s="12"/>
      <c r="AU328" s="12"/>
      <c r="AV328" s="12"/>
      <c r="AW328" s="12"/>
      <c r="AX328" s="13"/>
      <c r="AY328" s="12"/>
      <c r="AZ328" s="12"/>
      <c r="BA328" s="39"/>
      <c r="BB328" s="40">
        <v>0</v>
      </c>
      <c r="BC328" s="39"/>
      <c r="BE328" s="12"/>
      <c r="BF328" s="12"/>
      <c r="BG328" s="12"/>
      <c r="BH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</row>
    <row r="329" spans="1:128" x14ac:dyDescent="0.25">
      <c r="A329" s="34" t="s">
        <v>143</v>
      </c>
      <c r="B329" s="1">
        <v>39818</v>
      </c>
      <c r="C329" s="2"/>
      <c r="D329" s="1"/>
      <c r="F329">
        <v>35</v>
      </c>
      <c r="G329" t="s">
        <v>129</v>
      </c>
      <c r="H329" s="2"/>
      <c r="I329" s="12"/>
      <c r="J329" s="12"/>
      <c r="K329" s="2"/>
      <c r="L329" s="36"/>
      <c r="M329" s="2"/>
      <c r="N329" s="2"/>
      <c r="O329" s="2"/>
      <c r="P329" s="12"/>
      <c r="Q329" s="12"/>
      <c r="R329" s="12"/>
      <c r="S329" s="12"/>
      <c r="T329" s="12"/>
      <c r="U329" s="39">
        <v>0</v>
      </c>
      <c r="W329" s="12"/>
      <c r="X329" s="12"/>
      <c r="Y329" s="12"/>
      <c r="Z329" s="39">
        <v>1235.5321101773138</v>
      </c>
      <c r="AA329" s="40">
        <v>123.55321101773139</v>
      </c>
      <c r="AB329" s="12">
        <v>1.9382415872544301</v>
      </c>
      <c r="AC329" s="42">
        <f>AB329/AA329</f>
        <v>1.5687504770525704E-2</v>
      </c>
      <c r="AD329" s="12"/>
      <c r="AE329" s="12"/>
      <c r="AF329" s="12"/>
      <c r="AG329" s="12">
        <v>0</v>
      </c>
      <c r="AH329" s="12"/>
      <c r="AI329" s="12">
        <v>0</v>
      </c>
      <c r="AJ329" s="12"/>
      <c r="AK329" s="12">
        <v>0</v>
      </c>
      <c r="AL329" s="12">
        <v>0</v>
      </c>
      <c r="AM329" s="39"/>
      <c r="AO329" s="12"/>
      <c r="AP329" s="12"/>
      <c r="AQ329" s="12"/>
      <c r="AR329" s="41">
        <v>221.67653992845882</v>
      </c>
      <c r="AS329" s="12">
        <v>221.67653992845882</v>
      </c>
      <c r="AT329" s="12">
        <v>0</v>
      </c>
      <c r="AU329" s="12">
        <v>0</v>
      </c>
      <c r="AV329" s="12"/>
      <c r="AW329" s="12"/>
      <c r="AX329" s="13">
        <v>0</v>
      </c>
      <c r="AY329" s="12"/>
      <c r="AZ329" s="12"/>
      <c r="BA329" s="39"/>
      <c r="BB329" s="40">
        <v>0</v>
      </c>
      <c r="BC329" s="39">
        <f>U329+Z329+AM329+BA329</f>
        <v>1235.5321101773138</v>
      </c>
      <c r="BD329">
        <f>V329+AA329+AN329</f>
        <v>123.55321101773139</v>
      </c>
      <c r="BE329" s="12"/>
      <c r="BF329" s="12"/>
      <c r="BG329" s="12"/>
      <c r="BH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</row>
    <row r="330" spans="1:128" x14ac:dyDescent="0.25">
      <c r="A330" s="34" t="s">
        <v>143</v>
      </c>
      <c r="B330" s="1">
        <v>39819</v>
      </c>
      <c r="C330" s="2"/>
      <c r="D330" s="1"/>
      <c r="F330">
        <v>36</v>
      </c>
      <c r="G330" t="s">
        <v>129</v>
      </c>
      <c r="H330" s="2"/>
      <c r="I330" s="12"/>
      <c r="J330" s="12">
        <v>13.85</v>
      </c>
      <c r="K330" s="2"/>
      <c r="L330" s="36"/>
      <c r="M330" s="2"/>
      <c r="N330" s="2"/>
      <c r="O330" s="2"/>
      <c r="P330" s="12"/>
      <c r="Q330" s="12"/>
      <c r="R330" s="12"/>
      <c r="S330" s="12"/>
      <c r="T330" s="12"/>
      <c r="U330" s="39"/>
      <c r="W330" s="12"/>
      <c r="X330" s="12"/>
      <c r="Y330" s="12"/>
      <c r="Z330" s="39"/>
      <c r="AB330" s="12"/>
      <c r="AC330" s="42"/>
      <c r="AD330" s="12"/>
      <c r="AE330" s="12"/>
      <c r="AF330" s="12"/>
      <c r="AG330" s="12"/>
      <c r="AH330" s="12"/>
      <c r="AI330" s="12"/>
      <c r="AJ330" s="12"/>
      <c r="AK330" s="12"/>
      <c r="AL330" s="12"/>
      <c r="AM330" s="39"/>
      <c r="AO330" s="12"/>
      <c r="AP330" s="12"/>
      <c r="AQ330" s="12"/>
      <c r="AR330" s="41"/>
      <c r="AS330" s="12"/>
      <c r="AT330" s="12"/>
      <c r="AU330" s="12"/>
      <c r="AV330" s="12"/>
      <c r="AW330" s="12"/>
      <c r="AX330" s="13"/>
      <c r="AY330" s="12"/>
      <c r="AZ330" s="12"/>
      <c r="BA330" s="39"/>
      <c r="BB330" s="40">
        <v>0</v>
      </c>
      <c r="BC330" s="39"/>
      <c r="BE330" s="12"/>
      <c r="BF330" s="12"/>
      <c r="BG330" s="12"/>
      <c r="BH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</row>
    <row r="331" spans="1:128" x14ac:dyDescent="0.25">
      <c r="A331" s="34" t="s">
        <v>143</v>
      </c>
      <c r="B331" s="1">
        <v>39827</v>
      </c>
      <c r="C331" s="2"/>
      <c r="D331" s="1"/>
      <c r="F331">
        <v>44</v>
      </c>
      <c r="G331" t="s">
        <v>129</v>
      </c>
      <c r="H331" s="2"/>
      <c r="I331" s="12"/>
      <c r="J331" s="12">
        <v>15.9</v>
      </c>
      <c r="K331" s="2"/>
      <c r="L331" s="36"/>
      <c r="M331" s="2"/>
      <c r="N331" s="2"/>
      <c r="O331" s="2"/>
      <c r="P331" s="12"/>
      <c r="Q331" s="12"/>
      <c r="R331" s="12"/>
      <c r="S331" s="12"/>
      <c r="T331" s="12"/>
      <c r="U331" s="39"/>
      <c r="W331" s="12"/>
      <c r="X331" s="12"/>
      <c r="Y331" s="12"/>
      <c r="Z331" s="39"/>
      <c r="AB331" s="12"/>
      <c r="AC331" s="42"/>
      <c r="AD331" s="12"/>
      <c r="AE331" s="12"/>
      <c r="AF331" s="12"/>
      <c r="AG331" s="12"/>
      <c r="AH331" s="12"/>
      <c r="AI331" s="12"/>
      <c r="AJ331" s="12"/>
      <c r="AK331" s="12"/>
      <c r="AL331" s="12"/>
      <c r="AM331" s="39"/>
      <c r="AO331" s="12"/>
      <c r="AP331" s="12"/>
      <c r="AQ331" s="12"/>
      <c r="AR331" s="41"/>
      <c r="AS331" s="12"/>
      <c r="AT331" s="12"/>
      <c r="AU331" s="12"/>
      <c r="AV331" s="12"/>
      <c r="AW331" s="12"/>
      <c r="AX331" s="13"/>
      <c r="AY331" s="12"/>
      <c r="AZ331" s="12"/>
      <c r="BA331" s="39"/>
      <c r="BB331" s="40">
        <v>0</v>
      </c>
      <c r="BC331" s="39"/>
      <c r="BE331" s="12"/>
      <c r="BF331" s="12"/>
      <c r="BG331" s="12"/>
      <c r="BH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</row>
    <row r="332" spans="1:128" x14ac:dyDescent="0.25">
      <c r="A332" s="34" t="s">
        <v>143</v>
      </c>
      <c r="B332" s="1">
        <v>39833</v>
      </c>
      <c r="C332" s="2"/>
      <c r="D332" s="1"/>
      <c r="F332">
        <v>50</v>
      </c>
      <c r="G332" t="s">
        <v>129</v>
      </c>
      <c r="H332" s="2"/>
      <c r="I332" s="12"/>
      <c r="J332" s="12">
        <v>17.55</v>
      </c>
      <c r="K332" s="2"/>
      <c r="L332" s="36"/>
      <c r="M332" s="2"/>
      <c r="N332" s="2"/>
      <c r="O332" s="2"/>
      <c r="P332" s="12"/>
      <c r="Q332" s="12"/>
      <c r="R332" s="12"/>
      <c r="S332" s="12"/>
      <c r="T332" s="12"/>
      <c r="U332" s="39"/>
      <c r="W332" s="12"/>
      <c r="X332" s="12"/>
      <c r="Y332" s="12"/>
      <c r="Z332" s="39"/>
      <c r="AB332" s="12"/>
      <c r="AC332" s="42"/>
      <c r="AD332" s="12"/>
      <c r="AE332" s="12"/>
      <c r="AF332" s="12"/>
      <c r="AG332" s="12"/>
      <c r="AH332" s="12"/>
      <c r="AI332" s="12"/>
      <c r="AJ332" s="12"/>
      <c r="AK332" s="12"/>
      <c r="AL332" s="12"/>
      <c r="AM332" s="39"/>
      <c r="AO332" s="12"/>
      <c r="AP332" s="12"/>
      <c r="AQ332" s="12"/>
      <c r="AR332" s="41"/>
      <c r="AS332" s="12"/>
      <c r="AT332" s="12"/>
      <c r="AU332" s="12"/>
      <c r="AV332" s="12"/>
      <c r="AW332" s="12"/>
      <c r="AX332" s="13"/>
      <c r="AY332" s="12"/>
      <c r="AZ332" s="12"/>
      <c r="BA332" s="39"/>
      <c r="BB332" s="40">
        <v>0</v>
      </c>
      <c r="BC332" s="39"/>
      <c r="BE332" s="12"/>
      <c r="BF332" s="12"/>
      <c r="BG332" s="12"/>
      <c r="BH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</row>
    <row r="333" spans="1:128" x14ac:dyDescent="0.25">
      <c r="A333" s="34" t="s">
        <v>143</v>
      </c>
      <c r="B333" s="1">
        <v>39840</v>
      </c>
      <c r="C333" s="2"/>
      <c r="D333" s="1"/>
      <c r="F333">
        <v>57</v>
      </c>
      <c r="G333" t="s">
        <v>129</v>
      </c>
      <c r="H333" s="2"/>
      <c r="I333" s="12"/>
      <c r="J333" s="12">
        <v>19.2</v>
      </c>
      <c r="K333" s="2"/>
      <c r="L333" s="36"/>
      <c r="M333" s="2"/>
      <c r="N333" s="2"/>
      <c r="O333" s="2"/>
      <c r="P333" s="12"/>
      <c r="Q333" s="12"/>
      <c r="R333" s="12"/>
      <c r="S333" s="12"/>
      <c r="T333" s="12"/>
      <c r="U333" s="39"/>
      <c r="W333" s="12"/>
      <c r="X333" s="12"/>
      <c r="Y333" s="12"/>
      <c r="Z333" s="39"/>
      <c r="AB333" s="12"/>
      <c r="AC333" s="42"/>
      <c r="AD333" s="12"/>
      <c r="AE333" s="12"/>
      <c r="AF333" s="12"/>
      <c r="AG333" s="12"/>
      <c r="AH333" s="12"/>
      <c r="AI333" s="12"/>
      <c r="AJ333" s="12"/>
      <c r="AK333" s="12"/>
      <c r="AL333" s="12"/>
      <c r="AM333" s="39"/>
      <c r="AO333" s="12"/>
      <c r="AP333" s="12"/>
      <c r="AQ333" s="12"/>
      <c r="AR333" s="41"/>
      <c r="AS333" s="12"/>
      <c r="AT333" s="12"/>
      <c r="AU333" s="12"/>
      <c r="AV333" s="12"/>
      <c r="AW333" s="12"/>
      <c r="AX333" s="13"/>
      <c r="AY333" s="12"/>
      <c r="AZ333" s="12"/>
      <c r="BA333" s="39"/>
      <c r="BB333" s="40">
        <v>0</v>
      </c>
      <c r="BC333" s="39"/>
      <c r="BE333" s="12"/>
      <c r="BF333" s="12"/>
      <c r="BG333" s="12"/>
      <c r="BH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</row>
    <row r="334" spans="1:128" x14ac:dyDescent="0.25">
      <c r="A334" s="34" t="s">
        <v>143</v>
      </c>
      <c r="B334" s="1">
        <v>39841</v>
      </c>
      <c r="C334" s="2"/>
      <c r="D334" s="1"/>
      <c r="F334">
        <v>58</v>
      </c>
      <c r="G334" t="s">
        <v>129</v>
      </c>
      <c r="H334" s="2"/>
      <c r="I334" s="12"/>
      <c r="J334" s="12"/>
      <c r="K334" s="2"/>
      <c r="L334" s="36"/>
      <c r="M334" s="2"/>
      <c r="N334" s="2"/>
      <c r="O334" s="2"/>
      <c r="P334" s="12"/>
      <c r="Q334" s="12"/>
      <c r="R334" s="12"/>
      <c r="S334" s="12"/>
      <c r="T334" s="12"/>
      <c r="U334" s="39">
        <v>3198.0330427758836</v>
      </c>
      <c r="V334" s="40">
        <v>319.80330427758838</v>
      </c>
      <c r="W334" s="12"/>
      <c r="X334" s="12"/>
      <c r="Y334" s="12"/>
      <c r="Z334" s="39">
        <v>2236.3616733242261</v>
      </c>
      <c r="AA334" s="40">
        <v>223.63616733242262</v>
      </c>
      <c r="AB334" s="12">
        <v>3.9240312808169167</v>
      </c>
      <c r="AC334" s="42">
        <f>AB334/AA334</f>
        <v>1.7546496738982582E-2</v>
      </c>
      <c r="AD334" s="12"/>
      <c r="AE334" s="12"/>
      <c r="AF334" s="12"/>
      <c r="AG334" s="12">
        <v>327.92153428976314</v>
      </c>
      <c r="AH334" s="12"/>
      <c r="AI334" s="12">
        <v>422.92217696348519</v>
      </c>
      <c r="AJ334" s="12"/>
      <c r="AK334" s="12">
        <v>0</v>
      </c>
      <c r="AL334" s="12">
        <v>0</v>
      </c>
      <c r="AM334" s="39">
        <f>AG334+AH334+AI334+AJ334+AK334+AL334</f>
        <v>750.84371125324833</v>
      </c>
      <c r="AN334" s="40">
        <f>AM334/10</f>
        <v>75.084371125324836</v>
      </c>
      <c r="AO334" s="12"/>
      <c r="AP334" s="12"/>
      <c r="AQ334" s="12"/>
      <c r="AR334" s="41">
        <v>224.54683152403885</v>
      </c>
      <c r="AS334" s="12">
        <v>176.45314902568384</v>
      </c>
      <c r="AT334" s="12">
        <v>48.093682498354994</v>
      </c>
      <c r="AU334" s="12">
        <v>0</v>
      </c>
      <c r="AV334" s="12"/>
      <c r="AW334" s="12"/>
      <c r="AX334" s="13">
        <v>0</v>
      </c>
      <c r="AY334" s="12"/>
      <c r="AZ334" s="12"/>
      <c r="BA334" s="39"/>
      <c r="BB334" s="40">
        <v>0</v>
      </c>
      <c r="BC334" s="39">
        <f>U334+Z334+AM334+BA334</f>
        <v>6185.238427353358</v>
      </c>
      <c r="BD334">
        <f>V334+AA334+AN334</f>
        <v>618.52384273533585</v>
      </c>
      <c r="BE334" s="12"/>
      <c r="BF334" s="12"/>
      <c r="BG334" s="12"/>
      <c r="BH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</row>
    <row r="335" spans="1:128" x14ac:dyDescent="0.25">
      <c r="A335" s="34" t="s">
        <v>143</v>
      </c>
      <c r="B335" s="1">
        <v>39848</v>
      </c>
      <c r="C335" s="2"/>
      <c r="D335" s="1"/>
      <c r="F335">
        <v>65</v>
      </c>
      <c r="G335" t="s">
        <v>129</v>
      </c>
      <c r="H335" s="2"/>
      <c r="I335" s="12"/>
      <c r="J335" s="12">
        <v>19.05</v>
      </c>
      <c r="K335" s="2"/>
      <c r="L335" s="36"/>
      <c r="M335" s="2"/>
      <c r="N335" s="2"/>
      <c r="O335" s="2"/>
      <c r="P335" s="12"/>
      <c r="Q335" s="12"/>
      <c r="R335" s="12"/>
      <c r="S335" s="12"/>
      <c r="T335" s="12"/>
      <c r="U335" s="39"/>
      <c r="W335" s="12"/>
      <c r="X335" s="12"/>
      <c r="Y335" s="12"/>
      <c r="Z335" s="39"/>
      <c r="AB335" s="12"/>
      <c r="AC335" s="42"/>
      <c r="AD335" s="12"/>
      <c r="AE335" s="12"/>
      <c r="AF335" s="12"/>
      <c r="AG335" s="12"/>
      <c r="AH335" s="12"/>
      <c r="AI335" s="12"/>
      <c r="AJ335" s="12"/>
      <c r="AK335" s="12"/>
      <c r="AL335" s="12"/>
      <c r="AM335" s="39"/>
      <c r="AO335" s="12"/>
      <c r="AP335" s="12"/>
      <c r="AQ335" s="12"/>
      <c r="AR335" s="41"/>
      <c r="AS335" s="12"/>
      <c r="AT335" s="12"/>
      <c r="AU335" s="12"/>
      <c r="AV335" s="12"/>
      <c r="AW335" s="12"/>
      <c r="AX335" s="13"/>
      <c r="AY335" s="12"/>
      <c r="AZ335" s="12"/>
      <c r="BA335" s="39"/>
      <c r="BB335" s="40">
        <v>0</v>
      </c>
      <c r="BC335" s="39"/>
      <c r="BE335" s="12"/>
      <c r="BF335" s="12"/>
      <c r="BG335" s="12"/>
      <c r="BH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</row>
    <row r="336" spans="1:128" x14ac:dyDescent="0.25">
      <c r="A336" s="34" t="s">
        <v>143</v>
      </c>
      <c r="B336" s="1">
        <v>39853</v>
      </c>
      <c r="C336" s="2"/>
      <c r="D336" s="1"/>
      <c r="F336">
        <v>70</v>
      </c>
      <c r="G336" t="s">
        <v>129</v>
      </c>
      <c r="H336" s="2"/>
      <c r="I336" s="12"/>
      <c r="J336" s="12"/>
      <c r="K336" s="2"/>
      <c r="L336" s="36"/>
      <c r="M336" s="2"/>
      <c r="N336" s="2"/>
      <c r="O336" s="2"/>
      <c r="P336" s="12"/>
      <c r="Q336" s="12"/>
      <c r="R336" s="12"/>
      <c r="S336" s="12"/>
      <c r="T336" s="12"/>
      <c r="U336" s="39">
        <v>3248.0666755131133</v>
      </c>
      <c r="V336" s="40">
        <v>324.80666755131131</v>
      </c>
      <c r="W336" s="12"/>
      <c r="X336" s="12"/>
      <c r="Y336" s="12"/>
      <c r="Z336" s="39">
        <v>2028.5861049910318</v>
      </c>
      <c r="AA336" s="40">
        <v>202.85861049910318</v>
      </c>
      <c r="AB336" s="12">
        <v>4.1964554288514631</v>
      </c>
      <c r="AC336" s="42">
        <f>AB336/AA336</f>
        <v>2.0686602449492848E-2</v>
      </c>
      <c r="AD336" s="12"/>
      <c r="AE336" s="12"/>
      <c r="AF336" s="12"/>
      <c r="AG336" s="12">
        <v>31.517267047911641</v>
      </c>
      <c r="AH336" s="12"/>
      <c r="AI336" s="12">
        <v>985.68613073875269</v>
      </c>
      <c r="AJ336" s="12"/>
      <c r="AK336" s="12">
        <v>0</v>
      </c>
      <c r="AL336" s="12">
        <v>0</v>
      </c>
      <c r="AM336" s="39">
        <f>AG336+AH336+AI336+AJ336+AK336+AL336</f>
        <v>1017.2033977866644</v>
      </c>
      <c r="AN336" s="40">
        <f>AM336/10</f>
        <v>101.72033977866644</v>
      </c>
      <c r="AO336" s="12"/>
      <c r="AP336" s="12"/>
      <c r="AQ336" s="12"/>
      <c r="AR336" s="41">
        <v>90.647413562430756</v>
      </c>
      <c r="AS336" s="12">
        <v>24.874928255951634</v>
      </c>
      <c r="AT336" s="12">
        <v>65.772485306479126</v>
      </c>
      <c r="AU336" s="12">
        <v>0</v>
      </c>
      <c r="AV336" s="12"/>
      <c r="AW336" s="12"/>
      <c r="AX336" s="13">
        <v>0</v>
      </c>
      <c r="AY336" s="12"/>
      <c r="AZ336" s="12"/>
      <c r="BA336" s="39"/>
      <c r="BB336" s="40">
        <v>0</v>
      </c>
      <c r="BC336" s="39">
        <f>U336+Z336+AM336+BA336</f>
        <v>6293.8561782908091</v>
      </c>
      <c r="BD336">
        <f>V336+AA336+AN336</f>
        <v>629.38561782908096</v>
      </c>
      <c r="BE336" s="12"/>
      <c r="BF336" s="12"/>
      <c r="BG336" s="12"/>
      <c r="BH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</row>
    <row r="337" spans="1:128" x14ac:dyDescent="0.25">
      <c r="A337" s="34" t="s">
        <v>143</v>
      </c>
      <c r="B337" s="1">
        <v>39854</v>
      </c>
      <c r="C337" s="2"/>
      <c r="D337" s="1"/>
      <c r="F337">
        <v>71</v>
      </c>
      <c r="G337" t="s">
        <v>129</v>
      </c>
      <c r="H337" s="2"/>
      <c r="I337" s="12"/>
      <c r="J337" s="12">
        <v>20.3</v>
      </c>
      <c r="K337" s="2"/>
      <c r="L337" s="36"/>
      <c r="M337" s="2"/>
      <c r="N337" s="2"/>
      <c r="O337" s="2"/>
      <c r="P337" s="12"/>
      <c r="Q337" s="12"/>
      <c r="R337" s="12"/>
      <c r="S337" s="12"/>
      <c r="T337" s="12"/>
      <c r="U337" s="39"/>
      <c r="W337" s="12"/>
      <c r="X337" s="12"/>
      <c r="Y337" s="12"/>
      <c r="Z337" s="39"/>
      <c r="AB337" s="12"/>
      <c r="AC337" s="42"/>
      <c r="AD337" s="12"/>
      <c r="AE337" s="12"/>
      <c r="AF337" s="12"/>
      <c r="AG337" s="12"/>
      <c r="AH337" s="12"/>
      <c r="AI337" s="12"/>
      <c r="AJ337" s="12"/>
      <c r="AK337" s="12"/>
      <c r="AL337" s="12"/>
      <c r="AM337" s="39"/>
      <c r="AO337" s="12"/>
      <c r="AP337" s="12"/>
      <c r="AQ337" s="12"/>
      <c r="AR337" s="41"/>
      <c r="AS337" s="12"/>
      <c r="AT337" s="12"/>
      <c r="AU337" s="12"/>
      <c r="AV337" s="12"/>
      <c r="AW337" s="12"/>
      <c r="AX337" s="13"/>
      <c r="AY337" s="12"/>
      <c r="AZ337" s="12"/>
      <c r="BA337" s="39"/>
      <c r="BB337" s="40">
        <v>0</v>
      </c>
      <c r="BC337" s="39"/>
      <c r="BE337" s="12"/>
      <c r="BF337" s="12"/>
      <c r="BG337" s="12"/>
      <c r="BH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</row>
    <row r="338" spans="1:128" x14ac:dyDescent="0.25">
      <c r="A338" s="34" t="s">
        <v>143</v>
      </c>
      <c r="B338" s="1">
        <v>39860</v>
      </c>
      <c r="C338" s="2"/>
      <c r="D338" s="1"/>
      <c r="F338">
        <v>77</v>
      </c>
      <c r="G338" t="s">
        <v>129</v>
      </c>
      <c r="H338" s="2"/>
      <c r="I338" s="12"/>
      <c r="J338" s="12">
        <v>20.7</v>
      </c>
      <c r="K338" s="2"/>
      <c r="L338" s="36"/>
      <c r="M338" s="2"/>
      <c r="N338" s="2"/>
      <c r="O338" s="2"/>
      <c r="P338" s="12"/>
      <c r="Q338" s="12"/>
      <c r="R338" s="12"/>
      <c r="S338" s="12"/>
      <c r="T338" s="12"/>
      <c r="U338" s="39"/>
      <c r="W338" s="12"/>
      <c r="X338" s="12"/>
      <c r="Y338" s="12"/>
      <c r="Z338" s="39"/>
      <c r="AB338" s="12"/>
      <c r="AC338" s="42"/>
      <c r="AD338" s="12"/>
      <c r="AE338" s="12"/>
      <c r="AF338" s="12"/>
      <c r="AG338" s="12"/>
      <c r="AH338" s="12"/>
      <c r="AI338" s="12"/>
      <c r="AJ338" s="12"/>
      <c r="AK338" s="12"/>
      <c r="AL338" s="12"/>
      <c r="AM338" s="39"/>
      <c r="AO338" s="12"/>
      <c r="AP338" s="12"/>
      <c r="AQ338" s="12"/>
      <c r="AR338" s="41"/>
      <c r="AS338" s="12"/>
      <c r="AT338" s="12"/>
      <c r="AU338" s="12"/>
      <c r="AV338" s="12"/>
      <c r="AW338" s="12"/>
      <c r="AX338" s="13"/>
      <c r="AY338" s="12"/>
      <c r="AZ338" s="12"/>
      <c r="BA338" s="39"/>
      <c r="BB338" s="40">
        <v>0</v>
      </c>
      <c r="BC338" s="39"/>
      <c r="BE338" s="12"/>
      <c r="BF338" s="12"/>
      <c r="BG338" s="12"/>
      <c r="BH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</row>
    <row r="339" spans="1:128" x14ac:dyDescent="0.25">
      <c r="A339" s="34" t="s">
        <v>143</v>
      </c>
      <c r="B339" s="1">
        <v>39874</v>
      </c>
      <c r="C339" s="2"/>
      <c r="D339" s="1"/>
      <c r="F339">
        <v>91</v>
      </c>
      <c r="G339" t="s">
        <v>129</v>
      </c>
      <c r="H339" s="2"/>
      <c r="I339" s="12"/>
      <c r="J339" s="12">
        <v>25.15</v>
      </c>
      <c r="K339" s="2"/>
      <c r="L339" s="36"/>
      <c r="M339" s="2"/>
      <c r="N339" s="2"/>
      <c r="O339" s="2"/>
      <c r="P339" s="12"/>
      <c r="Q339" s="12"/>
      <c r="R339" s="12"/>
      <c r="S339" s="12"/>
      <c r="T339" s="12"/>
      <c r="U339" s="39"/>
      <c r="W339" s="12"/>
      <c r="X339" s="12"/>
      <c r="Y339" s="12"/>
      <c r="Z339" s="39"/>
      <c r="AB339" s="12"/>
      <c r="AC339" s="42"/>
      <c r="AD339" s="12"/>
      <c r="AE339" s="12"/>
      <c r="AF339" s="12"/>
      <c r="AG339" s="12"/>
      <c r="AH339" s="12"/>
      <c r="AI339" s="12"/>
      <c r="AJ339" s="12"/>
      <c r="AK339" s="12"/>
      <c r="AL339" s="12"/>
      <c r="AM339" s="39"/>
      <c r="AO339" s="12"/>
      <c r="AP339" s="12"/>
      <c r="AQ339" s="12"/>
      <c r="AR339" s="41"/>
      <c r="AS339" s="12"/>
      <c r="AT339" s="12"/>
      <c r="AU339" s="12"/>
      <c r="AV339" s="12"/>
      <c r="AW339" s="12"/>
      <c r="AX339" s="13"/>
      <c r="AY339" s="12"/>
      <c r="AZ339" s="12"/>
      <c r="BA339" s="39"/>
      <c r="BB339" s="40">
        <v>0</v>
      </c>
      <c r="BC339" s="39"/>
      <c r="BE339" s="12"/>
      <c r="BF339" s="12"/>
      <c r="BG339" s="12"/>
      <c r="BH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</row>
    <row r="340" spans="1:128" x14ac:dyDescent="0.25">
      <c r="A340" s="34" t="s">
        <v>143</v>
      </c>
      <c r="B340" s="1">
        <v>39875</v>
      </c>
      <c r="C340" s="2"/>
      <c r="D340" s="1"/>
      <c r="F340">
        <v>92</v>
      </c>
      <c r="G340" t="s">
        <v>129</v>
      </c>
      <c r="H340" s="2"/>
      <c r="I340" s="12"/>
      <c r="J340" s="12"/>
      <c r="K340" s="2"/>
      <c r="L340" s="36"/>
      <c r="M340" s="2"/>
      <c r="N340" s="2"/>
      <c r="O340" s="2"/>
      <c r="P340" s="12"/>
      <c r="Q340" s="12"/>
      <c r="R340" s="12"/>
      <c r="S340" s="12"/>
      <c r="T340" s="12"/>
      <c r="U340" s="39">
        <v>5397.0725751809714</v>
      </c>
      <c r="V340" s="40">
        <v>539.70725751809709</v>
      </c>
      <c r="W340" s="12"/>
      <c r="X340" s="12"/>
      <c r="Y340" s="12"/>
      <c r="Z340" s="39">
        <v>2430.2486868716092</v>
      </c>
      <c r="AA340" s="40">
        <v>243.0248686871609</v>
      </c>
      <c r="AB340" s="12">
        <v>2.7358675809513762</v>
      </c>
      <c r="AC340" s="42">
        <f>AB340/AA340</f>
        <v>1.1257562222873503E-2</v>
      </c>
      <c r="AD340" s="12"/>
      <c r="AE340" s="12"/>
      <c r="AF340" s="12"/>
      <c r="AG340" s="12">
        <v>58.952961491629367</v>
      </c>
      <c r="AH340" s="12"/>
      <c r="AI340" s="12">
        <v>2794.142326788326</v>
      </c>
      <c r="AJ340" s="12"/>
      <c r="AK340" s="12">
        <v>0</v>
      </c>
      <c r="AL340" s="12">
        <v>0</v>
      </c>
      <c r="AM340" s="39">
        <f>AG340+AH340+AI340+AJ340+AK340+AL340</f>
        <v>2853.0952882799556</v>
      </c>
      <c r="AN340" s="40">
        <f>AM340/10</f>
        <v>285.30952882799556</v>
      </c>
      <c r="AO340" s="12"/>
      <c r="AP340" s="12"/>
      <c r="AQ340" s="12"/>
      <c r="AR340" s="41">
        <v>172.35477145319945</v>
      </c>
      <c r="AS340" s="12">
        <v>100.87986845760695</v>
      </c>
      <c r="AT340" s="12">
        <v>71.474902995592501</v>
      </c>
      <c r="AU340" s="12">
        <v>0</v>
      </c>
      <c r="AV340" s="12"/>
      <c r="AW340" s="12"/>
      <c r="AX340" s="13">
        <v>0</v>
      </c>
      <c r="AY340" s="12"/>
      <c r="AZ340" s="12"/>
      <c r="BA340" s="39"/>
      <c r="BB340" s="40">
        <v>0</v>
      </c>
      <c r="BC340" s="39">
        <f>U340+Z340+AM340+BA340</f>
        <v>10680.416550332537</v>
      </c>
      <c r="BD340">
        <f>V340+AA340+AN340</f>
        <v>1068.0416550332536</v>
      </c>
      <c r="BE340" s="12"/>
      <c r="BF340" s="12"/>
      <c r="BG340" s="12"/>
      <c r="BH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</row>
    <row r="341" spans="1:128" x14ac:dyDescent="0.25">
      <c r="A341" s="34" t="s">
        <v>143</v>
      </c>
      <c r="B341" s="1">
        <v>39884</v>
      </c>
      <c r="C341" s="2"/>
      <c r="D341" s="1"/>
      <c r="F341">
        <v>101</v>
      </c>
      <c r="G341" t="s">
        <v>129</v>
      </c>
      <c r="H341" s="2"/>
      <c r="I341" s="12"/>
      <c r="J341" s="12">
        <v>26.5</v>
      </c>
      <c r="K341" s="2"/>
      <c r="L341" s="36"/>
      <c r="M341" s="2"/>
      <c r="N341" s="2"/>
      <c r="O341" s="2"/>
      <c r="P341" s="12"/>
      <c r="Q341" s="12"/>
      <c r="R341" s="12"/>
      <c r="S341" s="12"/>
      <c r="T341" s="12"/>
      <c r="U341" s="39"/>
      <c r="W341" s="12"/>
      <c r="X341" s="12"/>
      <c r="Y341" s="12"/>
      <c r="Z341" s="39"/>
      <c r="AB341" s="12"/>
      <c r="AC341" s="42"/>
      <c r="AD341" s="12"/>
      <c r="AE341" s="12"/>
      <c r="AF341" s="12"/>
      <c r="AG341" s="12"/>
      <c r="AH341" s="12"/>
      <c r="AI341" s="12"/>
      <c r="AJ341" s="12"/>
      <c r="AK341" s="12"/>
      <c r="AL341" s="12"/>
      <c r="AM341" s="39"/>
      <c r="AO341" s="12"/>
      <c r="AP341" s="12"/>
      <c r="AQ341" s="12"/>
      <c r="AR341" s="41"/>
      <c r="AS341" s="12"/>
      <c r="AT341" s="12"/>
      <c r="AU341" s="12"/>
      <c r="AV341" s="12"/>
      <c r="AW341" s="12"/>
      <c r="AX341" s="13"/>
      <c r="AY341" s="12"/>
      <c r="AZ341" s="12"/>
      <c r="BA341" s="39"/>
      <c r="BB341" s="40">
        <v>0</v>
      </c>
      <c r="BC341" s="39"/>
      <c r="BE341" s="12"/>
      <c r="BF341" s="12"/>
      <c r="BG341" s="12"/>
      <c r="BH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</row>
    <row r="342" spans="1:128" x14ac:dyDescent="0.25">
      <c r="A342" s="34" t="s">
        <v>143</v>
      </c>
      <c r="B342" s="1">
        <v>39889</v>
      </c>
      <c r="C342" s="2"/>
      <c r="D342" s="1"/>
      <c r="F342">
        <v>106</v>
      </c>
      <c r="G342" t="s">
        <v>129</v>
      </c>
      <c r="H342" s="2"/>
      <c r="I342" s="12"/>
      <c r="J342" s="12"/>
      <c r="K342" s="2"/>
      <c r="L342" s="36"/>
      <c r="M342" s="2"/>
      <c r="N342" s="2"/>
      <c r="O342" s="2"/>
      <c r="P342" s="12"/>
      <c r="Q342" s="12"/>
      <c r="R342" s="12"/>
      <c r="S342" s="12"/>
      <c r="T342" s="12"/>
      <c r="U342" s="39">
        <v>7316.8715749499606</v>
      </c>
      <c r="V342" s="40">
        <v>731.68715749499609</v>
      </c>
      <c r="W342" s="12"/>
      <c r="X342" s="12"/>
      <c r="Y342" s="12"/>
      <c r="Z342" s="39">
        <v>3224.960964560667</v>
      </c>
      <c r="AA342" s="40">
        <v>322.49609645606671</v>
      </c>
      <c r="AB342" s="12">
        <v>3.7119823659589035</v>
      </c>
      <c r="AC342" s="42">
        <f>AB342/AA342</f>
        <v>1.1510162159325803E-2</v>
      </c>
      <c r="AD342" s="12"/>
      <c r="AE342" s="12"/>
      <c r="AF342" s="12"/>
      <c r="AG342" s="12">
        <v>195.51741511349002</v>
      </c>
      <c r="AH342" s="12"/>
      <c r="AI342" s="12">
        <v>1942.8160443925249</v>
      </c>
      <c r="AJ342" s="12"/>
      <c r="AK342" s="12">
        <v>591.09472605516976</v>
      </c>
      <c r="AL342" s="12">
        <v>1527.1719740246319</v>
      </c>
      <c r="AM342" s="39">
        <f>AG342+AH342+AI342+AJ342+AK342+AL342</f>
        <v>4256.600159585817</v>
      </c>
      <c r="AN342" s="40">
        <f>AM342/10</f>
        <v>425.66001595858171</v>
      </c>
      <c r="AO342" s="12"/>
      <c r="AP342" s="12"/>
      <c r="AQ342" s="12"/>
      <c r="AR342" s="41">
        <v>262.19424874743834</v>
      </c>
      <c r="AS342" s="12">
        <v>155.39684926981585</v>
      </c>
      <c r="AT342" s="12">
        <v>66.458743078738365</v>
      </c>
      <c r="AU342" s="12">
        <v>24.131127678200588</v>
      </c>
      <c r="AV342" s="12"/>
      <c r="AW342" s="12"/>
      <c r="AX342" s="13">
        <v>16.207528720683527</v>
      </c>
      <c r="AY342" s="12"/>
      <c r="AZ342" s="12"/>
      <c r="BA342" s="39"/>
      <c r="BB342" s="40">
        <v>0</v>
      </c>
      <c r="BC342" s="39">
        <f>U342+Z342+AM342+BA342</f>
        <v>14798.432699096444</v>
      </c>
      <c r="BD342">
        <f>V342+AA342+AN342</f>
        <v>1479.8432699096445</v>
      </c>
      <c r="BE342" s="12"/>
      <c r="BF342" s="12"/>
      <c r="BG342" s="12"/>
      <c r="BH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</row>
    <row r="343" spans="1:128" x14ac:dyDescent="0.25">
      <c r="A343" s="34" t="s">
        <v>143</v>
      </c>
      <c r="B343" s="1">
        <v>39895</v>
      </c>
      <c r="C343" s="2"/>
      <c r="D343" s="1"/>
      <c r="F343">
        <v>112</v>
      </c>
      <c r="G343" t="s">
        <v>129</v>
      </c>
      <c r="H343" s="2"/>
      <c r="I343" s="12"/>
      <c r="J343" s="12">
        <v>27.2</v>
      </c>
      <c r="K343" s="2"/>
      <c r="L343" s="36"/>
      <c r="M343" s="2"/>
      <c r="N343" s="2"/>
      <c r="O343" s="2"/>
      <c r="P343" s="12"/>
      <c r="Q343" s="12"/>
      <c r="R343" s="12"/>
      <c r="S343" s="12"/>
      <c r="T343" s="12"/>
      <c r="U343" s="39"/>
      <c r="W343" s="12"/>
      <c r="X343" s="12"/>
      <c r="Y343" s="12"/>
      <c r="Z343" s="39"/>
      <c r="AB343" s="12"/>
      <c r="AC343" s="42"/>
      <c r="AD343" s="12"/>
      <c r="AE343" s="12"/>
      <c r="AF343" s="12"/>
      <c r="AG343" s="12"/>
      <c r="AH343" s="12"/>
      <c r="AI343" s="12"/>
      <c r="AJ343" s="12"/>
      <c r="AK343" s="12"/>
      <c r="AL343" s="12"/>
      <c r="AM343" s="39"/>
      <c r="AO343" s="12"/>
      <c r="AP343" s="12"/>
      <c r="AQ343" s="12"/>
      <c r="AR343" s="41"/>
      <c r="AS343" s="12"/>
      <c r="AT343" s="12"/>
      <c r="AU343" s="12"/>
      <c r="AV343" s="12"/>
      <c r="AW343" s="12"/>
      <c r="AX343" s="13"/>
      <c r="AY343" s="12"/>
      <c r="AZ343" s="12"/>
      <c r="BA343" s="39"/>
      <c r="BB343" s="40">
        <v>0</v>
      </c>
      <c r="BC343" s="39"/>
      <c r="BE343" s="12"/>
      <c r="BF343" s="12"/>
      <c r="BG343" s="12"/>
      <c r="BH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</row>
    <row r="344" spans="1:128" x14ac:dyDescent="0.25">
      <c r="A344" s="34" t="s">
        <v>143</v>
      </c>
      <c r="B344" s="1">
        <v>39904</v>
      </c>
      <c r="C344" s="2"/>
      <c r="D344" s="1"/>
      <c r="F344">
        <v>121</v>
      </c>
      <c r="G344" t="s">
        <v>129</v>
      </c>
      <c r="H344" s="2"/>
      <c r="I344" s="12"/>
      <c r="J344" s="12"/>
      <c r="K344" s="2"/>
      <c r="L344" s="36"/>
      <c r="M344" s="2"/>
      <c r="N344" s="2"/>
      <c r="O344" s="2"/>
      <c r="P344" s="12"/>
      <c r="Q344" s="12"/>
      <c r="R344" s="12"/>
      <c r="S344" s="12"/>
      <c r="T344" s="12"/>
      <c r="U344" s="39"/>
      <c r="W344" s="12"/>
      <c r="X344" s="12"/>
      <c r="Y344" s="12"/>
      <c r="Z344" s="39"/>
      <c r="AB344" s="12"/>
      <c r="AC344" s="42"/>
      <c r="AD344" s="12"/>
      <c r="AE344" s="12"/>
      <c r="AF344" s="12"/>
      <c r="AG344" s="12"/>
      <c r="AH344" s="12"/>
      <c r="AI344" s="12"/>
      <c r="AJ344" s="12"/>
      <c r="AK344" s="12"/>
      <c r="AL344" s="12"/>
      <c r="AM344" s="39"/>
      <c r="AO344" s="12"/>
      <c r="AP344" s="12"/>
      <c r="AQ344" s="12"/>
      <c r="AR344" s="41"/>
      <c r="AS344" s="12"/>
      <c r="AT344" s="12"/>
      <c r="AU344" s="12"/>
      <c r="AV344" s="12"/>
      <c r="AW344" s="12"/>
      <c r="AX344" s="13"/>
      <c r="AY344" s="12"/>
      <c r="AZ344" s="12"/>
      <c r="BA344" s="39"/>
      <c r="BB344" s="40">
        <v>0</v>
      </c>
      <c r="BC344" s="39"/>
      <c r="BE344" s="12"/>
      <c r="BF344" s="12"/>
      <c r="BG344" s="12">
        <v>0</v>
      </c>
      <c r="BH344" s="12">
        <v>3.9947368421052634</v>
      </c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</row>
    <row r="345" spans="1:128" x14ac:dyDescent="0.25">
      <c r="A345" s="34" t="s">
        <v>143</v>
      </c>
      <c r="B345" s="1">
        <v>39910</v>
      </c>
      <c r="C345" s="2"/>
      <c r="D345" s="1"/>
      <c r="F345">
        <v>127</v>
      </c>
      <c r="G345" t="s">
        <v>129</v>
      </c>
      <c r="H345" s="2"/>
      <c r="I345" s="12"/>
      <c r="J345" s="12"/>
      <c r="K345" s="2"/>
      <c r="L345" s="36"/>
      <c r="M345" s="2"/>
      <c r="N345" s="2"/>
      <c r="O345" s="2"/>
      <c r="P345" s="12"/>
      <c r="Q345" s="12"/>
      <c r="R345" s="12"/>
      <c r="S345" s="12"/>
      <c r="T345" s="12"/>
      <c r="U345" s="39">
        <v>10152.466791449253</v>
      </c>
      <c r="V345" s="40">
        <v>1015.2466791449253</v>
      </c>
      <c r="W345" s="12"/>
      <c r="X345" s="12"/>
      <c r="Y345" s="12"/>
      <c r="Z345" s="39">
        <v>3027.665590882923</v>
      </c>
      <c r="AA345" s="40">
        <v>302.7665590882923</v>
      </c>
      <c r="AB345" s="12">
        <v>2.9380380673259836</v>
      </c>
      <c r="AC345" s="42">
        <f>AB345/AA345</f>
        <v>9.7039715223939168E-3</v>
      </c>
      <c r="AD345" s="12"/>
      <c r="AE345" s="12"/>
      <c r="AF345" s="12"/>
      <c r="AG345" s="12">
        <v>173.50092784434682</v>
      </c>
      <c r="AH345" s="12"/>
      <c r="AI345" s="12">
        <v>2674.1927569008544</v>
      </c>
      <c r="AJ345" s="12"/>
      <c r="AK345" s="12">
        <v>1502.9789766770079</v>
      </c>
      <c r="AL345" s="12">
        <v>1612.4015932417074</v>
      </c>
      <c r="AM345" s="39">
        <f>AG345+AH345+AI345+AJ345+AK345+AL345</f>
        <v>5963.0742546639158</v>
      </c>
      <c r="AN345" s="40">
        <f>AM345/10</f>
        <v>596.30742546639158</v>
      </c>
      <c r="AO345" s="12"/>
      <c r="AP345" s="12"/>
      <c r="AQ345" s="12"/>
      <c r="AR345" s="41">
        <v>292.06271277864897</v>
      </c>
      <c r="AS345" s="12">
        <v>104.83649704909101</v>
      </c>
      <c r="AT345" s="12">
        <v>127.3462718376</v>
      </c>
      <c r="AU345" s="12">
        <v>25.721607337883775</v>
      </c>
      <c r="AV345" s="12"/>
      <c r="AW345" s="12"/>
      <c r="AX345" s="13">
        <v>34.158336554074218</v>
      </c>
      <c r="AY345" s="12"/>
      <c r="AZ345" s="12"/>
      <c r="BA345" s="39"/>
      <c r="BB345" s="40">
        <v>0</v>
      </c>
      <c r="BC345" s="39">
        <f>U345+Z345+AM345+BA345</f>
        <v>19143.206636996092</v>
      </c>
      <c r="BD345">
        <f>V345+AA345+AN345</f>
        <v>1914.3206636996092</v>
      </c>
      <c r="BE345" s="12"/>
      <c r="BF345" s="12"/>
      <c r="BG345" s="12"/>
      <c r="BH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</row>
    <row r="346" spans="1:128" x14ac:dyDescent="0.25">
      <c r="A346" s="34" t="s">
        <v>143</v>
      </c>
      <c r="B346" s="1">
        <v>39911</v>
      </c>
      <c r="C346" s="2"/>
      <c r="D346" s="1"/>
      <c r="F346">
        <v>128</v>
      </c>
      <c r="G346" t="s">
        <v>129</v>
      </c>
      <c r="H346" s="2"/>
      <c r="I346" s="12"/>
      <c r="J346" s="12"/>
      <c r="K346" s="2"/>
      <c r="L346" s="36"/>
      <c r="M346" s="2"/>
      <c r="N346" s="2"/>
      <c r="O346" s="2"/>
      <c r="P346" s="12"/>
      <c r="Q346" s="12"/>
      <c r="R346" s="12"/>
      <c r="S346" s="12"/>
      <c r="T346" s="12"/>
      <c r="U346" s="39"/>
      <c r="W346" s="12"/>
      <c r="X346" s="12"/>
      <c r="Y346" s="12"/>
      <c r="Z346" s="39"/>
      <c r="AB346" s="12"/>
      <c r="AC346" s="42"/>
      <c r="AD346" s="12"/>
      <c r="AE346" s="12"/>
      <c r="AF346" s="12"/>
      <c r="AG346" s="12"/>
      <c r="AH346" s="12"/>
      <c r="AI346" s="12"/>
      <c r="AJ346" s="12"/>
      <c r="AK346" s="12"/>
      <c r="AL346" s="12"/>
      <c r="AM346" s="39"/>
      <c r="AO346" s="12"/>
      <c r="AP346" s="12"/>
      <c r="AQ346" s="12"/>
      <c r="AR346" s="41"/>
      <c r="AS346" s="12"/>
      <c r="AT346" s="12"/>
      <c r="AU346" s="12"/>
      <c r="AV346" s="12"/>
      <c r="AW346" s="12"/>
      <c r="AX346" s="13"/>
      <c r="AY346" s="12"/>
      <c r="AZ346" s="12"/>
      <c r="BA346" s="39"/>
      <c r="BB346" s="40">
        <v>0</v>
      </c>
      <c r="BC346" s="39"/>
      <c r="BE346" s="12"/>
      <c r="BF346" s="12"/>
      <c r="BG346" s="12">
        <v>2.2992216615315515</v>
      </c>
      <c r="BH346" s="12">
        <v>4.7661971830985914</v>
      </c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</row>
    <row r="347" spans="1:128" x14ac:dyDescent="0.25">
      <c r="A347" s="34" t="s">
        <v>143</v>
      </c>
      <c r="B347" s="1">
        <v>39920</v>
      </c>
      <c r="C347" s="2"/>
      <c r="D347" s="1"/>
      <c r="F347">
        <v>137</v>
      </c>
      <c r="G347" t="s">
        <v>129</v>
      </c>
      <c r="H347" s="2"/>
      <c r="I347" s="12"/>
      <c r="J347" s="12"/>
      <c r="K347" s="2"/>
      <c r="L347" s="36"/>
      <c r="M347" s="2"/>
      <c r="N347" s="2"/>
      <c r="O347" s="2"/>
      <c r="P347" s="12"/>
      <c r="Q347" s="12"/>
      <c r="R347" s="12"/>
      <c r="S347" s="12"/>
      <c r="T347" s="12"/>
      <c r="U347" s="39"/>
      <c r="W347" s="12"/>
      <c r="X347" s="12"/>
      <c r="Y347" s="12"/>
      <c r="Z347" s="39"/>
      <c r="AB347" s="12"/>
      <c r="AC347" s="42"/>
      <c r="AD347" s="12"/>
      <c r="AE347" s="12"/>
      <c r="AF347" s="12"/>
      <c r="AG347" s="12"/>
      <c r="AH347" s="12"/>
      <c r="AI347" s="12"/>
      <c r="AJ347" s="12"/>
      <c r="AK347" s="12"/>
      <c r="AL347" s="12"/>
      <c r="AM347" s="39"/>
      <c r="AO347" s="12"/>
      <c r="AP347" s="12"/>
      <c r="AQ347" s="12"/>
      <c r="AR347" s="41"/>
      <c r="AS347" s="12"/>
      <c r="AT347" s="12"/>
      <c r="AU347" s="12"/>
      <c r="AV347" s="12"/>
      <c r="AW347" s="12"/>
      <c r="AX347" s="13"/>
      <c r="AY347" s="12"/>
      <c r="AZ347" s="12"/>
      <c r="BA347" s="39"/>
      <c r="BB347" s="40">
        <v>0</v>
      </c>
      <c r="BC347" s="39"/>
      <c r="BE347" s="12"/>
      <c r="BF347" s="12"/>
      <c r="BG347" s="12">
        <v>5.5782093302358877</v>
      </c>
      <c r="BH347" s="12">
        <v>4.1788732394366193</v>
      </c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</row>
    <row r="348" spans="1:128" x14ac:dyDescent="0.25">
      <c r="A348" s="34" t="s">
        <v>143</v>
      </c>
      <c r="B348" s="1">
        <v>39925</v>
      </c>
      <c r="C348" s="2"/>
      <c r="D348" s="1"/>
      <c r="F348">
        <v>142</v>
      </c>
      <c r="G348" t="s">
        <v>129</v>
      </c>
      <c r="H348" s="2"/>
      <c r="I348" s="12"/>
      <c r="J348" s="12"/>
      <c r="K348" s="2"/>
      <c r="L348" s="36"/>
      <c r="M348" s="2"/>
      <c r="N348" s="2"/>
      <c r="O348" s="2"/>
      <c r="P348" s="12"/>
      <c r="Q348" s="12"/>
      <c r="R348" s="12"/>
      <c r="S348" s="12"/>
      <c r="T348" s="12"/>
      <c r="U348" s="39"/>
      <c r="W348" s="12"/>
      <c r="X348" s="12"/>
      <c r="Y348" s="12"/>
      <c r="Z348" s="39"/>
      <c r="AB348" s="12"/>
      <c r="AC348" s="42"/>
      <c r="AD348" s="12"/>
      <c r="AE348" s="12"/>
      <c r="AF348" s="12"/>
      <c r="AG348" s="12"/>
      <c r="AH348" s="12"/>
      <c r="AI348" s="12"/>
      <c r="AJ348" s="12"/>
      <c r="AK348" s="12"/>
      <c r="AL348" s="12"/>
      <c r="AM348" s="39"/>
      <c r="AO348" s="12"/>
      <c r="AP348" s="12"/>
      <c r="AQ348" s="12"/>
      <c r="AR348" s="41"/>
      <c r="AS348" s="12"/>
      <c r="AT348" s="12"/>
      <c r="AU348" s="12"/>
      <c r="AV348" s="12"/>
      <c r="AW348" s="12"/>
      <c r="AX348" s="13"/>
      <c r="AY348" s="12"/>
      <c r="AZ348" s="12"/>
      <c r="BA348" s="39"/>
      <c r="BB348" s="40">
        <v>0</v>
      </c>
      <c r="BC348" s="39"/>
      <c r="BE348" s="12"/>
      <c r="BF348" s="12"/>
      <c r="BG348" s="12">
        <v>11.541025946955074</v>
      </c>
      <c r="BH348" s="12">
        <v>4.6712328767123283</v>
      </c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</row>
    <row r="349" spans="1:128" x14ac:dyDescent="0.25">
      <c r="A349" s="34" t="s">
        <v>143</v>
      </c>
      <c r="B349" s="1">
        <v>39932</v>
      </c>
      <c r="C349" s="2"/>
      <c r="D349" s="1"/>
      <c r="F349">
        <v>149</v>
      </c>
      <c r="G349" t="s">
        <v>129</v>
      </c>
      <c r="H349" s="2"/>
      <c r="I349" s="12"/>
      <c r="J349" s="12"/>
      <c r="K349" s="2"/>
      <c r="L349" s="36"/>
      <c r="M349" s="2"/>
      <c r="N349" s="2"/>
      <c r="O349" s="2"/>
      <c r="P349" s="12"/>
      <c r="Q349" s="12"/>
      <c r="R349" s="12"/>
      <c r="S349" s="12"/>
      <c r="T349" s="12"/>
      <c r="U349" s="39"/>
      <c r="W349" s="12"/>
      <c r="X349" s="12"/>
      <c r="Y349" s="12"/>
      <c r="Z349" s="39"/>
      <c r="AB349" s="12"/>
      <c r="AC349" s="42"/>
      <c r="AD349" s="12"/>
      <c r="AE349" s="12"/>
      <c r="AF349" s="12"/>
      <c r="AG349" s="12"/>
      <c r="AH349" s="12"/>
      <c r="AI349" s="12"/>
      <c r="AJ349" s="12"/>
      <c r="AK349" s="12"/>
      <c r="AL349" s="12"/>
      <c r="AM349" s="39"/>
      <c r="AO349" s="12"/>
      <c r="AP349" s="12"/>
      <c r="AQ349" s="12"/>
      <c r="AR349" s="41"/>
      <c r="AS349" s="12"/>
      <c r="AT349" s="12"/>
      <c r="AU349" s="12"/>
      <c r="AV349" s="12"/>
      <c r="AW349" s="12"/>
      <c r="AX349" s="13"/>
      <c r="AY349" s="12"/>
      <c r="AZ349" s="12"/>
      <c r="BA349" s="39"/>
      <c r="BB349" s="40">
        <v>0</v>
      </c>
      <c r="BC349" s="39"/>
      <c r="BE349" s="12"/>
      <c r="BF349" s="12"/>
      <c r="BG349" s="12">
        <v>21.786458735428084</v>
      </c>
      <c r="BH349" s="12">
        <v>4.6590163934426227</v>
      </c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</row>
    <row r="350" spans="1:128" x14ac:dyDescent="0.25">
      <c r="A350" s="34" t="s">
        <v>143</v>
      </c>
      <c r="B350" s="1">
        <v>39939</v>
      </c>
      <c r="C350" s="2"/>
      <c r="D350" s="1"/>
      <c r="F350">
        <v>156</v>
      </c>
      <c r="G350" t="s">
        <v>129</v>
      </c>
      <c r="H350" s="2"/>
      <c r="I350" s="12"/>
      <c r="J350" s="12"/>
      <c r="K350" s="2"/>
      <c r="L350" s="36"/>
      <c r="M350" s="2"/>
      <c r="N350" s="2"/>
      <c r="O350" s="2"/>
      <c r="P350" s="12"/>
      <c r="Q350" s="12"/>
      <c r="R350" s="12"/>
      <c r="S350" s="12"/>
      <c r="T350" s="12"/>
      <c r="U350" s="39"/>
      <c r="W350" s="12"/>
      <c r="X350" s="12"/>
      <c r="Y350" s="12"/>
      <c r="Z350" s="39"/>
      <c r="AB350" s="12"/>
      <c r="AC350" s="42"/>
      <c r="AD350" s="12"/>
      <c r="AE350" s="12"/>
      <c r="AF350" s="12"/>
      <c r="AG350" s="12"/>
      <c r="AH350" s="12"/>
      <c r="AI350" s="12"/>
      <c r="AJ350" s="12"/>
      <c r="AK350" s="12"/>
      <c r="AL350" s="12"/>
      <c r="AM350" s="39"/>
      <c r="AO350" s="12"/>
      <c r="AP350" s="12"/>
      <c r="AQ350" s="12"/>
      <c r="AR350" s="41"/>
      <c r="AS350" s="12"/>
      <c r="AT350" s="12"/>
      <c r="AU350" s="12"/>
      <c r="AV350" s="12"/>
      <c r="AW350" s="12"/>
      <c r="AX350" s="13"/>
      <c r="AY350" s="12"/>
      <c r="AZ350" s="12"/>
      <c r="BA350" s="39"/>
      <c r="BB350" s="40">
        <v>0</v>
      </c>
      <c r="BC350" s="39"/>
      <c r="BE350" s="12"/>
      <c r="BF350" s="12"/>
      <c r="BG350" s="12">
        <v>41.685674782254729</v>
      </c>
      <c r="BH350" s="12">
        <v>4.7906832298136646</v>
      </c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</row>
    <row r="351" spans="1:128" x14ac:dyDescent="0.25">
      <c r="A351" s="34" t="s">
        <v>143</v>
      </c>
      <c r="B351" s="1">
        <v>39946</v>
      </c>
      <c r="C351" s="2"/>
      <c r="D351" s="1"/>
      <c r="F351">
        <v>163</v>
      </c>
      <c r="G351" t="s">
        <v>129</v>
      </c>
      <c r="H351" s="2"/>
      <c r="I351" s="12"/>
      <c r="J351" s="12"/>
      <c r="K351" s="2"/>
      <c r="L351" s="36"/>
      <c r="M351" s="2"/>
      <c r="N351" s="2"/>
      <c r="O351" s="2"/>
      <c r="P351" s="12"/>
      <c r="Q351" s="12"/>
      <c r="R351" s="12"/>
      <c r="S351" s="12"/>
      <c r="T351" s="12"/>
      <c r="U351" s="39"/>
      <c r="W351" s="12"/>
      <c r="X351" s="12"/>
      <c r="Y351" s="12"/>
      <c r="Z351" s="39"/>
      <c r="AB351" s="12"/>
      <c r="AC351" s="42"/>
      <c r="AD351" s="12"/>
      <c r="AE351" s="12"/>
      <c r="AF351" s="12"/>
      <c r="AG351" s="12"/>
      <c r="AH351" s="12"/>
      <c r="AI351" s="12"/>
      <c r="AJ351" s="12"/>
      <c r="AK351" s="12"/>
      <c r="AL351" s="12"/>
      <c r="AM351" s="39"/>
      <c r="AO351" s="12"/>
      <c r="AP351" s="12"/>
      <c r="AQ351" s="12"/>
      <c r="AR351" s="41"/>
      <c r="AS351" s="12"/>
      <c r="AT351" s="12"/>
      <c r="AU351" s="12"/>
      <c r="AV351" s="12"/>
      <c r="AW351" s="12"/>
      <c r="AX351" s="13"/>
      <c r="AY351" s="12"/>
      <c r="AZ351" s="12"/>
      <c r="BA351" s="39"/>
      <c r="BB351" s="40">
        <v>0</v>
      </c>
      <c r="BC351" s="39"/>
      <c r="BE351" s="12"/>
      <c r="BF351" s="12"/>
      <c r="BG351" s="12">
        <v>62.813002252900297</v>
      </c>
      <c r="BH351" s="12">
        <v>5.0596059113300491</v>
      </c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</row>
    <row r="352" spans="1:128" x14ac:dyDescent="0.25">
      <c r="A352" s="34" t="s">
        <v>143</v>
      </c>
      <c r="B352" s="1">
        <v>39954</v>
      </c>
      <c r="C352" s="2"/>
      <c r="D352" s="1"/>
      <c r="F352">
        <v>171</v>
      </c>
      <c r="G352" t="s">
        <v>129</v>
      </c>
      <c r="H352" s="2"/>
      <c r="I352" s="12"/>
      <c r="J352" s="12"/>
      <c r="K352" s="2"/>
      <c r="L352" s="36"/>
      <c r="M352" s="2"/>
      <c r="N352" s="2"/>
      <c r="O352" s="2"/>
      <c r="P352" s="12"/>
      <c r="Q352" s="12"/>
      <c r="R352" s="12"/>
      <c r="S352" s="12"/>
      <c r="T352" s="12"/>
      <c r="U352" s="39"/>
      <c r="W352" s="12"/>
      <c r="X352" s="12"/>
      <c r="Y352" s="12"/>
      <c r="Z352" s="39"/>
      <c r="AB352" s="12"/>
      <c r="AC352" s="42"/>
      <c r="AD352" s="12"/>
      <c r="AE352" s="12"/>
      <c r="AF352" s="12"/>
      <c r="AG352" s="12"/>
      <c r="AH352" s="12"/>
      <c r="AI352" s="12"/>
      <c r="AJ352" s="12"/>
      <c r="AK352" s="12"/>
      <c r="AL352" s="12"/>
      <c r="AM352" s="39"/>
      <c r="AO352" s="12"/>
      <c r="AP352" s="12"/>
      <c r="AQ352" s="12"/>
      <c r="AR352" s="41"/>
      <c r="AS352" s="12"/>
      <c r="AT352" s="12"/>
      <c r="AU352" s="12"/>
      <c r="AV352" s="12"/>
      <c r="AW352" s="12"/>
      <c r="AX352" s="13"/>
      <c r="AY352" s="12"/>
      <c r="AZ352" s="12"/>
      <c r="BA352" s="39"/>
      <c r="BB352" s="40">
        <v>0</v>
      </c>
      <c r="BC352" s="39"/>
      <c r="BE352" s="12"/>
      <c r="BF352" s="12"/>
      <c r="BG352" s="12">
        <v>89.916691815865747</v>
      </c>
      <c r="BH352" s="12">
        <v>4.6332417582417582</v>
      </c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</row>
    <row r="353" spans="1:128" x14ac:dyDescent="0.25">
      <c r="A353" s="34" t="s">
        <v>143</v>
      </c>
      <c r="B353" s="1">
        <v>39960</v>
      </c>
      <c r="C353" s="2"/>
      <c r="D353" s="1"/>
      <c r="F353">
        <v>177</v>
      </c>
      <c r="G353" t="s">
        <v>129</v>
      </c>
      <c r="H353" s="2"/>
      <c r="I353" s="12"/>
      <c r="J353" s="12"/>
      <c r="K353" s="2"/>
      <c r="L353" s="36"/>
      <c r="M353" s="2"/>
      <c r="N353" s="2"/>
      <c r="O353" s="2"/>
      <c r="P353" s="12"/>
      <c r="Q353" s="12"/>
      <c r="R353" s="12"/>
      <c r="S353" s="12"/>
      <c r="T353" s="12"/>
      <c r="U353" s="39"/>
      <c r="W353" s="12"/>
      <c r="X353" s="12"/>
      <c r="Y353" s="12"/>
      <c r="Z353" s="39"/>
      <c r="AB353" s="12"/>
      <c r="AC353" s="42"/>
      <c r="AD353" s="12"/>
      <c r="AE353" s="12"/>
      <c r="AF353" s="12"/>
      <c r="AG353" s="12"/>
      <c r="AH353" s="12"/>
      <c r="AI353" s="12"/>
      <c r="AJ353" s="12"/>
      <c r="AK353" s="12"/>
      <c r="AL353" s="12"/>
      <c r="AM353" s="39"/>
      <c r="AO353" s="12"/>
      <c r="AP353" s="12"/>
      <c r="AQ353" s="12"/>
      <c r="AR353" s="41"/>
      <c r="AS353" s="12"/>
      <c r="AT353" s="12"/>
      <c r="AU353" s="12"/>
      <c r="AV353" s="12"/>
      <c r="AW353" s="12"/>
      <c r="AX353" s="13"/>
      <c r="AY353" s="12"/>
      <c r="AZ353" s="12"/>
      <c r="BA353" s="39"/>
      <c r="BB353" s="40">
        <v>0</v>
      </c>
      <c r="BC353" s="39"/>
      <c r="BE353" s="12"/>
      <c r="BF353" s="12"/>
      <c r="BG353" s="12">
        <v>100</v>
      </c>
      <c r="BH353" s="12">
        <v>3.9847619047619047</v>
      </c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</row>
    <row r="354" spans="1:128" x14ac:dyDescent="0.25">
      <c r="A354" s="34" t="s">
        <v>143</v>
      </c>
      <c r="B354" s="1">
        <v>39945</v>
      </c>
      <c r="C354" s="2">
        <v>8</v>
      </c>
      <c r="D354" s="1" t="s">
        <v>221</v>
      </c>
      <c r="E354" t="s">
        <v>19</v>
      </c>
      <c r="F354">
        <v>162</v>
      </c>
      <c r="G354" t="s">
        <v>129</v>
      </c>
      <c r="H354" s="2"/>
      <c r="I354" s="12"/>
      <c r="J354" s="12"/>
      <c r="K354" s="2"/>
      <c r="L354" s="36"/>
      <c r="M354" s="2"/>
      <c r="N354" s="2"/>
      <c r="O354" s="2">
        <v>162</v>
      </c>
      <c r="P354" s="12"/>
      <c r="Q354" s="12"/>
      <c r="R354" s="12"/>
      <c r="S354" s="12"/>
      <c r="T354" s="12"/>
      <c r="U354" s="39"/>
      <c r="W354" s="12"/>
      <c r="X354" s="12"/>
      <c r="Y354" s="12"/>
      <c r="Z354" s="39"/>
      <c r="AB354" s="12"/>
      <c r="AC354" s="42"/>
      <c r="AD354" s="12"/>
      <c r="AE354" s="12"/>
      <c r="AF354" s="12"/>
      <c r="AG354" s="12"/>
      <c r="AH354" s="12"/>
      <c r="AI354" s="12"/>
      <c r="AJ354" s="12"/>
      <c r="AK354" s="12"/>
      <c r="AL354" s="12"/>
      <c r="AM354" s="39"/>
      <c r="AO354" s="12"/>
      <c r="AP354" s="12"/>
      <c r="AQ354" s="12"/>
      <c r="AR354" s="41"/>
      <c r="AS354" s="12"/>
      <c r="AT354" s="12"/>
      <c r="AU354" s="12"/>
      <c r="AV354" s="12"/>
      <c r="AW354" s="12"/>
      <c r="AX354" s="13"/>
      <c r="AY354" s="12"/>
      <c r="AZ354" s="12"/>
      <c r="BA354" s="39"/>
      <c r="BB354" s="40">
        <v>0</v>
      </c>
      <c r="BC354" s="39"/>
      <c r="BE354" s="12"/>
      <c r="BF354" s="12"/>
      <c r="BG354" s="12"/>
      <c r="BH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</row>
    <row r="355" spans="1:128" x14ac:dyDescent="0.25">
      <c r="A355" s="34" t="s">
        <v>143</v>
      </c>
      <c r="B355" s="1">
        <v>39877</v>
      </c>
      <c r="C355" s="2">
        <v>7</v>
      </c>
      <c r="D355" t="s">
        <v>222</v>
      </c>
      <c r="E355" t="s">
        <v>18</v>
      </c>
      <c r="F355">
        <v>94</v>
      </c>
      <c r="G355" t="s">
        <v>129</v>
      </c>
      <c r="H355" s="2"/>
      <c r="I355" s="12"/>
      <c r="J355" s="12"/>
      <c r="K355" s="2"/>
      <c r="L355" s="36"/>
      <c r="M355" s="2"/>
      <c r="N355" s="2">
        <v>94</v>
      </c>
      <c r="O355" s="2"/>
      <c r="P355" s="12"/>
      <c r="Q355" s="12"/>
      <c r="R355" s="12"/>
      <c r="S355" s="12"/>
      <c r="T355" s="12"/>
      <c r="U355" s="39"/>
      <c r="W355" s="12"/>
      <c r="X355" s="12"/>
      <c r="Y355" s="12"/>
      <c r="Z355" s="39"/>
      <c r="AB355" s="12"/>
      <c r="AC355" s="42"/>
      <c r="AD355" s="12"/>
      <c r="AE355" s="12"/>
      <c r="AF355" s="12"/>
      <c r="AG355" s="12"/>
      <c r="AH355" s="12"/>
      <c r="AI355" s="12"/>
      <c r="AJ355" s="12"/>
      <c r="AK355" s="12"/>
      <c r="AL355" s="12"/>
      <c r="AM355" s="39"/>
      <c r="AO355" s="12"/>
      <c r="AP355" s="12"/>
      <c r="AQ355" s="12"/>
      <c r="AR355" s="41"/>
      <c r="AS355" s="12"/>
      <c r="AT355" s="12"/>
      <c r="AU355" s="12"/>
      <c r="AV355" s="12"/>
      <c r="AW355" s="12"/>
      <c r="AX355" s="13"/>
      <c r="AY355" s="12"/>
      <c r="AZ355" s="12"/>
      <c r="BA355" s="39"/>
      <c r="BB355" s="40">
        <v>0</v>
      </c>
      <c r="BC355" s="39"/>
      <c r="BE355" s="12"/>
      <c r="BF355" s="12"/>
      <c r="BG355" s="12"/>
      <c r="BH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</row>
    <row r="356" spans="1:128" x14ac:dyDescent="0.25">
      <c r="A356" s="34" t="s">
        <v>143</v>
      </c>
      <c r="B356" s="1">
        <v>39953</v>
      </c>
      <c r="C356" s="2">
        <v>9</v>
      </c>
      <c r="D356" s="1" t="s">
        <v>122</v>
      </c>
      <c r="E356" t="s">
        <v>20</v>
      </c>
      <c r="F356">
        <v>170</v>
      </c>
      <c r="G356" t="s">
        <v>129</v>
      </c>
      <c r="H356" s="2"/>
      <c r="I356" s="12"/>
      <c r="J356" s="12"/>
      <c r="K356" s="2"/>
      <c r="L356" s="36"/>
      <c r="M356" s="2"/>
      <c r="N356" s="2"/>
      <c r="O356" s="2"/>
      <c r="P356" s="12"/>
      <c r="Q356" s="12"/>
      <c r="R356" s="12"/>
      <c r="S356" s="12"/>
      <c r="T356" s="12"/>
      <c r="U356" s="39"/>
      <c r="W356" s="12"/>
      <c r="X356" s="12"/>
      <c r="Y356" s="12"/>
      <c r="Z356" s="39"/>
      <c r="AB356" s="12"/>
      <c r="AC356" s="42"/>
      <c r="AD356" s="12"/>
      <c r="AE356" s="12"/>
      <c r="AF356" s="12"/>
      <c r="AG356" s="12"/>
      <c r="AH356" s="12"/>
      <c r="AI356" s="12"/>
      <c r="AJ356" s="12"/>
      <c r="AK356" s="12"/>
      <c r="AL356" s="12"/>
      <c r="AM356" s="39"/>
      <c r="AO356" s="12"/>
      <c r="AP356" s="12"/>
      <c r="AQ356" s="12"/>
      <c r="AR356" s="41"/>
      <c r="AS356" s="12"/>
      <c r="AT356" s="12"/>
      <c r="AU356" s="12"/>
      <c r="AV356" s="12"/>
      <c r="AW356" s="12"/>
      <c r="AX356" s="13"/>
      <c r="AY356" s="12">
        <v>5057.8909049027616</v>
      </c>
      <c r="AZ356" s="12">
        <v>36.753793760503925</v>
      </c>
      <c r="BA356" s="39">
        <f>AY356*(AZ356/100)</f>
        <v>1858.9667918192465</v>
      </c>
      <c r="BB356" s="40">
        <v>185.89667918192464</v>
      </c>
      <c r="BC356" s="39"/>
      <c r="BE356" s="12"/>
      <c r="BF356" s="12">
        <f>BA356/227</f>
        <v>8.1892810212301601</v>
      </c>
      <c r="BG356" s="12"/>
      <c r="BH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</row>
    <row r="357" spans="1:128" x14ac:dyDescent="0.25">
      <c r="A357" s="34" t="s">
        <v>143</v>
      </c>
      <c r="B357" s="1">
        <v>39783</v>
      </c>
      <c r="C357" s="2">
        <v>0</v>
      </c>
      <c r="D357" s="1" t="s">
        <v>223</v>
      </c>
      <c r="E357" t="s">
        <v>14</v>
      </c>
      <c r="F357">
        <v>0</v>
      </c>
      <c r="G357" t="s">
        <v>129</v>
      </c>
      <c r="H357" s="2"/>
      <c r="I357" s="12"/>
      <c r="J357" s="12"/>
      <c r="K357" s="2"/>
      <c r="L357" s="36"/>
      <c r="M357" s="2"/>
      <c r="N357" s="2"/>
      <c r="O357" s="2"/>
      <c r="P357" s="12"/>
      <c r="Q357" s="12"/>
      <c r="R357" s="12"/>
      <c r="S357" s="12"/>
      <c r="T357" s="12"/>
      <c r="U357" s="39">
        <v>0</v>
      </c>
      <c r="W357" s="12"/>
      <c r="X357" s="12"/>
      <c r="Y357" s="12"/>
      <c r="Z357" s="39">
        <v>0</v>
      </c>
      <c r="AB357" s="12"/>
      <c r="AC357" s="42"/>
      <c r="AD357" s="12"/>
      <c r="AE357" s="12"/>
      <c r="AF357" s="12"/>
      <c r="AG357" s="12">
        <v>0</v>
      </c>
      <c r="AH357" s="12"/>
      <c r="AI357" s="12">
        <v>0</v>
      </c>
      <c r="AJ357" s="12"/>
      <c r="AK357" s="12">
        <v>0</v>
      </c>
      <c r="AL357" s="12">
        <v>0</v>
      </c>
      <c r="AM357" s="39"/>
      <c r="AO357" s="12"/>
      <c r="AP357" s="12"/>
      <c r="AQ357" s="12"/>
      <c r="AR357" s="41">
        <v>0</v>
      </c>
      <c r="AS357" s="12">
        <v>0</v>
      </c>
      <c r="AT357" s="12">
        <v>0</v>
      </c>
      <c r="AU357" s="12">
        <v>0</v>
      </c>
      <c r="AV357" s="12"/>
      <c r="AW357" s="12"/>
      <c r="AX357" s="13">
        <v>0</v>
      </c>
      <c r="AY357" s="12"/>
      <c r="AZ357" s="12"/>
      <c r="BA357" s="39"/>
      <c r="BB357" s="40">
        <v>0</v>
      </c>
      <c r="BC357" s="39"/>
      <c r="BE357" s="12"/>
      <c r="BF357" s="12"/>
      <c r="BG357" s="12"/>
      <c r="BH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</row>
    <row r="358" spans="1:128" x14ac:dyDescent="0.25">
      <c r="A358" s="34" t="s">
        <v>143</v>
      </c>
      <c r="B358" s="1">
        <v>39804</v>
      </c>
      <c r="C358" s="2">
        <v>3</v>
      </c>
      <c r="D358" t="s">
        <v>224</v>
      </c>
      <c r="E358" t="s">
        <v>16</v>
      </c>
      <c r="F358">
        <v>21</v>
      </c>
      <c r="G358" t="s">
        <v>129</v>
      </c>
      <c r="H358" s="2"/>
      <c r="I358" s="12"/>
      <c r="J358" s="12"/>
      <c r="K358" s="2"/>
      <c r="L358" s="36">
        <v>21</v>
      </c>
      <c r="M358" s="2"/>
      <c r="N358" s="2"/>
      <c r="O358" s="2"/>
      <c r="P358" s="12"/>
      <c r="Q358" s="12"/>
      <c r="R358" s="12"/>
      <c r="S358" s="12"/>
      <c r="T358" s="12"/>
      <c r="U358" s="39"/>
      <c r="W358" s="12"/>
      <c r="X358" s="12"/>
      <c r="Y358" s="12"/>
      <c r="Z358" s="39"/>
      <c r="AB358" s="12"/>
      <c r="AC358" s="42"/>
      <c r="AD358" s="12"/>
      <c r="AE358" s="12"/>
      <c r="AF358" s="12"/>
      <c r="AG358" s="12"/>
      <c r="AH358" s="12"/>
      <c r="AI358" s="12"/>
      <c r="AJ358" s="12"/>
      <c r="AK358" s="12"/>
      <c r="AL358" s="12"/>
      <c r="AM358" s="39"/>
      <c r="AO358" s="12"/>
      <c r="AP358" s="12"/>
      <c r="AQ358" s="12"/>
      <c r="AR358" s="41"/>
      <c r="AS358" s="12"/>
      <c r="AT358" s="12"/>
      <c r="AU358" s="12"/>
      <c r="AV358" s="12"/>
      <c r="AW358" s="12"/>
      <c r="AX358" s="13"/>
      <c r="AY358" s="12"/>
      <c r="AZ358" s="12"/>
      <c r="BA358" s="39"/>
      <c r="BB358" s="40">
        <v>0</v>
      </c>
      <c r="BC358" s="39"/>
      <c r="BE358" s="12"/>
      <c r="BF358" s="12"/>
      <c r="BG358" s="12"/>
      <c r="BH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</row>
    <row r="359" spans="1:128" x14ac:dyDescent="0.25">
      <c r="A359" s="34" t="s">
        <v>145</v>
      </c>
      <c r="B359" s="1">
        <v>39825</v>
      </c>
      <c r="C359" s="2">
        <v>4</v>
      </c>
      <c r="D359" t="s">
        <v>220</v>
      </c>
      <c r="E359" t="s">
        <v>17</v>
      </c>
      <c r="F359">
        <v>42</v>
      </c>
      <c r="G359" t="s">
        <v>130</v>
      </c>
      <c r="H359" s="2"/>
      <c r="I359" s="12"/>
      <c r="J359" s="12"/>
      <c r="K359" s="2"/>
      <c r="L359" s="36"/>
      <c r="M359" s="2">
        <v>42</v>
      </c>
      <c r="N359" s="2"/>
      <c r="O359" s="2"/>
      <c r="P359" s="12"/>
      <c r="Q359" s="12"/>
      <c r="R359" s="12"/>
      <c r="S359" s="12"/>
      <c r="T359" s="12"/>
      <c r="U359" s="39">
        <v>2041.2341490065248</v>
      </c>
      <c r="V359" s="40">
        <v>204.12341490065248</v>
      </c>
      <c r="W359" s="12"/>
      <c r="X359" s="12"/>
      <c r="Y359" s="12"/>
      <c r="Z359" s="39">
        <v>1753.2980175656608</v>
      </c>
      <c r="AA359" s="40">
        <v>175.32980175656607</v>
      </c>
      <c r="AB359" s="14">
        <v>3.7488861092383066</v>
      </c>
      <c r="AC359" s="42">
        <f>AB359/AA359</f>
        <v>2.1381910386480612E-2</v>
      </c>
      <c r="AD359" s="12"/>
      <c r="AE359" s="12"/>
      <c r="AF359" s="12"/>
      <c r="AG359" s="12">
        <v>210.97107589394699</v>
      </c>
      <c r="AH359" s="12"/>
      <c r="AI359" s="12">
        <v>23.121648754266083</v>
      </c>
      <c r="AJ359" s="12"/>
      <c r="AK359" s="12">
        <v>0</v>
      </c>
      <c r="AL359" s="12">
        <v>0</v>
      </c>
      <c r="AM359" s="39">
        <f>AG359+AH359+AI359+AJ359+AK359+AL359</f>
        <v>234.09272464821308</v>
      </c>
      <c r="AN359" s="40">
        <f>AM359/10</f>
        <v>23.409272464821306</v>
      </c>
      <c r="AO359" s="12"/>
      <c r="AP359" s="12"/>
      <c r="AQ359" s="12"/>
      <c r="AR359" s="41">
        <v>196.93081672551736</v>
      </c>
      <c r="AS359" s="14">
        <v>191.3228619585787</v>
      </c>
      <c r="AT359" s="14">
        <v>5.6079547669386622</v>
      </c>
      <c r="AU359" s="12">
        <v>0</v>
      </c>
      <c r="AV359" s="14"/>
      <c r="AW359" s="14"/>
      <c r="AX359" s="20">
        <v>0</v>
      </c>
      <c r="AY359" s="12"/>
      <c r="AZ359" s="12"/>
      <c r="BA359" s="39"/>
      <c r="BB359" s="40">
        <v>0</v>
      </c>
      <c r="BC359" s="39">
        <f>U359+Z359+AM359+BA359</f>
        <v>4028.6248912203987</v>
      </c>
      <c r="BD359">
        <f>V359+AA359+AN359</f>
        <v>402.86248912203985</v>
      </c>
      <c r="BE359" s="12"/>
      <c r="BF359" s="12"/>
      <c r="BG359" s="12"/>
      <c r="BH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</row>
    <row r="360" spans="1:128" s="8" customFormat="1" x14ac:dyDescent="0.25">
      <c r="A360" s="34" t="s">
        <v>145</v>
      </c>
      <c r="B360" s="1">
        <v>39798</v>
      </c>
      <c r="C360" s="2"/>
      <c r="D360" s="1"/>
      <c r="E360"/>
      <c r="F360">
        <v>15</v>
      </c>
      <c r="G360" t="s">
        <v>130</v>
      </c>
      <c r="H360" s="2"/>
      <c r="I360" s="12"/>
      <c r="J360" s="12">
        <v>5.4</v>
      </c>
      <c r="K360" s="2"/>
      <c r="L360" s="36"/>
      <c r="M360" s="2"/>
      <c r="N360" s="2"/>
      <c r="O360" s="2"/>
      <c r="P360" s="12"/>
      <c r="Q360" s="12"/>
      <c r="R360" s="12"/>
      <c r="S360" s="12"/>
      <c r="T360" s="12"/>
      <c r="U360" s="39"/>
      <c r="V360" s="40"/>
      <c r="W360" s="12"/>
      <c r="X360" s="12"/>
      <c r="Y360" s="12"/>
      <c r="Z360" s="39"/>
      <c r="AA360" s="40"/>
      <c r="AB360" s="12"/>
      <c r="AC360" s="42"/>
      <c r="AD360" s="12"/>
      <c r="AE360" s="12"/>
      <c r="AF360" s="12"/>
      <c r="AG360" s="12"/>
      <c r="AH360" s="12"/>
      <c r="AI360" s="12"/>
      <c r="AJ360" s="12"/>
      <c r="AK360" s="12"/>
      <c r="AL360" s="12"/>
      <c r="AM360" s="39"/>
      <c r="AN360" s="40"/>
      <c r="AO360" s="12"/>
      <c r="AP360" s="12"/>
      <c r="AQ360" s="12"/>
      <c r="AR360" s="41"/>
      <c r="AS360" s="12"/>
      <c r="AT360" s="12"/>
      <c r="AU360" s="12"/>
      <c r="AV360" s="12"/>
      <c r="AW360" s="12"/>
      <c r="AX360" s="13"/>
      <c r="AY360" s="12"/>
      <c r="AZ360" s="12"/>
      <c r="BA360" s="39"/>
      <c r="BB360" s="40">
        <v>0</v>
      </c>
      <c r="BC360" s="39"/>
      <c r="BD360"/>
      <c r="BE360" s="12"/>
      <c r="BF360" s="12"/>
      <c r="BG360" s="12"/>
      <c r="BH360" s="12"/>
      <c r="BI360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</row>
    <row r="361" spans="1:128" s="8" customFormat="1" x14ac:dyDescent="0.25">
      <c r="A361" s="34" t="s">
        <v>145</v>
      </c>
      <c r="B361" s="1">
        <v>39806</v>
      </c>
      <c r="C361" s="2"/>
      <c r="D361" s="1"/>
      <c r="E361"/>
      <c r="F361">
        <v>23</v>
      </c>
      <c r="G361" t="s">
        <v>130</v>
      </c>
      <c r="H361" s="2"/>
      <c r="I361" s="12"/>
      <c r="J361" s="12">
        <v>9.1333333333333329</v>
      </c>
      <c r="K361" s="2"/>
      <c r="L361" s="36"/>
      <c r="M361" s="2"/>
      <c r="N361" s="2"/>
      <c r="O361" s="2"/>
      <c r="P361" s="12"/>
      <c r="Q361" s="12"/>
      <c r="R361" s="12"/>
      <c r="S361" s="12"/>
      <c r="T361" s="12"/>
      <c r="U361" s="39"/>
      <c r="V361" s="40"/>
      <c r="W361" s="12"/>
      <c r="X361" s="12"/>
      <c r="Y361" s="12"/>
      <c r="Z361" s="39"/>
      <c r="AA361" s="40"/>
      <c r="AB361" s="12"/>
      <c r="AC361" s="42"/>
      <c r="AD361" s="12"/>
      <c r="AE361" s="12"/>
      <c r="AF361" s="12"/>
      <c r="AG361" s="12"/>
      <c r="AH361" s="12"/>
      <c r="AI361" s="12"/>
      <c r="AJ361" s="12"/>
      <c r="AK361" s="12"/>
      <c r="AL361" s="12"/>
      <c r="AM361" s="39"/>
      <c r="AN361" s="40"/>
      <c r="AO361" s="12"/>
      <c r="AP361" s="12"/>
      <c r="AQ361" s="12"/>
      <c r="AR361" s="41"/>
      <c r="AS361" s="12"/>
      <c r="AT361" s="12"/>
      <c r="AU361" s="12"/>
      <c r="AV361" s="12"/>
      <c r="AW361" s="12"/>
      <c r="AX361" s="13"/>
      <c r="AY361" s="12"/>
      <c r="AZ361" s="12"/>
      <c r="BA361" s="39"/>
      <c r="BB361" s="40">
        <v>0</v>
      </c>
      <c r="BC361" s="39"/>
      <c r="BD361"/>
      <c r="BE361" s="12"/>
      <c r="BF361" s="12"/>
      <c r="BG361" s="12"/>
      <c r="BH361" s="12"/>
      <c r="BI361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</row>
    <row r="362" spans="1:128" s="8" customFormat="1" x14ac:dyDescent="0.25">
      <c r="A362" s="34" t="s">
        <v>145</v>
      </c>
      <c r="B362" s="1">
        <v>39813</v>
      </c>
      <c r="C362" s="2"/>
      <c r="D362" s="1"/>
      <c r="E362"/>
      <c r="F362">
        <v>30</v>
      </c>
      <c r="G362" t="s">
        <v>130</v>
      </c>
      <c r="H362" s="2"/>
      <c r="I362" s="12"/>
      <c r="J362" s="12">
        <v>11</v>
      </c>
      <c r="K362" s="2"/>
      <c r="L362" s="36"/>
      <c r="M362" s="2"/>
      <c r="N362" s="2"/>
      <c r="O362" s="2"/>
      <c r="P362" s="12"/>
      <c r="Q362" s="12"/>
      <c r="R362" s="12"/>
      <c r="S362" s="12"/>
      <c r="T362" s="12"/>
      <c r="U362" s="39"/>
      <c r="V362" s="40"/>
      <c r="W362" s="12"/>
      <c r="X362" s="12"/>
      <c r="Y362" s="12"/>
      <c r="Z362" s="39"/>
      <c r="AA362" s="40"/>
      <c r="AB362" s="12"/>
      <c r="AC362" s="42"/>
      <c r="AD362" s="12"/>
      <c r="AE362" s="12"/>
      <c r="AF362" s="12"/>
      <c r="AG362" s="12"/>
      <c r="AH362" s="12"/>
      <c r="AI362" s="12"/>
      <c r="AJ362" s="12"/>
      <c r="AK362" s="12"/>
      <c r="AL362" s="12"/>
      <c r="AM362" s="39"/>
      <c r="AN362" s="40"/>
      <c r="AO362" s="12"/>
      <c r="AP362" s="12"/>
      <c r="AQ362" s="12"/>
      <c r="AR362" s="41"/>
      <c r="AS362" s="12"/>
      <c r="AT362" s="12"/>
      <c r="AU362" s="12"/>
      <c r="AV362" s="12"/>
      <c r="AW362" s="12"/>
      <c r="AX362" s="13"/>
      <c r="AY362" s="12"/>
      <c r="AZ362" s="12"/>
      <c r="BA362" s="39"/>
      <c r="BB362" s="40">
        <v>0</v>
      </c>
      <c r="BC362" s="39"/>
      <c r="BD362"/>
      <c r="BE362" s="12"/>
      <c r="BF362" s="12"/>
      <c r="BG362" s="12"/>
      <c r="BH362" s="12"/>
      <c r="BI36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</row>
    <row r="363" spans="1:128" s="8" customFormat="1" x14ac:dyDescent="0.25">
      <c r="A363" s="34" t="s">
        <v>145</v>
      </c>
      <c r="B363" s="1">
        <v>39818</v>
      </c>
      <c r="C363" s="2"/>
      <c r="D363" s="1"/>
      <c r="E363"/>
      <c r="F363">
        <v>35</v>
      </c>
      <c r="G363" t="s">
        <v>130</v>
      </c>
      <c r="H363" s="2"/>
      <c r="I363" s="12"/>
      <c r="J363" s="12"/>
      <c r="K363" s="2"/>
      <c r="L363" s="36"/>
      <c r="M363" s="2"/>
      <c r="N363" s="2"/>
      <c r="O363" s="2"/>
      <c r="P363" s="12"/>
      <c r="Q363" s="12"/>
      <c r="R363" s="12"/>
      <c r="S363" s="12"/>
      <c r="T363" s="12"/>
      <c r="U363" s="39">
        <v>0</v>
      </c>
      <c r="V363" s="40"/>
      <c r="W363" s="12"/>
      <c r="X363" s="12"/>
      <c r="Y363" s="12"/>
      <c r="Z363" s="39">
        <v>1143.8120553117799</v>
      </c>
      <c r="AA363" s="40">
        <v>114.38120553117798</v>
      </c>
      <c r="AB363" s="12">
        <v>1.395519352185056</v>
      </c>
      <c r="AC363" s="42">
        <f>AB363/AA363</f>
        <v>1.2200600139720208E-2</v>
      </c>
      <c r="AD363" s="12"/>
      <c r="AE363" s="12"/>
      <c r="AF363" s="12"/>
      <c r="AG363" s="12">
        <v>0</v>
      </c>
      <c r="AH363" s="12"/>
      <c r="AI363" s="12">
        <v>0</v>
      </c>
      <c r="AJ363" s="12"/>
      <c r="AK363" s="12">
        <v>0</v>
      </c>
      <c r="AL363" s="12">
        <v>0</v>
      </c>
      <c r="AM363" s="39"/>
      <c r="AN363" s="40"/>
      <c r="AO363" s="12"/>
      <c r="AP363" s="12"/>
      <c r="AQ363" s="12"/>
      <c r="AR363" s="41">
        <v>227.51136911724114</v>
      </c>
      <c r="AS363" s="12">
        <v>227.51136911724114</v>
      </c>
      <c r="AT363" s="12">
        <v>0</v>
      </c>
      <c r="AU363" s="12">
        <v>0</v>
      </c>
      <c r="AV363" s="12"/>
      <c r="AW363" s="12"/>
      <c r="AX363" s="13">
        <v>0</v>
      </c>
      <c r="AY363" s="12"/>
      <c r="AZ363" s="12"/>
      <c r="BA363" s="39"/>
      <c r="BB363" s="40">
        <v>0</v>
      </c>
      <c r="BC363" s="39">
        <f>U363+Z363+AM363+BA363</f>
        <v>1143.8120553117799</v>
      </c>
      <c r="BD363">
        <f>V363+AA363+AN363</f>
        <v>114.38120553117798</v>
      </c>
      <c r="BE363" s="12"/>
      <c r="BF363" s="12"/>
      <c r="BG363" s="12"/>
      <c r="BH363" s="12"/>
      <c r="BI363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</row>
    <row r="364" spans="1:128" s="8" customFormat="1" x14ac:dyDescent="0.25">
      <c r="A364" s="34" t="s">
        <v>145</v>
      </c>
      <c r="B364" s="1">
        <v>39819</v>
      </c>
      <c r="C364" s="2"/>
      <c r="D364" s="1"/>
      <c r="E364"/>
      <c r="F364">
        <v>36</v>
      </c>
      <c r="G364" t="s">
        <v>130</v>
      </c>
      <c r="H364" s="2"/>
      <c r="I364" s="12"/>
      <c r="J364" s="12">
        <v>13.95</v>
      </c>
      <c r="K364" s="2"/>
      <c r="L364" s="36"/>
      <c r="M364" s="2"/>
      <c r="N364" s="2"/>
      <c r="O364" s="2"/>
      <c r="P364" s="12"/>
      <c r="Q364" s="12"/>
      <c r="R364" s="12"/>
      <c r="S364" s="12"/>
      <c r="T364" s="12"/>
      <c r="U364" s="39"/>
      <c r="V364" s="40"/>
      <c r="W364" s="12"/>
      <c r="X364" s="12"/>
      <c r="Y364" s="12"/>
      <c r="Z364" s="39"/>
      <c r="AA364" s="40"/>
      <c r="AB364" s="12"/>
      <c r="AC364" s="42"/>
      <c r="AD364" s="12"/>
      <c r="AE364" s="12"/>
      <c r="AF364" s="12"/>
      <c r="AG364" s="12"/>
      <c r="AH364" s="12"/>
      <c r="AI364" s="12"/>
      <c r="AJ364" s="12"/>
      <c r="AK364" s="12"/>
      <c r="AL364" s="12"/>
      <c r="AM364" s="39"/>
      <c r="AN364" s="40"/>
      <c r="AO364" s="12"/>
      <c r="AP364" s="12"/>
      <c r="AQ364" s="12"/>
      <c r="AR364" s="41"/>
      <c r="AS364" s="12"/>
      <c r="AT364" s="12"/>
      <c r="AU364" s="12"/>
      <c r="AV364" s="12"/>
      <c r="AW364" s="12"/>
      <c r="AX364" s="13"/>
      <c r="AY364" s="12"/>
      <c r="AZ364" s="12"/>
      <c r="BA364" s="39"/>
      <c r="BB364" s="40">
        <v>0</v>
      </c>
      <c r="BC364" s="39"/>
      <c r="BD364"/>
      <c r="BE364" s="12"/>
      <c r="BF364" s="12"/>
      <c r="BG364" s="12"/>
      <c r="BH364" s="12"/>
      <c r="BI364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</row>
    <row r="365" spans="1:128" s="8" customFormat="1" x14ac:dyDescent="0.25">
      <c r="A365" s="34" t="s">
        <v>145</v>
      </c>
      <c r="B365" s="1">
        <v>39827</v>
      </c>
      <c r="C365" s="2"/>
      <c r="D365" s="1"/>
      <c r="E365"/>
      <c r="F365">
        <v>44</v>
      </c>
      <c r="G365" t="s">
        <v>130</v>
      </c>
      <c r="H365" s="2"/>
      <c r="I365" s="12"/>
      <c r="J365" s="12">
        <v>15.6</v>
      </c>
      <c r="K365" s="2"/>
      <c r="L365" s="36"/>
      <c r="M365" s="2"/>
      <c r="N365" s="2"/>
      <c r="O365" s="2"/>
      <c r="P365" s="12"/>
      <c r="Q365" s="12"/>
      <c r="R365" s="12"/>
      <c r="S365" s="12"/>
      <c r="T365" s="12"/>
      <c r="U365" s="39"/>
      <c r="V365" s="40"/>
      <c r="W365" s="12"/>
      <c r="X365" s="12"/>
      <c r="Y365" s="12"/>
      <c r="Z365" s="39"/>
      <c r="AA365" s="40"/>
      <c r="AB365" s="12"/>
      <c r="AC365" s="42"/>
      <c r="AD365" s="12"/>
      <c r="AE365" s="12"/>
      <c r="AF365" s="12"/>
      <c r="AG365" s="12"/>
      <c r="AH365" s="12"/>
      <c r="AI365" s="12"/>
      <c r="AJ365" s="12"/>
      <c r="AK365" s="12"/>
      <c r="AL365" s="12"/>
      <c r="AM365" s="39"/>
      <c r="AN365" s="40"/>
      <c r="AO365" s="12"/>
      <c r="AP365" s="12"/>
      <c r="AQ365" s="12"/>
      <c r="AR365" s="41"/>
      <c r="AS365" s="12"/>
      <c r="AT365" s="12"/>
      <c r="AU365" s="12"/>
      <c r="AV365" s="12"/>
      <c r="AW365" s="12"/>
      <c r="AX365" s="13"/>
      <c r="AY365" s="12"/>
      <c r="AZ365" s="12"/>
      <c r="BA365" s="39"/>
      <c r="BB365" s="40">
        <v>0</v>
      </c>
      <c r="BC365" s="39"/>
      <c r="BD365"/>
      <c r="BE365" s="12"/>
      <c r="BF365" s="12"/>
      <c r="BG365" s="12"/>
      <c r="BH365" s="12"/>
      <c r="BI365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</row>
    <row r="366" spans="1:128" s="8" customFormat="1" x14ac:dyDescent="0.25">
      <c r="A366" s="34" t="s">
        <v>145</v>
      </c>
      <c r="B366" s="1">
        <v>39833</v>
      </c>
      <c r="C366" s="2"/>
      <c r="D366" s="1"/>
      <c r="E366"/>
      <c r="F366">
        <v>50</v>
      </c>
      <c r="G366" t="s">
        <v>130</v>
      </c>
      <c r="H366" s="2"/>
      <c r="I366" s="12"/>
      <c r="J366" s="12">
        <v>17.899999999999999</v>
      </c>
      <c r="K366" s="2"/>
      <c r="L366" s="36"/>
      <c r="M366" s="2"/>
      <c r="N366" s="2"/>
      <c r="O366" s="2"/>
      <c r="P366" s="12"/>
      <c r="Q366" s="12"/>
      <c r="R366" s="12"/>
      <c r="S366" s="12"/>
      <c r="T366" s="12"/>
      <c r="U366" s="39"/>
      <c r="V366" s="40"/>
      <c r="W366" s="12"/>
      <c r="X366" s="12"/>
      <c r="Y366" s="12"/>
      <c r="Z366" s="39"/>
      <c r="AA366" s="40"/>
      <c r="AB366" s="12"/>
      <c r="AC366" s="42"/>
      <c r="AD366" s="12"/>
      <c r="AE366" s="12"/>
      <c r="AF366" s="12"/>
      <c r="AG366" s="12"/>
      <c r="AH366" s="12"/>
      <c r="AI366" s="12"/>
      <c r="AJ366" s="12"/>
      <c r="AK366" s="12"/>
      <c r="AL366" s="12"/>
      <c r="AM366" s="39"/>
      <c r="AN366" s="40"/>
      <c r="AO366" s="12"/>
      <c r="AP366" s="12"/>
      <c r="AQ366" s="12"/>
      <c r="AR366" s="41"/>
      <c r="AS366" s="12"/>
      <c r="AT366" s="12"/>
      <c r="AU366" s="12"/>
      <c r="AV366" s="12"/>
      <c r="AW366" s="12"/>
      <c r="AX366" s="13"/>
      <c r="AY366" s="12"/>
      <c r="AZ366" s="12"/>
      <c r="BA366" s="39"/>
      <c r="BB366" s="40">
        <v>0</v>
      </c>
      <c r="BC366" s="39"/>
      <c r="BD366"/>
      <c r="BE366" s="12"/>
      <c r="BF366" s="12"/>
      <c r="BG366" s="12"/>
      <c r="BH366" s="12"/>
      <c r="BI366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</row>
    <row r="367" spans="1:128" s="8" customFormat="1" x14ac:dyDescent="0.25">
      <c r="A367" s="34" t="s">
        <v>145</v>
      </c>
      <c r="B367" s="1">
        <v>39840</v>
      </c>
      <c r="C367" s="2"/>
      <c r="D367" s="1"/>
      <c r="E367"/>
      <c r="F367">
        <v>57</v>
      </c>
      <c r="G367" t="s">
        <v>130</v>
      </c>
      <c r="H367" s="2"/>
      <c r="I367" s="12"/>
      <c r="J367" s="12">
        <v>19.399999999999999</v>
      </c>
      <c r="K367" s="2"/>
      <c r="L367" s="36"/>
      <c r="M367" s="2"/>
      <c r="N367" s="2"/>
      <c r="O367" s="2"/>
      <c r="P367" s="12"/>
      <c r="Q367" s="12"/>
      <c r="R367" s="12"/>
      <c r="S367" s="12"/>
      <c r="T367" s="12"/>
      <c r="U367" s="39"/>
      <c r="V367" s="40"/>
      <c r="W367" s="12"/>
      <c r="X367" s="12"/>
      <c r="Y367" s="12"/>
      <c r="Z367" s="39"/>
      <c r="AA367" s="40"/>
      <c r="AB367" s="12"/>
      <c r="AC367" s="42"/>
      <c r="AD367" s="12"/>
      <c r="AE367" s="12"/>
      <c r="AF367" s="12"/>
      <c r="AG367" s="12"/>
      <c r="AH367" s="12"/>
      <c r="AI367" s="12"/>
      <c r="AJ367" s="12"/>
      <c r="AK367" s="12"/>
      <c r="AL367" s="12"/>
      <c r="AM367" s="39"/>
      <c r="AN367" s="40"/>
      <c r="AO367" s="12"/>
      <c r="AP367" s="12"/>
      <c r="AQ367" s="12"/>
      <c r="AR367" s="41"/>
      <c r="AS367" s="12"/>
      <c r="AT367" s="12"/>
      <c r="AU367" s="12"/>
      <c r="AV367" s="12"/>
      <c r="AW367" s="12"/>
      <c r="AX367" s="13"/>
      <c r="AY367" s="12"/>
      <c r="AZ367" s="12"/>
      <c r="BA367" s="39"/>
      <c r="BB367" s="40">
        <v>0</v>
      </c>
      <c r="BC367" s="39"/>
      <c r="BD367"/>
      <c r="BE367" s="12"/>
      <c r="BF367" s="12"/>
      <c r="BG367" s="12"/>
      <c r="BH367" s="12"/>
      <c r="BI367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</row>
    <row r="368" spans="1:128" s="8" customFormat="1" x14ac:dyDescent="0.25">
      <c r="A368" s="34" t="s">
        <v>145</v>
      </c>
      <c r="B368" s="1">
        <v>39841</v>
      </c>
      <c r="C368" s="2"/>
      <c r="D368" s="1"/>
      <c r="E368"/>
      <c r="F368">
        <v>58</v>
      </c>
      <c r="G368" t="s">
        <v>130</v>
      </c>
      <c r="H368" s="2"/>
      <c r="I368" s="12"/>
      <c r="J368" s="12"/>
      <c r="K368" s="2"/>
      <c r="L368" s="36"/>
      <c r="M368" s="2"/>
      <c r="N368" s="2"/>
      <c r="O368" s="2"/>
      <c r="P368" s="12"/>
      <c r="Q368" s="12"/>
      <c r="R368" s="12"/>
      <c r="S368" s="12"/>
      <c r="T368" s="12"/>
      <c r="U368" s="39">
        <v>3218.8136583074693</v>
      </c>
      <c r="V368" s="40">
        <v>321.88136583074692</v>
      </c>
      <c r="W368" s="12"/>
      <c r="X368" s="12"/>
      <c r="Y368" s="12"/>
      <c r="Z368" s="39">
        <v>2181.4895299328127</v>
      </c>
      <c r="AA368" s="40">
        <v>218.14895299328128</v>
      </c>
      <c r="AB368" s="12">
        <v>3.9367623439628341</v>
      </c>
      <c r="AC368" s="42">
        <f>AB368/AA368</f>
        <v>1.8046212415624482E-2</v>
      </c>
      <c r="AD368" s="12"/>
      <c r="AE368" s="12"/>
      <c r="AF368" s="12"/>
      <c r="AG368" s="12">
        <v>211.10752977061742</v>
      </c>
      <c r="AH368" s="12"/>
      <c r="AI368" s="12">
        <v>275.54054960545426</v>
      </c>
      <c r="AJ368" s="12"/>
      <c r="AK368" s="12">
        <v>0</v>
      </c>
      <c r="AL368" s="12">
        <v>0</v>
      </c>
      <c r="AM368" s="39">
        <f>AG368+AH368+AI368+AJ368+AK368+AL368</f>
        <v>486.64807937607168</v>
      </c>
      <c r="AN368" s="40">
        <f>AM368/10</f>
        <v>48.664807937607165</v>
      </c>
      <c r="AO368" s="12"/>
      <c r="AP368" s="12"/>
      <c r="AQ368" s="12"/>
      <c r="AR368" s="41">
        <v>163.27585785003487</v>
      </c>
      <c r="AS368" s="12">
        <v>128.95886776335669</v>
      </c>
      <c r="AT368" s="12">
        <v>34.316990086678167</v>
      </c>
      <c r="AU368" s="12">
        <v>0</v>
      </c>
      <c r="AV368" s="12"/>
      <c r="AW368" s="12"/>
      <c r="AX368" s="13">
        <v>0</v>
      </c>
      <c r="AY368" s="12"/>
      <c r="AZ368" s="12"/>
      <c r="BA368" s="39"/>
      <c r="BB368" s="40">
        <v>0</v>
      </c>
      <c r="BC368" s="39">
        <f>U368+Z368+AM368+BA368</f>
        <v>5886.951267616354</v>
      </c>
      <c r="BD368">
        <f>V368+AA368+AN368</f>
        <v>588.69512676163538</v>
      </c>
      <c r="BE368" s="12"/>
      <c r="BF368" s="12"/>
      <c r="BG368" s="12"/>
      <c r="BH368" s="12"/>
      <c r="BI368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</row>
    <row r="369" spans="1:128" s="8" customFormat="1" x14ac:dyDescent="0.25">
      <c r="A369" s="34" t="s">
        <v>145</v>
      </c>
      <c r="B369" s="1">
        <v>39848</v>
      </c>
      <c r="C369" s="2"/>
      <c r="D369" s="1"/>
      <c r="E369"/>
      <c r="F369">
        <v>65</v>
      </c>
      <c r="G369" t="s">
        <v>130</v>
      </c>
      <c r="H369" s="2"/>
      <c r="I369" s="12"/>
      <c r="J369" s="12">
        <v>19</v>
      </c>
      <c r="K369" s="2"/>
      <c r="L369" s="36"/>
      <c r="M369" s="2"/>
      <c r="N369" s="2"/>
      <c r="O369" s="2"/>
      <c r="P369" s="12"/>
      <c r="Q369" s="12"/>
      <c r="R369" s="12"/>
      <c r="S369" s="12"/>
      <c r="T369" s="12"/>
      <c r="U369" s="39"/>
      <c r="V369" s="40"/>
      <c r="W369" s="12"/>
      <c r="X369" s="12"/>
      <c r="Y369" s="12"/>
      <c r="Z369" s="39"/>
      <c r="AA369" s="40"/>
      <c r="AB369" s="12"/>
      <c r="AC369" s="42"/>
      <c r="AD369" s="12"/>
      <c r="AE369" s="12"/>
      <c r="AF369" s="12"/>
      <c r="AG369" s="12"/>
      <c r="AH369" s="12"/>
      <c r="AI369" s="12"/>
      <c r="AJ369" s="12"/>
      <c r="AK369" s="12"/>
      <c r="AL369" s="12"/>
      <c r="AM369" s="39"/>
      <c r="AN369" s="40"/>
      <c r="AO369" s="12"/>
      <c r="AP369" s="12"/>
      <c r="AQ369" s="12"/>
      <c r="AR369" s="41"/>
      <c r="AS369" s="12"/>
      <c r="AT369" s="12"/>
      <c r="AU369" s="12"/>
      <c r="AV369" s="12"/>
      <c r="AW369" s="12"/>
      <c r="AX369" s="13"/>
      <c r="AY369" s="12"/>
      <c r="AZ369" s="12"/>
      <c r="BA369" s="39"/>
      <c r="BB369" s="40">
        <v>0</v>
      </c>
      <c r="BC369" s="39"/>
      <c r="BD369"/>
      <c r="BE369" s="12"/>
      <c r="BF369" s="12"/>
      <c r="BG369" s="12"/>
      <c r="BH369" s="12"/>
      <c r="BI369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</row>
    <row r="370" spans="1:128" s="8" customFormat="1" x14ac:dyDescent="0.25">
      <c r="A370" s="34" t="s">
        <v>145</v>
      </c>
      <c r="B370" s="1">
        <v>39853</v>
      </c>
      <c r="C370" s="2"/>
      <c r="D370" s="1"/>
      <c r="E370"/>
      <c r="F370">
        <v>70</v>
      </c>
      <c r="G370" t="s">
        <v>130</v>
      </c>
      <c r="H370" s="2"/>
      <c r="I370" s="12"/>
      <c r="J370" s="12"/>
      <c r="K370" s="2"/>
      <c r="L370" s="36"/>
      <c r="M370" s="2"/>
      <c r="N370" s="2"/>
      <c r="O370" s="2"/>
      <c r="P370" s="12"/>
      <c r="Q370" s="12"/>
      <c r="R370" s="12"/>
      <c r="S370" s="12"/>
      <c r="T370" s="12"/>
      <c r="U370" s="39">
        <v>3738.1068005468155</v>
      </c>
      <c r="V370" s="40">
        <v>373.81068005468154</v>
      </c>
      <c r="W370" s="12"/>
      <c r="X370" s="12"/>
      <c r="Y370" s="12"/>
      <c r="Z370" s="39">
        <v>2018.6736788015519</v>
      </c>
      <c r="AA370" s="40">
        <v>201.8673678801552</v>
      </c>
      <c r="AB370" s="12">
        <v>4.5736193928957141</v>
      </c>
      <c r="AC370" s="42">
        <f>AB370/AA370</f>
        <v>2.2656556336589202E-2</v>
      </c>
      <c r="AD370" s="12"/>
      <c r="AE370" s="12"/>
      <c r="AF370" s="12"/>
      <c r="AG370" s="12">
        <v>38.330485333967118</v>
      </c>
      <c r="AH370" s="12"/>
      <c r="AI370" s="12">
        <v>781.01047250421152</v>
      </c>
      <c r="AJ370" s="12"/>
      <c r="AK370" s="12">
        <v>0</v>
      </c>
      <c r="AL370" s="12">
        <v>0</v>
      </c>
      <c r="AM370" s="39">
        <f>AG370+AH370+AI370+AJ370+AK370+AL370</f>
        <v>819.34095783817861</v>
      </c>
      <c r="AN370" s="40">
        <f>AM370/10</f>
        <v>81.934095783817867</v>
      </c>
      <c r="AO370" s="12"/>
      <c r="AP370" s="12"/>
      <c r="AQ370" s="12"/>
      <c r="AR370" s="41">
        <v>83.319689400047437</v>
      </c>
      <c r="AS370" s="12">
        <v>33.569376619558142</v>
      </c>
      <c r="AT370" s="12">
        <v>49.750312780489296</v>
      </c>
      <c r="AU370" s="12">
        <v>0</v>
      </c>
      <c r="AV370" s="12"/>
      <c r="AW370" s="12"/>
      <c r="AX370" s="13">
        <v>0</v>
      </c>
      <c r="AY370" s="12"/>
      <c r="AZ370" s="12"/>
      <c r="BA370" s="39"/>
      <c r="BB370" s="40">
        <v>0</v>
      </c>
      <c r="BC370" s="39">
        <f>U370+Z370+AM370+BA370</f>
        <v>6576.1214371865462</v>
      </c>
      <c r="BD370">
        <f>V370+AA370+AN370</f>
        <v>657.61214371865458</v>
      </c>
      <c r="BE370" s="12"/>
      <c r="BF370" s="12"/>
      <c r="BG370" s="12"/>
      <c r="BH370" s="12"/>
      <c r="BI370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</row>
    <row r="371" spans="1:128" s="8" customFormat="1" x14ac:dyDescent="0.25">
      <c r="A371" s="34" t="s">
        <v>145</v>
      </c>
      <c r="B371" s="1">
        <v>39854</v>
      </c>
      <c r="C371" s="2"/>
      <c r="D371" s="1"/>
      <c r="E371"/>
      <c r="F371">
        <v>71</v>
      </c>
      <c r="G371" t="s">
        <v>130</v>
      </c>
      <c r="H371" s="2"/>
      <c r="I371" s="12"/>
      <c r="J371" s="12">
        <v>20.5</v>
      </c>
      <c r="K371" s="2"/>
      <c r="L371" s="36"/>
      <c r="M371" s="2"/>
      <c r="N371" s="2"/>
      <c r="O371" s="2"/>
      <c r="P371" s="12"/>
      <c r="Q371" s="12"/>
      <c r="R371" s="12"/>
      <c r="S371" s="12"/>
      <c r="T371" s="12"/>
      <c r="U371" s="39"/>
      <c r="V371" s="40"/>
      <c r="W371" s="12"/>
      <c r="X371" s="12"/>
      <c r="Y371" s="12"/>
      <c r="Z371" s="39"/>
      <c r="AA371" s="40"/>
      <c r="AB371" s="12"/>
      <c r="AC371" s="42"/>
      <c r="AD371" s="12"/>
      <c r="AE371" s="12"/>
      <c r="AF371" s="12"/>
      <c r="AG371" s="12"/>
      <c r="AH371" s="12"/>
      <c r="AI371" s="12"/>
      <c r="AJ371" s="12"/>
      <c r="AK371" s="12"/>
      <c r="AL371" s="12"/>
      <c r="AM371" s="39"/>
      <c r="AN371" s="40"/>
      <c r="AO371" s="12"/>
      <c r="AP371" s="12"/>
      <c r="AQ371" s="12"/>
      <c r="AR371" s="41"/>
      <c r="AS371" s="12"/>
      <c r="AT371" s="12"/>
      <c r="AU371" s="12"/>
      <c r="AV371" s="12"/>
      <c r="AW371" s="12"/>
      <c r="AX371" s="13"/>
      <c r="AY371" s="12"/>
      <c r="AZ371" s="12"/>
      <c r="BA371" s="39"/>
      <c r="BB371" s="40">
        <v>0</v>
      </c>
      <c r="BC371" s="39"/>
      <c r="BD371"/>
      <c r="BE371" s="12"/>
      <c r="BF371" s="12"/>
      <c r="BG371" s="12"/>
      <c r="BH371" s="12"/>
      <c r="BI371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</row>
    <row r="372" spans="1:128" s="8" customFormat="1" x14ac:dyDescent="0.25">
      <c r="A372" s="34" t="s">
        <v>145</v>
      </c>
      <c r="B372" s="1">
        <v>39860</v>
      </c>
      <c r="C372" s="2"/>
      <c r="D372" s="1"/>
      <c r="E372"/>
      <c r="F372">
        <v>77</v>
      </c>
      <c r="G372" t="s">
        <v>130</v>
      </c>
      <c r="H372" s="2"/>
      <c r="I372" s="12"/>
      <c r="J372" s="12">
        <v>21.8</v>
      </c>
      <c r="K372" s="2"/>
      <c r="L372" s="36"/>
      <c r="M372" s="2"/>
      <c r="N372" s="2"/>
      <c r="O372" s="2"/>
      <c r="P372" s="12"/>
      <c r="Q372" s="12"/>
      <c r="R372" s="12"/>
      <c r="S372" s="12"/>
      <c r="T372" s="12"/>
      <c r="U372" s="39"/>
      <c r="V372" s="40"/>
      <c r="W372" s="12"/>
      <c r="X372" s="12"/>
      <c r="Y372" s="12"/>
      <c r="Z372" s="39"/>
      <c r="AA372" s="40"/>
      <c r="AB372" s="12"/>
      <c r="AC372" s="42"/>
      <c r="AD372" s="12"/>
      <c r="AE372" s="12"/>
      <c r="AF372" s="12"/>
      <c r="AG372" s="12"/>
      <c r="AH372" s="12"/>
      <c r="AI372" s="12"/>
      <c r="AJ372" s="12"/>
      <c r="AK372" s="12"/>
      <c r="AL372" s="12"/>
      <c r="AM372" s="39"/>
      <c r="AN372" s="40"/>
      <c r="AO372" s="12"/>
      <c r="AP372" s="12"/>
      <c r="AQ372" s="12"/>
      <c r="AR372" s="41"/>
      <c r="AS372" s="12"/>
      <c r="AT372" s="12"/>
      <c r="AU372" s="12"/>
      <c r="AV372" s="12"/>
      <c r="AW372" s="12"/>
      <c r="AX372" s="13"/>
      <c r="AY372" s="12"/>
      <c r="AZ372" s="12"/>
      <c r="BA372" s="39"/>
      <c r="BB372" s="40">
        <v>0</v>
      </c>
      <c r="BC372" s="39"/>
      <c r="BD372"/>
      <c r="BE372" s="12"/>
      <c r="BF372" s="12"/>
      <c r="BG372" s="12"/>
      <c r="BH372" s="12"/>
      <c r="BI37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</row>
    <row r="373" spans="1:128" s="8" customFormat="1" x14ac:dyDescent="0.25">
      <c r="A373" s="34" t="s">
        <v>145</v>
      </c>
      <c r="B373" s="1">
        <v>39874</v>
      </c>
      <c r="C373" s="2"/>
      <c r="D373" s="1"/>
      <c r="E373"/>
      <c r="F373">
        <v>91</v>
      </c>
      <c r="G373" t="s">
        <v>130</v>
      </c>
      <c r="H373" s="2"/>
      <c r="I373" s="12"/>
      <c r="J373" s="12">
        <v>25.2</v>
      </c>
      <c r="K373" s="2"/>
      <c r="L373" s="36"/>
      <c r="M373" s="2"/>
      <c r="N373" s="2"/>
      <c r="O373" s="2"/>
      <c r="P373" s="12"/>
      <c r="Q373" s="12"/>
      <c r="R373" s="12"/>
      <c r="S373" s="12"/>
      <c r="T373" s="12"/>
      <c r="U373" s="39"/>
      <c r="V373" s="40"/>
      <c r="W373" s="12"/>
      <c r="X373" s="12"/>
      <c r="Y373" s="12"/>
      <c r="Z373" s="39"/>
      <c r="AA373" s="40"/>
      <c r="AB373" s="12"/>
      <c r="AC373" s="42"/>
      <c r="AD373" s="12"/>
      <c r="AE373" s="12"/>
      <c r="AF373" s="12"/>
      <c r="AG373" s="12"/>
      <c r="AH373" s="12"/>
      <c r="AI373" s="12"/>
      <c r="AJ373" s="12"/>
      <c r="AK373" s="12"/>
      <c r="AL373" s="12"/>
      <c r="AM373" s="39"/>
      <c r="AN373" s="40"/>
      <c r="AO373" s="12"/>
      <c r="AP373" s="12"/>
      <c r="AQ373" s="12"/>
      <c r="AR373" s="41"/>
      <c r="AS373" s="12"/>
      <c r="AT373" s="12"/>
      <c r="AU373" s="12"/>
      <c r="AV373" s="12"/>
      <c r="AW373" s="12"/>
      <c r="AX373" s="13"/>
      <c r="AY373" s="12"/>
      <c r="AZ373" s="12"/>
      <c r="BA373" s="39"/>
      <c r="BB373" s="40">
        <v>0</v>
      </c>
      <c r="BC373" s="39"/>
      <c r="BD373"/>
      <c r="BE373" s="12"/>
      <c r="BF373" s="12"/>
      <c r="BG373" s="12"/>
      <c r="BH373" s="12"/>
      <c r="BI373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</row>
    <row r="374" spans="1:128" s="8" customFormat="1" x14ac:dyDescent="0.25">
      <c r="A374" s="34" t="s">
        <v>145</v>
      </c>
      <c r="B374" s="1">
        <v>39875</v>
      </c>
      <c r="C374" s="2"/>
      <c r="D374" s="1"/>
      <c r="E374"/>
      <c r="F374">
        <v>92</v>
      </c>
      <c r="G374" t="s">
        <v>130</v>
      </c>
      <c r="H374" s="2"/>
      <c r="I374" s="12"/>
      <c r="J374" s="12"/>
      <c r="K374" s="2"/>
      <c r="L374" s="36"/>
      <c r="M374" s="2"/>
      <c r="N374" s="2"/>
      <c r="O374" s="2"/>
      <c r="P374" s="12"/>
      <c r="Q374" s="12"/>
      <c r="R374" s="12"/>
      <c r="S374" s="12"/>
      <c r="T374" s="12"/>
      <c r="U374" s="39">
        <v>4504.2303307694965</v>
      </c>
      <c r="V374" s="40">
        <v>450.42303307694965</v>
      </c>
      <c r="W374" s="12"/>
      <c r="X374" s="12"/>
      <c r="Y374" s="12"/>
      <c r="Z374" s="39">
        <v>2003.4202891867853</v>
      </c>
      <c r="AA374" s="40">
        <v>200.34202891867852</v>
      </c>
      <c r="AB374" s="12">
        <v>2.299597058748752</v>
      </c>
      <c r="AC374" s="42">
        <f>AB374/AA374</f>
        <v>1.1478355645894896E-2</v>
      </c>
      <c r="AD374" s="12"/>
      <c r="AE374" s="12"/>
      <c r="AF374" s="12"/>
      <c r="AG374" s="12">
        <v>56.896984035699518</v>
      </c>
      <c r="AH374" s="12"/>
      <c r="AI374" s="12">
        <v>1837.6293685157038</v>
      </c>
      <c r="AJ374" s="12"/>
      <c r="AK374" s="12">
        <v>0</v>
      </c>
      <c r="AL374" s="12">
        <v>0</v>
      </c>
      <c r="AM374" s="39">
        <f>AG374+AH374+AI374+AJ374+AK374+AL374</f>
        <v>1894.5263525514033</v>
      </c>
      <c r="AN374" s="40">
        <f>AM374/10</f>
        <v>189.45263525514034</v>
      </c>
      <c r="AO374" s="12"/>
      <c r="AP374" s="12"/>
      <c r="AQ374" s="12"/>
      <c r="AR374" s="41">
        <v>163.45260959678177</v>
      </c>
      <c r="AS374" s="12">
        <v>108.04433621154178</v>
      </c>
      <c r="AT374" s="12">
        <v>55.40827338523998</v>
      </c>
      <c r="AU374" s="12">
        <v>0</v>
      </c>
      <c r="AV374" s="12"/>
      <c r="AW374" s="12"/>
      <c r="AX374" s="13">
        <v>0</v>
      </c>
      <c r="AY374" s="12"/>
      <c r="AZ374" s="12"/>
      <c r="BA374" s="39"/>
      <c r="BB374" s="40">
        <v>0</v>
      </c>
      <c r="BC374" s="39">
        <f>U374+Z374+AM374+BA374</f>
        <v>8402.1769725076847</v>
      </c>
      <c r="BD374">
        <f>V374+AA374+AN374</f>
        <v>840.21769725076854</v>
      </c>
      <c r="BE374" s="12"/>
      <c r="BF374" s="12"/>
      <c r="BG374" s="12"/>
      <c r="BH374" s="12"/>
      <c r="BI374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</row>
    <row r="375" spans="1:128" s="8" customFormat="1" x14ac:dyDescent="0.25">
      <c r="A375" s="34" t="s">
        <v>145</v>
      </c>
      <c r="B375" s="1">
        <v>39884</v>
      </c>
      <c r="C375" s="2"/>
      <c r="D375" s="1"/>
      <c r="E375"/>
      <c r="F375">
        <v>101</v>
      </c>
      <c r="G375" t="s">
        <v>130</v>
      </c>
      <c r="H375" s="2"/>
      <c r="I375" s="12"/>
      <c r="J375" s="12">
        <v>27.95</v>
      </c>
      <c r="K375" s="2"/>
      <c r="L375" s="36"/>
      <c r="M375" s="2"/>
      <c r="N375" s="2"/>
      <c r="O375" s="2"/>
      <c r="P375" s="12"/>
      <c r="Q375" s="12"/>
      <c r="R375" s="12"/>
      <c r="S375" s="12"/>
      <c r="T375" s="12"/>
      <c r="U375" s="39"/>
      <c r="V375" s="40"/>
      <c r="W375" s="12"/>
      <c r="X375" s="12"/>
      <c r="Y375" s="12"/>
      <c r="Z375" s="39"/>
      <c r="AA375" s="40"/>
      <c r="AB375" s="12"/>
      <c r="AC375" s="42"/>
      <c r="AD375" s="12"/>
      <c r="AE375" s="12"/>
      <c r="AF375" s="12"/>
      <c r="AG375" s="12"/>
      <c r="AH375" s="12"/>
      <c r="AI375" s="12"/>
      <c r="AJ375" s="12"/>
      <c r="AK375" s="12"/>
      <c r="AL375" s="12"/>
      <c r="AM375" s="39"/>
      <c r="AN375" s="40"/>
      <c r="AO375" s="12"/>
      <c r="AP375" s="12"/>
      <c r="AQ375" s="12"/>
      <c r="AR375" s="41"/>
      <c r="AS375" s="12"/>
      <c r="AT375" s="12"/>
      <c r="AU375" s="12"/>
      <c r="AV375" s="12"/>
      <c r="AW375" s="12"/>
      <c r="AX375" s="13"/>
      <c r="AY375" s="12"/>
      <c r="AZ375" s="12"/>
      <c r="BA375" s="39"/>
      <c r="BB375" s="40">
        <v>0</v>
      </c>
      <c r="BC375" s="39"/>
      <c r="BD375"/>
      <c r="BE375" s="12"/>
      <c r="BF375" s="12"/>
      <c r="BG375" s="12"/>
      <c r="BH375" s="12"/>
      <c r="BI375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</row>
    <row r="376" spans="1:128" s="8" customFormat="1" x14ac:dyDescent="0.25">
      <c r="A376" s="34" t="s">
        <v>145</v>
      </c>
      <c r="B376" s="1">
        <v>39889</v>
      </c>
      <c r="C376" s="2"/>
      <c r="D376" s="1"/>
      <c r="E376"/>
      <c r="F376">
        <v>106</v>
      </c>
      <c r="G376" t="s">
        <v>130</v>
      </c>
      <c r="H376" s="2"/>
      <c r="I376" s="12"/>
      <c r="J376" s="12"/>
      <c r="K376" s="2"/>
      <c r="L376" s="36"/>
      <c r="M376" s="2"/>
      <c r="N376" s="2"/>
      <c r="O376" s="2"/>
      <c r="P376" s="12"/>
      <c r="Q376" s="12"/>
      <c r="R376" s="12"/>
      <c r="S376" s="12"/>
      <c r="T376" s="12"/>
      <c r="U376" s="39">
        <v>6527.9856117330146</v>
      </c>
      <c r="V376" s="40">
        <v>652.79856117330144</v>
      </c>
      <c r="W376" s="12"/>
      <c r="X376" s="12"/>
      <c r="Y376" s="12"/>
      <c r="Z376" s="39">
        <v>2798.9370186424512</v>
      </c>
      <c r="AA376" s="40">
        <v>279.89370186424514</v>
      </c>
      <c r="AB376" s="12">
        <v>3.4003132965527243</v>
      </c>
      <c r="AC376" s="42">
        <f>AB376/AA376</f>
        <v>1.2148588102928997E-2</v>
      </c>
      <c r="AD376" s="12"/>
      <c r="AE376" s="12"/>
      <c r="AF376" s="12"/>
      <c r="AG376" s="12">
        <v>215.43922157185889</v>
      </c>
      <c r="AH376" s="12"/>
      <c r="AI376" s="12">
        <v>1511.9217990618938</v>
      </c>
      <c r="AJ376" s="12"/>
      <c r="AK376" s="12">
        <v>432.66100281335059</v>
      </c>
      <c r="AL376" s="12">
        <v>539.46528422272331</v>
      </c>
      <c r="AM376" s="39">
        <f>AG376+AH376+AI376+AJ376+AK376+AL376</f>
        <v>2699.4873076698268</v>
      </c>
      <c r="AN376" s="40">
        <f>AM376/10</f>
        <v>269.94873076698269</v>
      </c>
      <c r="AO376" s="12"/>
      <c r="AP376" s="12"/>
      <c r="AQ376" s="12"/>
      <c r="AR376" s="41">
        <v>247.27129346235324</v>
      </c>
      <c r="AS376" s="12">
        <v>164.28366644829089</v>
      </c>
      <c r="AT376" s="12">
        <v>57.219972096744897</v>
      </c>
      <c r="AU376" s="12">
        <v>11.369016506943169</v>
      </c>
      <c r="AV376" s="12"/>
      <c r="AW376" s="12"/>
      <c r="AX376" s="13">
        <v>14.398638410374312</v>
      </c>
      <c r="AY376" s="12"/>
      <c r="AZ376" s="12"/>
      <c r="BA376" s="39"/>
      <c r="BB376" s="40">
        <v>0</v>
      </c>
      <c r="BC376" s="39">
        <f>U376+Z376+AM376+BA376</f>
        <v>12026.409938045294</v>
      </c>
      <c r="BD376">
        <f>V376+AA376+AN376</f>
        <v>1202.6409938045292</v>
      </c>
      <c r="BE376" s="12"/>
      <c r="BF376" s="12"/>
      <c r="BG376" s="12"/>
      <c r="BH376" s="12"/>
      <c r="BI376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</row>
    <row r="377" spans="1:128" s="8" customFormat="1" x14ac:dyDescent="0.25">
      <c r="A377" s="34" t="s">
        <v>145</v>
      </c>
      <c r="B377" s="1">
        <v>39895</v>
      </c>
      <c r="C377" s="2"/>
      <c r="D377" s="1"/>
      <c r="E377"/>
      <c r="F377">
        <v>112</v>
      </c>
      <c r="G377" t="s">
        <v>130</v>
      </c>
      <c r="H377" s="2"/>
      <c r="I377" s="12"/>
      <c r="J377" s="12">
        <v>27.1</v>
      </c>
      <c r="K377" s="2"/>
      <c r="L377" s="36"/>
      <c r="M377" s="2"/>
      <c r="N377" s="2"/>
      <c r="O377" s="2"/>
      <c r="P377" s="12"/>
      <c r="Q377" s="12"/>
      <c r="R377" s="12"/>
      <c r="S377" s="12"/>
      <c r="T377" s="12"/>
      <c r="U377" s="39"/>
      <c r="V377" s="40"/>
      <c r="W377" s="12"/>
      <c r="X377" s="12"/>
      <c r="Y377" s="12"/>
      <c r="Z377" s="39"/>
      <c r="AA377" s="40"/>
      <c r="AB377" s="12"/>
      <c r="AC377" s="42"/>
      <c r="AD377" s="12"/>
      <c r="AE377" s="12"/>
      <c r="AF377" s="12"/>
      <c r="AG377" s="12"/>
      <c r="AH377" s="12"/>
      <c r="AI377" s="12"/>
      <c r="AJ377" s="12"/>
      <c r="AK377" s="12"/>
      <c r="AL377" s="12"/>
      <c r="AM377" s="39"/>
      <c r="AN377" s="40"/>
      <c r="AO377" s="12"/>
      <c r="AP377" s="12"/>
      <c r="AQ377" s="12"/>
      <c r="AR377" s="41"/>
      <c r="AS377" s="12"/>
      <c r="AT377" s="12"/>
      <c r="AU377" s="12"/>
      <c r="AV377" s="12"/>
      <c r="AW377" s="12"/>
      <c r="AX377" s="13"/>
      <c r="AY377" s="12"/>
      <c r="AZ377" s="12"/>
      <c r="BA377" s="39"/>
      <c r="BB377" s="40">
        <v>0</v>
      </c>
      <c r="BC377" s="39"/>
      <c r="BD377"/>
      <c r="BE377" s="12"/>
      <c r="BF377" s="12"/>
      <c r="BG377" s="12"/>
      <c r="BH377" s="12"/>
      <c r="BI377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</row>
    <row r="378" spans="1:128" s="8" customFormat="1" x14ac:dyDescent="0.25">
      <c r="A378" s="34" t="s">
        <v>145</v>
      </c>
      <c r="B378" s="1">
        <v>39904</v>
      </c>
      <c r="C378" s="2"/>
      <c r="D378" s="1"/>
      <c r="E378"/>
      <c r="F378">
        <v>121</v>
      </c>
      <c r="G378" t="s">
        <v>130</v>
      </c>
      <c r="H378" s="2"/>
      <c r="I378" s="12"/>
      <c r="J378" s="12"/>
      <c r="K378" s="2"/>
      <c r="L378" s="36"/>
      <c r="M378" s="2"/>
      <c r="N378" s="2"/>
      <c r="O378" s="2"/>
      <c r="P378" s="12"/>
      <c r="Q378" s="12"/>
      <c r="R378" s="12"/>
      <c r="S378" s="12"/>
      <c r="T378" s="12"/>
      <c r="U378" s="39"/>
      <c r="V378" s="40"/>
      <c r="W378" s="12"/>
      <c r="X378" s="12"/>
      <c r="Y378" s="12"/>
      <c r="Z378" s="39"/>
      <c r="AA378" s="40"/>
      <c r="AB378" s="12"/>
      <c r="AC378" s="42"/>
      <c r="AD378" s="12"/>
      <c r="AE378" s="12"/>
      <c r="AF378" s="12"/>
      <c r="AG378" s="12"/>
      <c r="AH378" s="12"/>
      <c r="AI378" s="12"/>
      <c r="AJ378" s="12"/>
      <c r="AK378" s="12"/>
      <c r="AL378" s="12"/>
      <c r="AM378" s="39"/>
      <c r="AN378" s="40"/>
      <c r="AO378" s="12"/>
      <c r="AP378" s="12"/>
      <c r="AQ378" s="12"/>
      <c r="AR378" s="41"/>
      <c r="AS378" s="12"/>
      <c r="AT378" s="12"/>
      <c r="AU378" s="12"/>
      <c r="AV378" s="12"/>
      <c r="AW378" s="12"/>
      <c r="AX378" s="13"/>
      <c r="AY378" s="12"/>
      <c r="AZ378" s="12"/>
      <c r="BA378" s="39"/>
      <c r="BB378" s="40">
        <v>0</v>
      </c>
      <c r="BC378" s="39"/>
      <c r="BD378"/>
      <c r="BE378" s="12"/>
      <c r="BF378" s="12"/>
      <c r="BG378" s="12">
        <v>0</v>
      </c>
      <c r="BH378" s="12">
        <v>4.1657738095238095</v>
      </c>
      <c r="BI378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</row>
    <row r="379" spans="1:128" s="8" customFormat="1" x14ac:dyDescent="0.25">
      <c r="A379" s="34" t="s">
        <v>145</v>
      </c>
      <c r="B379" s="1">
        <v>39910</v>
      </c>
      <c r="C379" s="2"/>
      <c r="D379" s="1"/>
      <c r="E379"/>
      <c r="F379">
        <v>127</v>
      </c>
      <c r="G379" t="s">
        <v>130</v>
      </c>
      <c r="H379" s="2"/>
      <c r="I379" s="12"/>
      <c r="J379" s="12"/>
      <c r="K379" s="2"/>
      <c r="L379" s="36"/>
      <c r="M379" s="2"/>
      <c r="N379" s="2"/>
      <c r="O379" s="2"/>
      <c r="P379" s="12"/>
      <c r="Q379" s="12"/>
      <c r="R379" s="12"/>
      <c r="S379" s="12"/>
      <c r="T379" s="12"/>
      <c r="U379" s="39">
        <v>7179.6905912346674</v>
      </c>
      <c r="V379" s="40">
        <v>717.96905912346676</v>
      </c>
      <c r="W379" s="12"/>
      <c r="X379" s="12"/>
      <c r="Y379" s="12"/>
      <c r="Z379" s="39">
        <v>2518.1156007978275</v>
      </c>
      <c r="AA379" s="40">
        <v>251.81156007978274</v>
      </c>
      <c r="AB379" s="12">
        <v>2.8266036841214532</v>
      </c>
      <c r="AC379" s="42">
        <f>AB379/AA379</f>
        <v>1.1225075144389265E-2</v>
      </c>
      <c r="AD379" s="12"/>
      <c r="AE379" s="12"/>
      <c r="AF379" s="12"/>
      <c r="AG379" s="12">
        <v>117.97422229984085</v>
      </c>
      <c r="AH379" s="12"/>
      <c r="AI379" s="12">
        <v>2580.9913066122413</v>
      </c>
      <c r="AJ379" s="12"/>
      <c r="AK379" s="12">
        <v>806.92353640980855</v>
      </c>
      <c r="AL379" s="12">
        <v>785.91284576489647</v>
      </c>
      <c r="AM379" s="39">
        <f>AG379+AH379+AI379+AJ379+AK379+AL379</f>
        <v>4291.8019110867872</v>
      </c>
      <c r="AN379" s="40">
        <f>AM379/10</f>
        <v>429.18019110867874</v>
      </c>
      <c r="AO379" s="12"/>
      <c r="AP379" s="12"/>
      <c r="AQ379" s="12"/>
      <c r="AR379" s="41">
        <v>221.57927106114863</v>
      </c>
      <c r="AS379" s="12">
        <v>63.728225468054681</v>
      </c>
      <c r="AT379" s="12">
        <v>120.03619129620695</v>
      </c>
      <c r="AU379" s="12">
        <v>15.731396982112658</v>
      </c>
      <c r="AV379" s="12"/>
      <c r="AW379" s="12"/>
      <c r="AX379" s="13">
        <v>22.083457314774328</v>
      </c>
      <c r="AY379" s="12"/>
      <c r="AZ379" s="12"/>
      <c r="BA379" s="39"/>
      <c r="BB379" s="40">
        <v>0</v>
      </c>
      <c r="BC379" s="39">
        <f>U379+Z379+AM379+BA379</f>
        <v>13989.608103119281</v>
      </c>
      <c r="BD379">
        <f>V379+AA379+AN379</f>
        <v>1398.9608103119281</v>
      </c>
      <c r="BE379" s="12"/>
      <c r="BF379" s="12"/>
      <c r="BG379" s="12"/>
      <c r="BH379" s="12"/>
      <c r="BI379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</row>
    <row r="380" spans="1:128" s="8" customFormat="1" x14ac:dyDescent="0.25">
      <c r="A380" s="34" t="s">
        <v>145</v>
      </c>
      <c r="B380" s="1">
        <v>39911</v>
      </c>
      <c r="C380" s="2"/>
      <c r="D380" s="1"/>
      <c r="E380"/>
      <c r="F380">
        <v>128</v>
      </c>
      <c r="G380" t="s">
        <v>130</v>
      </c>
      <c r="H380" s="2"/>
      <c r="I380" s="12"/>
      <c r="J380" s="12"/>
      <c r="K380" s="2"/>
      <c r="L380" s="36"/>
      <c r="M380" s="2"/>
      <c r="N380" s="2"/>
      <c r="O380" s="2"/>
      <c r="P380" s="12"/>
      <c r="Q380" s="12"/>
      <c r="R380" s="12"/>
      <c r="S380" s="12"/>
      <c r="T380" s="12"/>
      <c r="U380" s="39"/>
      <c r="V380" s="40"/>
      <c r="W380" s="12"/>
      <c r="X380" s="12"/>
      <c r="Y380" s="12"/>
      <c r="Z380" s="39"/>
      <c r="AA380" s="40"/>
      <c r="AB380" s="12"/>
      <c r="AC380" s="42"/>
      <c r="AD380" s="12"/>
      <c r="AE380" s="12"/>
      <c r="AF380" s="12"/>
      <c r="AG380" s="12"/>
      <c r="AH380" s="12"/>
      <c r="AI380" s="12"/>
      <c r="AJ380" s="12"/>
      <c r="AK380" s="12"/>
      <c r="AL380" s="12"/>
      <c r="AM380" s="39"/>
      <c r="AN380" s="40"/>
      <c r="AO380" s="12"/>
      <c r="AP380" s="12"/>
      <c r="AQ380" s="12"/>
      <c r="AR380" s="41"/>
      <c r="AS380" s="12"/>
      <c r="AT380" s="12"/>
      <c r="AU380" s="12"/>
      <c r="AV380" s="12"/>
      <c r="AW380" s="12"/>
      <c r="AX380" s="13"/>
      <c r="AY380" s="12"/>
      <c r="AZ380" s="12"/>
      <c r="BA380" s="39"/>
      <c r="BB380" s="40">
        <v>0</v>
      </c>
      <c r="BC380" s="39"/>
      <c r="BD380"/>
      <c r="BE380" s="12"/>
      <c r="BF380" s="12"/>
      <c r="BG380" s="12">
        <v>3.7402794714431358</v>
      </c>
      <c r="BH380" s="12">
        <v>4.3134095634095635</v>
      </c>
      <c r="BI380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</row>
    <row r="381" spans="1:128" x14ac:dyDescent="0.25">
      <c r="A381" s="34" t="s">
        <v>145</v>
      </c>
      <c r="B381" s="1">
        <v>39920</v>
      </c>
      <c r="C381" s="2"/>
      <c r="D381" s="1"/>
      <c r="F381">
        <v>137</v>
      </c>
      <c r="G381" t="s">
        <v>130</v>
      </c>
      <c r="H381" s="2"/>
      <c r="I381" s="12"/>
      <c r="J381" s="12"/>
      <c r="K381" s="2"/>
      <c r="L381" s="36"/>
      <c r="M381" s="2"/>
      <c r="N381" s="2"/>
      <c r="O381" s="2"/>
      <c r="P381" s="12"/>
      <c r="Q381" s="12"/>
      <c r="R381" s="12"/>
      <c r="S381" s="12"/>
      <c r="T381" s="12"/>
      <c r="U381" s="39"/>
      <c r="W381" s="12"/>
      <c r="X381" s="12"/>
      <c r="Y381" s="12"/>
      <c r="Z381" s="39"/>
      <c r="AB381" s="12"/>
      <c r="AC381" s="42"/>
      <c r="AD381" s="12"/>
      <c r="AE381" s="12"/>
      <c r="AF381" s="12"/>
      <c r="AG381" s="12"/>
      <c r="AH381" s="12"/>
      <c r="AI381" s="12"/>
      <c r="AJ381" s="12"/>
      <c r="AK381" s="12"/>
      <c r="AL381" s="12"/>
      <c r="AM381" s="39"/>
      <c r="AO381" s="12"/>
      <c r="AP381" s="12"/>
      <c r="AQ381" s="12"/>
      <c r="AR381" s="41"/>
      <c r="AS381" s="12"/>
      <c r="AT381" s="12"/>
      <c r="AU381" s="12"/>
      <c r="AV381" s="12"/>
      <c r="AW381" s="12"/>
      <c r="AX381" s="13"/>
      <c r="AY381" s="12"/>
      <c r="AZ381" s="12"/>
      <c r="BA381" s="39"/>
      <c r="BB381" s="40">
        <v>0</v>
      </c>
      <c r="BC381" s="39"/>
      <c r="BE381" s="12"/>
      <c r="BF381" s="12"/>
      <c r="BG381" s="12">
        <v>8.4721028326969581</v>
      </c>
      <c r="BH381" s="12">
        <v>4.4774011299435026</v>
      </c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</row>
    <row r="382" spans="1:128" x14ac:dyDescent="0.25">
      <c r="A382" s="34" t="s">
        <v>145</v>
      </c>
      <c r="B382" s="1">
        <v>39925</v>
      </c>
      <c r="C382" s="2"/>
      <c r="D382" s="1"/>
      <c r="F382">
        <v>142</v>
      </c>
      <c r="G382" t="s">
        <v>130</v>
      </c>
      <c r="H382" s="2"/>
      <c r="I382" s="12"/>
      <c r="J382" s="12"/>
      <c r="K382" s="2"/>
      <c r="L382" s="36"/>
      <c r="M382" s="2"/>
      <c r="N382" s="2"/>
      <c r="O382" s="2"/>
      <c r="P382" s="12"/>
      <c r="Q382" s="12"/>
      <c r="R382" s="12"/>
      <c r="S382" s="12"/>
      <c r="T382" s="12"/>
      <c r="U382" s="39"/>
      <c r="W382" s="12"/>
      <c r="X382" s="12"/>
      <c r="Y382" s="12"/>
      <c r="Z382" s="39"/>
      <c r="AB382" s="12"/>
      <c r="AC382" s="42"/>
      <c r="AD382" s="12"/>
      <c r="AE382" s="12"/>
      <c r="AF382" s="12"/>
      <c r="AG382" s="12"/>
      <c r="AH382" s="12"/>
      <c r="AI382" s="12"/>
      <c r="AJ382" s="12"/>
      <c r="AK382" s="12"/>
      <c r="AL382" s="12"/>
      <c r="AM382" s="39"/>
      <c r="AO382" s="12"/>
      <c r="AP382" s="12"/>
      <c r="AQ382" s="12"/>
      <c r="AR382" s="41"/>
      <c r="AS382" s="12"/>
      <c r="AT382" s="12"/>
      <c r="AU382" s="12"/>
      <c r="AV382" s="12"/>
      <c r="AW382" s="12"/>
      <c r="AX382" s="13"/>
      <c r="AY382" s="12"/>
      <c r="AZ382" s="12"/>
      <c r="BA382" s="39"/>
      <c r="BB382" s="40">
        <v>0</v>
      </c>
      <c r="BC382" s="39"/>
      <c r="BE382" s="12"/>
      <c r="BF382" s="12"/>
      <c r="BG382" s="12">
        <v>13.107970333646524</v>
      </c>
      <c r="BH382" s="12">
        <v>4.8642857142857139</v>
      </c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</row>
    <row r="383" spans="1:128" x14ac:dyDescent="0.25">
      <c r="A383" s="34" t="s">
        <v>145</v>
      </c>
      <c r="B383" s="1">
        <v>39932</v>
      </c>
      <c r="C383" s="2"/>
      <c r="D383" s="1"/>
      <c r="F383">
        <v>149</v>
      </c>
      <c r="G383" t="s">
        <v>130</v>
      </c>
      <c r="H383" s="2"/>
      <c r="I383" s="12"/>
      <c r="J383" s="12"/>
      <c r="K383" s="2"/>
      <c r="L383" s="36"/>
      <c r="M383" s="2"/>
      <c r="N383" s="2"/>
      <c r="O383" s="2"/>
      <c r="P383" s="12"/>
      <c r="Q383" s="12"/>
      <c r="R383" s="12"/>
      <c r="S383" s="12"/>
      <c r="T383" s="12"/>
      <c r="U383" s="39"/>
      <c r="W383" s="12"/>
      <c r="X383" s="12"/>
      <c r="Y383" s="12"/>
      <c r="Z383" s="39"/>
      <c r="AB383" s="12"/>
      <c r="AC383" s="42"/>
      <c r="AD383" s="12"/>
      <c r="AE383" s="12"/>
      <c r="AF383" s="12"/>
      <c r="AG383" s="12"/>
      <c r="AH383" s="12"/>
      <c r="AI383" s="12"/>
      <c r="AJ383" s="12"/>
      <c r="AK383" s="12"/>
      <c r="AL383" s="12"/>
      <c r="AM383" s="39"/>
      <c r="AO383" s="12"/>
      <c r="AP383" s="12"/>
      <c r="AQ383" s="12"/>
      <c r="AR383" s="41"/>
      <c r="AS383" s="12"/>
      <c r="AT383" s="12"/>
      <c r="AU383" s="12"/>
      <c r="AV383" s="12"/>
      <c r="AW383" s="12"/>
      <c r="AX383" s="13"/>
      <c r="AY383" s="12"/>
      <c r="AZ383" s="12"/>
      <c r="BA383" s="39"/>
      <c r="BB383" s="40">
        <v>0</v>
      </c>
      <c r="BC383" s="39"/>
      <c r="BE383" s="12"/>
      <c r="BF383" s="12"/>
      <c r="BG383" s="12">
        <v>16.878236011434741</v>
      </c>
      <c r="BH383" s="12">
        <v>4.9790113636363635</v>
      </c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</row>
    <row r="384" spans="1:128" x14ac:dyDescent="0.25">
      <c r="A384" s="34" t="s">
        <v>145</v>
      </c>
      <c r="B384" s="1">
        <v>39939</v>
      </c>
      <c r="C384" s="2"/>
      <c r="D384" s="1"/>
      <c r="F384">
        <v>156</v>
      </c>
      <c r="G384" t="s">
        <v>130</v>
      </c>
      <c r="H384" s="2"/>
      <c r="I384" s="12"/>
      <c r="J384" s="12"/>
      <c r="K384" s="2"/>
      <c r="L384" s="36"/>
      <c r="M384" s="2"/>
      <c r="N384" s="2"/>
      <c r="O384" s="2"/>
      <c r="P384" s="12"/>
      <c r="Q384" s="12"/>
      <c r="R384" s="12"/>
      <c r="S384" s="12"/>
      <c r="T384" s="12"/>
      <c r="U384" s="39"/>
      <c r="W384" s="12"/>
      <c r="X384" s="12"/>
      <c r="Y384" s="12"/>
      <c r="Z384" s="39"/>
      <c r="AB384" s="12"/>
      <c r="AC384" s="42"/>
      <c r="AD384" s="12"/>
      <c r="AE384" s="12"/>
      <c r="AF384" s="12"/>
      <c r="AG384" s="12"/>
      <c r="AH384" s="12"/>
      <c r="AI384" s="12"/>
      <c r="AJ384" s="12"/>
      <c r="AK384" s="12"/>
      <c r="AL384" s="12"/>
      <c r="AM384" s="39"/>
      <c r="AO384" s="12"/>
      <c r="AP384" s="12"/>
      <c r="AQ384" s="12"/>
      <c r="AR384" s="41"/>
      <c r="AS384" s="12"/>
      <c r="AT384" s="12"/>
      <c r="AU384" s="12"/>
      <c r="AV384" s="12"/>
      <c r="AW384" s="12"/>
      <c r="AX384" s="13"/>
      <c r="AY384" s="12"/>
      <c r="AZ384" s="12"/>
      <c r="BA384" s="39"/>
      <c r="BB384" s="40">
        <v>0</v>
      </c>
      <c r="BC384" s="39"/>
      <c r="BE384" s="12"/>
      <c r="BF384" s="12"/>
      <c r="BG384" s="12">
        <v>33.572556623952984</v>
      </c>
      <c r="BH384" s="12">
        <v>4.8496528393966276</v>
      </c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</row>
    <row r="385" spans="1:128" x14ac:dyDescent="0.25">
      <c r="A385" s="34" t="s">
        <v>145</v>
      </c>
      <c r="B385" s="1">
        <v>39946</v>
      </c>
      <c r="C385" s="2"/>
      <c r="D385" s="1"/>
      <c r="F385">
        <v>163</v>
      </c>
      <c r="G385" t="s">
        <v>130</v>
      </c>
      <c r="H385" s="2"/>
      <c r="I385" s="12"/>
      <c r="J385" s="12"/>
      <c r="K385" s="2"/>
      <c r="L385" s="36"/>
      <c r="M385" s="2"/>
      <c r="N385" s="2"/>
      <c r="O385" s="2"/>
      <c r="P385" s="12"/>
      <c r="Q385" s="12"/>
      <c r="R385" s="12"/>
      <c r="S385" s="12"/>
      <c r="T385" s="12"/>
      <c r="U385" s="39"/>
      <c r="W385" s="12"/>
      <c r="X385" s="12"/>
      <c r="Y385" s="12"/>
      <c r="Z385" s="39"/>
      <c r="AB385" s="12"/>
      <c r="AC385" s="42"/>
      <c r="AD385" s="12"/>
      <c r="AE385" s="12"/>
      <c r="AF385" s="12"/>
      <c r="AG385" s="12"/>
      <c r="AH385" s="12"/>
      <c r="AI385" s="12"/>
      <c r="AJ385" s="12"/>
      <c r="AK385" s="12"/>
      <c r="AL385" s="12"/>
      <c r="AM385" s="39"/>
      <c r="AO385" s="12"/>
      <c r="AP385" s="12"/>
      <c r="AQ385" s="12"/>
      <c r="AR385" s="41"/>
      <c r="AS385" s="12"/>
      <c r="AT385" s="12"/>
      <c r="AU385" s="12"/>
      <c r="AV385" s="12"/>
      <c r="AW385" s="12"/>
      <c r="AX385" s="13"/>
      <c r="AY385" s="12"/>
      <c r="AZ385" s="12"/>
      <c r="BA385" s="39"/>
      <c r="BB385" s="40">
        <v>0</v>
      </c>
      <c r="BC385" s="39"/>
      <c r="BE385" s="12"/>
      <c r="BF385" s="12"/>
      <c r="BG385" s="12">
        <v>57.353617336025422</v>
      </c>
      <c r="BH385" s="12">
        <v>5.6788732394366201</v>
      </c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</row>
    <row r="386" spans="1:128" x14ac:dyDescent="0.25">
      <c r="A386" s="34" t="s">
        <v>145</v>
      </c>
      <c r="B386" s="1">
        <v>39954</v>
      </c>
      <c r="C386" s="2"/>
      <c r="D386" s="1"/>
      <c r="F386">
        <v>171</v>
      </c>
      <c r="G386" t="s">
        <v>130</v>
      </c>
      <c r="H386" s="2"/>
      <c r="I386" s="12"/>
      <c r="J386" s="12"/>
      <c r="K386" s="2"/>
      <c r="L386" s="36"/>
      <c r="M386" s="2"/>
      <c r="N386" s="2"/>
      <c r="O386" s="2"/>
      <c r="P386" s="12"/>
      <c r="Q386" s="12"/>
      <c r="R386" s="12"/>
      <c r="S386" s="12"/>
      <c r="T386" s="12"/>
      <c r="U386" s="39"/>
      <c r="W386" s="12"/>
      <c r="X386" s="12"/>
      <c r="Y386" s="12"/>
      <c r="Z386" s="39"/>
      <c r="AB386" s="12"/>
      <c r="AC386" s="42"/>
      <c r="AD386" s="12"/>
      <c r="AE386" s="12"/>
      <c r="AF386" s="12"/>
      <c r="AG386" s="12"/>
      <c r="AH386" s="12"/>
      <c r="AI386" s="12"/>
      <c r="AJ386" s="12"/>
      <c r="AK386" s="12"/>
      <c r="AL386" s="12"/>
      <c r="AM386" s="39"/>
      <c r="AO386" s="12"/>
      <c r="AP386" s="12"/>
      <c r="AQ386" s="12"/>
      <c r="AR386" s="41"/>
      <c r="AS386" s="12"/>
      <c r="AT386" s="12"/>
      <c r="AU386" s="12"/>
      <c r="AV386" s="12"/>
      <c r="AW386" s="12"/>
      <c r="AX386" s="13"/>
      <c r="AY386" s="12"/>
      <c r="AZ386" s="12"/>
      <c r="BA386" s="39"/>
      <c r="BB386" s="40">
        <v>0</v>
      </c>
      <c r="BC386" s="39"/>
      <c r="BE386" s="12"/>
      <c r="BF386" s="12"/>
      <c r="BG386" s="12">
        <v>92.279551406353065</v>
      </c>
      <c r="BH386" s="12">
        <v>5.22</v>
      </c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</row>
    <row r="387" spans="1:128" x14ac:dyDescent="0.25">
      <c r="A387" s="34" t="s">
        <v>145</v>
      </c>
      <c r="B387" s="1">
        <v>39960</v>
      </c>
      <c r="C387" s="2"/>
      <c r="D387" s="1"/>
      <c r="F387">
        <v>177</v>
      </c>
      <c r="G387" t="s">
        <v>130</v>
      </c>
      <c r="H387" s="2"/>
      <c r="I387" s="12"/>
      <c r="J387" s="12"/>
      <c r="K387" s="2"/>
      <c r="L387" s="36"/>
      <c r="M387" s="2"/>
      <c r="N387" s="2"/>
      <c r="O387" s="2"/>
      <c r="P387" s="12"/>
      <c r="Q387" s="12"/>
      <c r="R387" s="12"/>
      <c r="S387" s="12"/>
      <c r="T387" s="12"/>
      <c r="U387" s="39"/>
      <c r="W387" s="12"/>
      <c r="X387" s="12"/>
      <c r="Y387" s="12"/>
      <c r="Z387" s="39"/>
      <c r="AB387" s="12"/>
      <c r="AC387" s="42"/>
      <c r="AD387" s="12"/>
      <c r="AE387" s="12"/>
      <c r="AF387" s="12"/>
      <c r="AG387" s="12"/>
      <c r="AH387" s="12"/>
      <c r="AI387" s="12"/>
      <c r="AJ387" s="12"/>
      <c r="AK387" s="12"/>
      <c r="AL387" s="12"/>
      <c r="AM387" s="39"/>
      <c r="AO387" s="12"/>
      <c r="AP387" s="12"/>
      <c r="AQ387" s="12"/>
      <c r="AR387" s="41"/>
      <c r="AS387" s="12"/>
      <c r="AT387" s="12"/>
      <c r="AU387" s="12"/>
      <c r="AV387" s="12"/>
      <c r="AW387" s="12"/>
      <c r="AX387" s="13"/>
      <c r="AY387" s="12"/>
      <c r="AZ387" s="12"/>
      <c r="BA387" s="39"/>
      <c r="BB387" s="40">
        <v>0</v>
      </c>
      <c r="BC387" s="39"/>
      <c r="BE387" s="12"/>
      <c r="BF387" s="12"/>
      <c r="BG387" s="12">
        <v>100</v>
      </c>
      <c r="BH387" s="12">
        <v>4.5903529411764712</v>
      </c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</row>
    <row r="388" spans="1:128" x14ac:dyDescent="0.25">
      <c r="A388" s="34" t="s">
        <v>145</v>
      </c>
      <c r="B388" s="1">
        <v>39947</v>
      </c>
      <c r="C388" s="2">
        <v>8</v>
      </c>
      <c r="D388" s="1" t="s">
        <v>221</v>
      </c>
      <c r="E388" t="s">
        <v>19</v>
      </c>
      <c r="F388">
        <v>164</v>
      </c>
      <c r="G388" t="s">
        <v>130</v>
      </c>
      <c r="H388" s="2"/>
      <c r="I388" s="12"/>
      <c r="J388" s="12"/>
      <c r="K388" s="2"/>
      <c r="L388" s="36"/>
      <c r="M388" s="2"/>
      <c r="N388" s="2"/>
      <c r="O388" s="2">
        <v>164</v>
      </c>
      <c r="P388" s="12"/>
      <c r="Q388" s="12"/>
      <c r="R388" s="12"/>
      <c r="S388" s="12"/>
      <c r="T388" s="12"/>
      <c r="U388" s="39"/>
      <c r="W388" s="12"/>
      <c r="X388" s="12"/>
      <c r="Y388" s="12"/>
      <c r="Z388" s="39"/>
      <c r="AB388" s="12"/>
      <c r="AC388" s="42"/>
      <c r="AD388" s="12"/>
      <c r="AE388" s="12"/>
      <c r="AF388" s="12"/>
      <c r="AG388" s="12"/>
      <c r="AH388" s="12"/>
      <c r="AI388" s="12"/>
      <c r="AJ388" s="12"/>
      <c r="AK388" s="12"/>
      <c r="AL388" s="12"/>
      <c r="AM388" s="39"/>
      <c r="AO388" s="12"/>
      <c r="AP388" s="12"/>
      <c r="AQ388" s="12"/>
      <c r="AR388" s="41"/>
      <c r="AS388" s="12"/>
      <c r="AT388" s="12"/>
      <c r="AU388" s="12"/>
      <c r="AV388" s="12"/>
      <c r="AW388" s="12"/>
      <c r="AX388" s="13"/>
      <c r="AY388" s="12"/>
      <c r="AZ388" s="12"/>
      <c r="BA388" s="39"/>
      <c r="BB388" s="40">
        <v>0</v>
      </c>
      <c r="BC388" s="39"/>
      <c r="BE388" s="12"/>
      <c r="BF388" s="12"/>
      <c r="BG388" s="12"/>
      <c r="BH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</row>
    <row r="389" spans="1:128" x14ac:dyDescent="0.25">
      <c r="A389" s="34" t="s">
        <v>145</v>
      </c>
      <c r="B389" s="1">
        <v>39877</v>
      </c>
      <c r="C389" s="2">
        <v>7</v>
      </c>
      <c r="D389" t="s">
        <v>222</v>
      </c>
      <c r="E389" t="s">
        <v>18</v>
      </c>
      <c r="F389">
        <v>94</v>
      </c>
      <c r="G389" t="s">
        <v>130</v>
      </c>
      <c r="H389" s="2"/>
      <c r="I389" s="12"/>
      <c r="J389" s="12"/>
      <c r="K389" s="2"/>
      <c r="L389" s="36"/>
      <c r="M389" s="2"/>
      <c r="N389" s="2">
        <v>94</v>
      </c>
      <c r="O389" s="2"/>
      <c r="P389" s="12"/>
      <c r="Q389" s="12"/>
      <c r="R389" s="12"/>
      <c r="S389" s="12"/>
      <c r="T389" s="12"/>
      <c r="U389" s="39"/>
      <c r="W389" s="12"/>
      <c r="X389" s="12"/>
      <c r="Y389" s="12"/>
      <c r="Z389" s="39"/>
      <c r="AB389" s="12"/>
      <c r="AC389" s="42"/>
      <c r="AD389" s="12"/>
      <c r="AE389" s="12"/>
      <c r="AF389" s="12"/>
      <c r="AG389" s="12"/>
      <c r="AH389" s="12"/>
      <c r="AI389" s="12"/>
      <c r="AJ389" s="12"/>
      <c r="AK389" s="12"/>
      <c r="AL389" s="12"/>
      <c r="AM389" s="39"/>
      <c r="AO389" s="12"/>
      <c r="AP389" s="12"/>
      <c r="AQ389" s="12"/>
      <c r="AR389" s="41"/>
      <c r="AS389" s="12"/>
      <c r="AT389" s="12"/>
      <c r="AU389" s="12"/>
      <c r="AV389" s="12"/>
      <c r="AW389" s="12"/>
      <c r="AX389" s="13"/>
      <c r="AY389" s="12"/>
      <c r="AZ389" s="12"/>
      <c r="BA389" s="39"/>
      <c r="BB389" s="40">
        <v>0</v>
      </c>
      <c r="BC389" s="39"/>
      <c r="BE389" s="12"/>
      <c r="BF389" s="12"/>
      <c r="BG389" s="12"/>
      <c r="BH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</row>
    <row r="390" spans="1:128" x14ac:dyDescent="0.25">
      <c r="A390" s="34" t="s">
        <v>145</v>
      </c>
      <c r="B390" s="1">
        <v>39957</v>
      </c>
      <c r="C390" s="2">
        <v>9</v>
      </c>
      <c r="D390" s="1" t="s">
        <v>122</v>
      </c>
      <c r="E390" t="s">
        <v>20</v>
      </c>
      <c r="F390">
        <v>174</v>
      </c>
      <c r="G390" t="s">
        <v>130</v>
      </c>
      <c r="H390" s="2"/>
      <c r="I390" s="12"/>
      <c r="J390" s="12"/>
      <c r="K390" s="2"/>
      <c r="L390" s="36"/>
      <c r="M390" s="2"/>
      <c r="N390" s="2"/>
      <c r="O390" s="2"/>
      <c r="P390" s="12"/>
      <c r="Q390" s="12"/>
      <c r="R390" s="12"/>
      <c r="S390" s="12"/>
      <c r="T390" s="12"/>
      <c r="U390" s="39"/>
      <c r="W390" s="12"/>
      <c r="X390" s="12"/>
      <c r="Y390" s="12"/>
      <c r="Z390" s="39"/>
      <c r="AB390" s="12"/>
      <c r="AC390" s="42"/>
      <c r="AD390" s="12"/>
      <c r="AE390" s="12"/>
      <c r="AF390" s="12"/>
      <c r="AG390" s="12"/>
      <c r="AH390" s="12"/>
      <c r="AI390" s="12"/>
      <c r="AJ390" s="12"/>
      <c r="AK390" s="12"/>
      <c r="AL390" s="12"/>
      <c r="AM390" s="39"/>
      <c r="AO390" s="12"/>
      <c r="AP390" s="12"/>
      <c r="AQ390" s="12"/>
      <c r="AR390" s="41"/>
      <c r="AS390" s="12"/>
      <c r="AT390" s="12"/>
      <c r="AU390" s="12"/>
      <c r="AV390" s="12"/>
      <c r="AW390" s="12"/>
      <c r="AX390" s="13"/>
      <c r="AY390" s="12">
        <v>5321.2734805897626</v>
      </c>
      <c r="AZ390" s="12">
        <v>39.992942058781779</v>
      </c>
      <c r="BA390" s="39">
        <f>AY390*(AZ390/100)</f>
        <v>2128.1338198815843</v>
      </c>
      <c r="BB390" s="40">
        <v>212.81338198815843</v>
      </c>
      <c r="BC390" s="39"/>
      <c r="BE390" s="12"/>
      <c r="BF390" s="12">
        <f>BA390/227</f>
        <v>9.3750388541038951</v>
      </c>
      <c r="BG390" s="12"/>
      <c r="BH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</row>
    <row r="391" spans="1:128" x14ac:dyDescent="0.25">
      <c r="A391" s="34" t="s">
        <v>145</v>
      </c>
      <c r="B391" s="1">
        <v>39783</v>
      </c>
      <c r="C391" s="2">
        <v>0</v>
      </c>
      <c r="D391" s="1" t="s">
        <v>223</v>
      </c>
      <c r="E391" t="s">
        <v>14</v>
      </c>
      <c r="F391">
        <v>0</v>
      </c>
      <c r="G391" t="s">
        <v>130</v>
      </c>
      <c r="H391" s="2"/>
      <c r="I391" s="12"/>
      <c r="J391" s="12"/>
      <c r="K391" s="2"/>
      <c r="L391" s="36"/>
      <c r="M391" s="2"/>
      <c r="N391" s="2"/>
      <c r="O391" s="2"/>
      <c r="P391" s="12"/>
      <c r="Q391" s="12"/>
      <c r="R391" s="12"/>
      <c r="S391" s="12"/>
      <c r="T391" s="12"/>
      <c r="U391" s="39">
        <v>0</v>
      </c>
      <c r="W391" s="12"/>
      <c r="X391" s="12"/>
      <c r="Y391" s="12"/>
      <c r="Z391" s="39">
        <v>0</v>
      </c>
      <c r="AB391" s="12"/>
      <c r="AC391" s="42"/>
      <c r="AD391" s="12"/>
      <c r="AE391" s="12"/>
      <c r="AF391" s="12"/>
      <c r="AG391" s="12">
        <v>0</v>
      </c>
      <c r="AH391" s="12"/>
      <c r="AI391" s="12">
        <v>0</v>
      </c>
      <c r="AJ391" s="12"/>
      <c r="AK391" s="12">
        <v>0</v>
      </c>
      <c r="AL391" s="12">
        <v>0</v>
      </c>
      <c r="AM391" s="39"/>
      <c r="AO391" s="12"/>
      <c r="AP391" s="12"/>
      <c r="AQ391" s="12"/>
      <c r="AR391" s="41">
        <v>0</v>
      </c>
      <c r="AS391" s="12">
        <v>0</v>
      </c>
      <c r="AT391" s="12">
        <v>0</v>
      </c>
      <c r="AU391" s="12">
        <v>0</v>
      </c>
      <c r="AV391" s="12"/>
      <c r="AW391" s="12"/>
      <c r="AX391" s="13">
        <v>0</v>
      </c>
      <c r="AY391" s="12"/>
      <c r="AZ391" s="12"/>
      <c r="BA391" s="39"/>
      <c r="BB391" s="40">
        <v>0</v>
      </c>
      <c r="BC391" s="39"/>
      <c r="BE391" s="12"/>
      <c r="BF391" s="12"/>
      <c r="BG391" s="12"/>
      <c r="BH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</row>
    <row r="392" spans="1:128" x14ac:dyDescent="0.25">
      <c r="A392" s="34" t="s">
        <v>145</v>
      </c>
      <c r="B392" s="1">
        <v>39804</v>
      </c>
      <c r="C392" s="2">
        <v>3</v>
      </c>
      <c r="D392" t="s">
        <v>224</v>
      </c>
      <c r="E392" t="s">
        <v>16</v>
      </c>
      <c r="F392">
        <v>21</v>
      </c>
      <c r="G392" t="s">
        <v>130</v>
      </c>
      <c r="H392" s="2"/>
      <c r="I392" s="12"/>
      <c r="J392" s="12"/>
      <c r="K392" s="2"/>
      <c r="L392" s="36">
        <v>21</v>
      </c>
      <c r="M392" s="2"/>
      <c r="N392" s="2"/>
      <c r="O392" s="2"/>
      <c r="P392" s="12"/>
      <c r="Q392" s="12"/>
      <c r="R392" s="12"/>
      <c r="S392" s="12"/>
      <c r="T392" s="12"/>
      <c r="U392" s="39"/>
      <c r="W392" s="12"/>
      <c r="X392" s="12"/>
      <c r="Y392" s="12"/>
      <c r="Z392" s="39"/>
      <c r="AB392" s="14"/>
      <c r="AC392" s="42"/>
      <c r="AD392" s="12"/>
      <c r="AE392" s="12"/>
      <c r="AF392" s="12"/>
      <c r="AG392" s="12"/>
      <c r="AH392" s="12"/>
      <c r="AI392" s="12"/>
      <c r="AJ392" s="12"/>
      <c r="AK392" s="12"/>
      <c r="AL392" s="12"/>
      <c r="AM392" s="39"/>
      <c r="AO392" s="12"/>
      <c r="AP392" s="12"/>
      <c r="AQ392" s="12"/>
      <c r="AR392" s="41"/>
      <c r="AS392" s="14"/>
      <c r="AT392" s="14"/>
      <c r="AU392" s="12"/>
      <c r="AV392" s="14"/>
      <c r="AW392" s="14"/>
      <c r="AX392" s="20"/>
      <c r="AY392" s="12"/>
      <c r="AZ392" s="12"/>
      <c r="BA392" s="39"/>
      <c r="BB392" s="40">
        <v>0</v>
      </c>
      <c r="BC392" s="39"/>
      <c r="BE392" s="12"/>
      <c r="BF392" s="12"/>
      <c r="BG392" s="12"/>
      <c r="BH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</row>
    <row r="393" spans="1:128" x14ac:dyDescent="0.25">
      <c r="A393" s="34" t="s">
        <v>144</v>
      </c>
      <c r="B393" s="1">
        <v>39825</v>
      </c>
      <c r="C393" s="2">
        <v>4</v>
      </c>
      <c r="D393" t="s">
        <v>220</v>
      </c>
      <c r="E393" t="s">
        <v>17</v>
      </c>
      <c r="F393">
        <v>42</v>
      </c>
      <c r="G393" t="s">
        <v>131</v>
      </c>
      <c r="H393" s="2"/>
      <c r="I393" s="12"/>
      <c r="J393" s="12"/>
      <c r="K393" s="2"/>
      <c r="L393" s="36"/>
      <c r="M393" s="2">
        <v>42</v>
      </c>
      <c r="N393" s="2"/>
      <c r="O393" s="2"/>
      <c r="P393" s="12"/>
      <c r="Q393" s="12"/>
      <c r="R393" s="12"/>
      <c r="S393" s="12"/>
      <c r="T393" s="12"/>
      <c r="U393" s="39">
        <v>2052.630285652182</v>
      </c>
      <c r="V393" s="40">
        <v>205.26302856521821</v>
      </c>
      <c r="W393" s="12"/>
      <c r="X393" s="12"/>
      <c r="Y393" s="12"/>
      <c r="Z393" s="39">
        <v>1557.2053234277403</v>
      </c>
      <c r="AA393" s="40">
        <v>155.72053234277402</v>
      </c>
      <c r="AB393" s="12">
        <v>3.1609679288603729</v>
      </c>
      <c r="AC393" s="42">
        <f>AB393/AA393</f>
        <v>2.0298979725437941E-2</v>
      </c>
      <c r="AD393" s="12"/>
      <c r="AE393" s="12"/>
      <c r="AF393" s="12"/>
      <c r="AG393" s="12">
        <v>210.79303346077086</v>
      </c>
      <c r="AH393" s="12"/>
      <c r="AI393" s="12">
        <v>6.1379576544484955</v>
      </c>
      <c r="AJ393" s="12"/>
      <c r="AK393" s="12">
        <v>0</v>
      </c>
      <c r="AL393" s="12">
        <v>0</v>
      </c>
      <c r="AM393" s="39">
        <f>AG393+AH393+AI393+AJ393+AK393+AL393</f>
        <v>216.93099111521934</v>
      </c>
      <c r="AN393" s="40">
        <f>AM393/10</f>
        <v>21.693099111521935</v>
      </c>
      <c r="AO393" s="12"/>
      <c r="AP393" s="12"/>
      <c r="AQ393" s="12"/>
      <c r="AR393" s="41">
        <v>307.19500207816742</v>
      </c>
      <c r="AS393" s="12">
        <v>305.96741054727772</v>
      </c>
      <c r="AT393" s="12">
        <v>1.2275915308896992</v>
      </c>
      <c r="AU393" s="12">
        <v>0</v>
      </c>
      <c r="AV393" s="12"/>
      <c r="AW393" s="12"/>
      <c r="AX393" s="13">
        <v>0</v>
      </c>
      <c r="AY393" s="12"/>
      <c r="AZ393" s="12"/>
      <c r="BA393" s="39"/>
      <c r="BB393" s="40">
        <v>0</v>
      </c>
      <c r="BC393" s="39">
        <f>U393+Z393+AM393+BA393</f>
        <v>3826.766600195142</v>
      </c>
      <c r="BD393">
        <f>V393+AA393+AN393</f>
        <v>382.67666001951415</v>
      </c>
      <c r="BE393" s="12"/>
      <c r="BF393" s="12"/>
      <c r="BG393" s="12"/>
      <c r="BH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</row>
    <row r="394" spans="1:128" x14ac:dyDescent="0.25">
      <c r="A394" s="34" t="s">
        <v>144</v>
      </c>
      <c r="B394" s="1">
        <v>39798</v>
      </c>
      <c r="C394" s="2"/>
      <c r="D394" s="1"/>
      <c r="F394">
        <v>15</v>
      </c>
      <c r="G394" t="s">
        <v>131</v>
      </c>
      <c r="H394" s="2"/>
      <c r="I394" s="12"/>
      <c r="J394" s="12">
        <v>5.9</v>
      </c>
      <c r="K394" s="2"/>
      <c r="L394" s="36"/>
      <c r="M394" s="2"/>
      <c r="N394" s="2"/>
      <c r="O394" s="2"/>
      <c r="P394" s="12"/>
      <c r="Q394" s="12"/>
      <c r="R394" s="12"/>
      <c r="S394" s="12"/>
      <c r="T394" s="12"/>
      <c r="U394" s="39"/>
      <c r="W394" s="12"/>
      <c r="X394" s="12"/>
      <c r="Y394" s="12"/>
      <c r="Z394" s="39"/>
      <c r="AB394" s="12"/>
      <c r="AC394" s="42"/>
      <c r="AD394" s="12"/>
      <c r="AE394" s="12"/>
      <c r="AF394" s="12"/>
      <c r="AG394" s="12"/>
      <c r="AH394" s="12"/>
      <c r="AI394" s="12"/>
      <c r="AJ394" s="12"/>
      <c r="AK394" s="12"/>
      <c r="AL394" s="12"/>
      <c r="AM394" s="39"/>
      <c r="AO394" s="12"/>
      <c r="AP394" s="12"/>
      <c r="AQ394" s="12"/>
      <c r="AR394" s="41"/>
      <c r="AS394" s="12"/>
      <c r="AT394" s="12"/>
      <c r="AU394" s="12"/>
      <c r="AV394" s="12"/>
      <c r="AW394" s="12"/>
      <c r="AX394" s="13"/>
      <c r="AY394" s="12"/>
      <c r="AZ394" s="12"/>
      <c r="BA394" s="39"/>
      <c r="BB394" s="40">
        <v>0</v>
      </c>
      <c r="BC394" s="39"/>
      <c r="BE394" s="12"/>
      <c r="BF394" s="12"/>
      <c r="BG394" s="12"/>
      <c r="BH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</row>
    <row r="395" spans="1:128" x14ac:dyDescent="0.25">
      <c r="A395" s="34" t="s">
        <v>144</v>
      </c>
      <c r="B395" s="1">
        <v>39806</v>
      </c>
      <c r="C395" s="2"/>
      <c r="D395" s="1"/>
      <c r="F395">
        <v>23</v>
      </c>
      <c r="G395" t="s">
        <v>131</v>
      </c>
      <c r="H395" s="2"/>
      <c r="I395" s="12"/>
      <c r="J395" s="12">
        <v>9.3333333333333339</v>
      </c>
      <c r="K395" s="2"/>
      <c r="L395" s="36"/>
      <c r="M395" s="2"/>
      <c r="N395" s="2"/>
      <c r="O395" s="2"/>
      <c r="P395" s="12"/>
      <c r="Q395" s="12"/>
      <c r="R395" s="12"/>
      <c r="S395" s="12"/>
      <c r="T395" s="12"/>
      <c r="U395" s="39"/>
      <c r="W395" s="12"/>
      <c r="X395" s="12"/>
      <c r="Y395" s="12"/>
      <c r="Z395" s="39"/>
      <c r="AB395" s="12"/>
      <c r="AC395" s="42"/>
      <c r="AD395" s="12"/>
      <c r="AE395" s="12"/>
      <c r="AF395" s="12"/>
      <c r="AG395" s="12"/>
      <c r="AH395" s="12"/>
      <c r="AI395" s="12"/>
      <c r="AJ395" s="12"/>
      <c r="AK395" s="12"/>
      <c r="AL395" s="12"/>
      <c r="AM395" s="39"/>
      <c r="AO395" s="12"/>
      <c r="AP395" s="12"/>
      <c r="AQ395" s="12"/>
      <c r="AR395" s="41"/>
      <c r="AS395" s="12"/>
      <c r="AT395" s="12"/>
      <c r="AU395" s="12"/>
      <c r="AV395" s="12"/>
      <c r="AW395" s="12"/>
      <c r="AX395" s="13"/>
      <c r="AY395" s="12"/>
      <c r="AZ395" s="12"/>
      <c r="BA395" s="39"/>
      <c r="BB395" s="40">
        <v>0</v>
      </c>
      <c r="BC395" s="39"/>
      <c r="BE395" s="12"/>
      <c r="BF395" s="12"/>
      <c r="BG395" s="12"/>
      <c r="BH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</row>
    <row r="396" spans="1:128" x14ac:dyDescent="0.25">
      <c r="A396" s="34" t="s">
        <v>144</v>
      </c>
      <c r="B396" s="1">
        <v>39813</v>
      </c>
      <c r="C396" s="2"/>
      <c r="D396" s="1"/>
      <c r="F396">
        <v>30</v>
      </c>
      <c r="G396" t="s">
        <v>131</v>
      </c>
      <c r="H396" s="2"/>
      <c r="I396" s="12"/>
      <c r="J396" s="12">
        <v>12.05</v>
      </c>
      <c r="K396" s="2"/>
      <c r="L396" s="36"/>
      <c r="M396" s="2"/>
      <c r="N396" s="2"/>
      <c r="O396" s="2"/>
      <c r="P396" s="12"/>
      <c r="Q396" s="12"/>
      <c r="R396" s="12"/>
      <c r="S396" s="12"/>
      <c r="T396" s="12"/>
      <c r="U396" s="39"/>
      <c r="W396" s="12"/>
      <c r="X396" s="12"/>
      <c r="Y396" s="12"/>
      <c r="Z396" s="39"/>
      <c r="AB396" s="12"/>
      <c r="AC396" s="42"/>
      <c r="AD396" s="12"/>
      <c r="AE396" s="12"/>
      <c r="AF396" s="12"/>
      <c r="AG396" s="12"/>
      <c r="AH396" s="12"/>
      <c r="AI396" s="12"/>
      <c r="AJ396" s="12"/>
      <c r="AK396" s="12"/>
      <c r="AL396" s="12"/>
      <c r="AM396" s="39"/>
      <c r="AO396" s="12"/>
      <c r="AP396" s="12"/>
      <c r="AQ396" s="12"/>
      <c r="AR396" s="41"/>
      <c r="AS396" s="12"/>
      <c r="AT396" s="12"/>
      <c r="AU396" s="12"/>
      <c r="AV396" s="12"/>
      <c r="AW396" s="12"/>
      <c r="AX396" s="13"/>
      <c r="AY396" s="12"/>
      <c r="AZ396" s="12"/>
      <c r="BA396" s="39"/>
      <c r="BB396" s="40">
        <v>0</v>
      </c>
      <c r="BC396" s="39"/>
      <c r="BE396" s="12"/>
      <c r="BF396" s="12"/>
      <c r="BG396" s="12"/>
      <c r="BH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</row>
    <row r="397" spans="1:128" x14ac:dyDescent="0.25">
      <c r="A397" s="34" t="s">
        <v>144</v>
      </c>
      <c r="B397" s="1">
        <v>39818</v>
      </c>
      <c r="C397" s="2"/>
      <c r="D397" s="1"/>
      <c r="F397">
        <v>35</v>
      </c>
      <c r="G397" t="s">
        <v>131</v>
      </c>
      <c r="H397" s="2"/>
      <c r="I397" s="12"/>
      <c r="J397" s="12"/>
      <c r="K397" s="2"/>
      <c r="L397" s="36"/>
      <c r="M397" s="2"/>
      <c r="N397" s="2"/>
      <c r="O397" s="2"/>
      <c r="P397" s="12"/>
      <c r="Q397" s="12"/>
      <c r="R397" s="12"/>
      <c r="S397" s="12"/>
      <c r="T397" s="12"/>
      <c r="U397" s="39">
        <v>0</v>
      </c>
      <c r="W397" s="12"/>
      <c r="X397" s="12"/>
      <c r="Y397" s="12"/>
      <c r="Z397" s="39">
        <v>1201.4850737944582</v>
      </c>
      <c r="AA397" s="40">
        <v>120.14850737944582</v>
      </c>
      <c r="AB397" s="12">
        <v>1.8863467685558037</v>
      </c>
      <c r="AC397" s="42">
        <f>AB397/AA397</f>
        <v>1.5700126532562378E-2</v>
      </c>
      <c r="AD397" s="12"/>
      <c r="AE397" s="12"/>
      <c r="AF397" s="12"/>
      <c r="AG397" s="12">
        <v>0</v>
      </c>
      <c r="AH397" s="12"/>
      <c r="AI397" s="12">
        <v>0</v>
      </c>
      <c r="AJ397" s="12"/>
      <c r="AK397" s="12">
        <v>0</v>
      </c>
      <c r="AL397" s="12">
        <v>0</v>
      </c>
      <c r="AM397" s="39"/>
      <c r="AO397" s="12"/>
      <c r="AP397" s="12"/>
      <c r="AQ397" s="12"/>
      <c r="AR397" s="41">
        <v>259.40269836649298</v>
      </c>
      <c r="AS397" s="12">
        <v>259.40269836649298</v>
      </c>
      <c r="AT397" s="12">
        <v>0</v>
      </c>
      <c r="AU397" s="12">
        <v>0</v>
      </c>
      <c r="AV397" s="12"/>
      <c r="AW397" s="12"/>
      <c r="AX397" s="13">
        <v>0</v>
      </c>
      <c r="AY397" s="12"/>
      <c r="AZ397" s="12"/>
      <c r="BA397" s="39"/>
      <c r="BB397" s="40">
        <v>0</v>
      </c>
      <c r="BC397" s="39">
        <f>U397+Z397+AM397+BA397</f>
        <v>1201.4850737944582</v>
      </c>
      <c r="BD397">
        <f>V397+AA397+AN397</f>
        <v>120.14850737944582</v>
      </c>
      <c r="BE397" s="12"/>
      <c r="BF397" s="12"/>
      <c r="BG397" s="12"/>
      <c r="BH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</row>
    <row r="398" spans="1:128" x14ac:dyDescent="0.25">
      <c r="A398" s="34" t="s">
        <v>144</v>
      </c>
      <c r="B398" s="1">
        <v>39819</v>
      </c>
      <c r="C398" s="2"/>
      <c r="D398" s="1"/>
      <c r="F398">
        <v>36</v>
      </c>
      <c r="G398" t="s">
        <v>131</v>
      </c>
      <c r="H398" s="2"/>
      <c r="I398" s="12"/>
      <c r="J398" s="12">
        <v>14.1</v>
      </c>
      <c r="K398" s="2"/>
      <c r="L398" s="36"/>
      <c r="M398" s="2"/>
      <c r="N398" s="2"/>
      <c r="O398" s="2"/>
      <c r="P398" s="12"/>
      <c r="Q398" s="12"/>
      <c r="R398" s="12"/>
      <c r="S398" s="12"/>
      <c r="T398" s="12"/>
      <c r="U398" s="39"/>
      <c r="W398" s="12"/>
      <c r="X398" s="12"/>
      <c r="Y398" s="12"/>
      <c r="Z398" s="39"/>
      <c r="AB398" s="12"/>
      <c r="AC398" s="42"/>
      <c r="AD398" s="12"/>
      <c r="AE398" s="12"/>
      <c r="AF398" s="12"/>
      <c r="AG398" s="12"/>
      <c r="AH398" s="12"/>
      <c r="AI398" s="12"/>
      <c r="AJ398" s="12"/>
      <c r="AK398" s="12"/>
      <c r="AL398" s="12"/>
      <c r="AM398" s="39"/>
      <c r="AO398" s="12"/>
      <c r="AP398" s="12"/>
      <c r="AQ398" s="12"/>
      <c r="AR398" s="41"/>
      <c r="AS398" s="12"/>
      <c r="AT398" s="12"/>
      <c r="AU398" s="12"/>
      <c r="AV398" s="12"/>
      <c r="AW398" s="12"/>
      <c r="AX398" s="13"/>
      <c r="AY398" s="12"/>
      <c r="AZ398" s="12"/>
      <c r="BA398" s="39"/>
      <c r="BB398" s="40">
        <v>0</v>
      </c>
      <c r="BC398" s="39"/>
      <c r="BE398" s="12"/>
      <c r="BF398" s="12"/>
      <c r="BG398" s="12"/>
      <c r="BH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</row>
    <row r="399" spans="1:128" x14ac:dyDescent="0.25">
      <c r="A399" s="34" t="s">
        <v>144</v>
      </c>
      <c r="B399" s="1">
        <v>39827</v>
      </c>
      <c r="C399" s="2"/>
      <c r="D399" s="1"/>
      <c r="F399">
        <v>44</v>
      </c>
      <c r="G399" t="s">
        <v>131</v>
      </c>
      <c r="H399" s="2"/>
      <c r="I399" s="12"/>
      <c r="J399" s="12">
        <v>16.55</v>
      </c>
      <c r="K399" s="2"/>
      <c r="L399" s="36"/>
      <c r="M399" s="2"/>
      <c r="N399" s="2"/>
      <c r="O399" s="2"/>
      <c r="P399" s="12"/>
      <c r="Q399" s="12"/>
      <c r="R399" s="12"/>
      <c r="S399" s="12"/>
      <c r="T399" s="12"/>
      <c r="U399" s="39"/>
      <c r="W399" s="12"/>
      <c r="X399" s="12"/>
      <c r="Y399" s="12"/>
      <c r="Z399" s="39"/>
      <c r="AB399" s="12"/>
      <c r="AC399" s="42"/>
      <c r="AD399" s="12"/>
      <c r="AE399" s="12"/>
      <c r="AF399" s="12"/>
      <c r="AG399" s="12"/>
      <c r="AH399" s="12"/>
      <c r="AI399" s="12"/>
      <c r="AJ399" s="12"/>
      <c r="AK399" s="12"/>
      <c r="AL399" s="12"/>
      <c r="AM399" s="39"/>
      <c r="AO399" s="12"/>
      <c r="AP399" s="12"/>
      <c r="AQ399" s="12"/>
      <c r="AR399" s="41"/>
      <c r="AS399" s="12"/>
      <c r="AT399" s="12"/>
      <c r="AU399" s="12"/>
      <c r="AV399" s="12"/>
      <c r="AW399" s="12"/>
      <c r="AX399" s="13"/>
      <c r="AY399" s="12"/>
      <c r="AZ399" s="12"/>
      <c r="BA399" s="39"/>
      <c r="BB399" s="40">
        <v>0</v>
      </c>
      <c r="BC399" s="39"/>
      <c r="BE399" s="12"/>
      <c r="BF399" s="12"/>
      <c r="BG399" s="12"/>
      <c r="BH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</row>
    <row r="400" spans="1:128" x14ac:dyDescent="0.25">
      <c r="A400" s="34" t="s">
        <v>144</v>
      </c>
      <c r="B400" s="1">
        <v>39833</v>
      </c>
      <c r="C400" s="2"/>
      <c r="D400" s="1"/>
      <c r="F400">
        <v>50</v>
      </c>
      <c r="G400" t="s">
        <v>131</v>
      </c>
      <c r="H400" s="2"/>
      <c r="I400" s="12"/>
      <c r="J400" s="12">
        <v>17.850000000000001</v>
      </c>
      <c r="K400" s="2"/>
      <c r="L400" s="36"/>
      <c r="M400" s="2"/>
      <c r="N400" s="2"/>
      <c r="O400" s="2"/>
      <c r="P400" s="12"/>
      <c r="Q400" s="12"/>
      <c r="R400" s="12"/>
      <c r="S400" s="12"/>
      <c r="T400" s="12"/>
      <c r="U400" s="39"/>
      <c r="W400" s="12"/>
      <c r="X400" s="12"/>
      <c r="Y400" s="12"/>
      <c r="Z400" s="39"/>
      <c r="AB400" s="12"/>
      <c r="AC400" s="42"/>
      <c r="AD400" s="12"/>
      <c r="AE400" s="12"/>
      <c r="AF400" s="12"/>
      <c r="AG400" s="12"/>
      <c r="AH400" s="12"/>
      <c r="AI400" s="12"/>
      <c r="AJ400" s="12"/>
      <c r="AK400" s="12"/>
      <c r="AL400" s="12"/>
      <c r="AM400" s="39"/>
      <c r="AO400" s="12"/>
      <c r="AP400" s="12"/>
      <c r="AQ400" s="12"/>
      <c r="AR400" s="41"/>
      <c r="AS400" s="12"/>
      <c r="AT400" s="12"/>
      <c r="AU400" s="12"/>
      <c r="AV400" s="12"/>
      <c r="AW400" s="12"/>
      <c r="AX400" s="13"/>
      <c r="AY400" s="12"/>
      <c r="AZ400" s="12"/>
      <c r="BA400" s="39"/>
      <c r="BB400" s="40">
        <v>0</v>
      </c>
      <c r="BC400" s="39"/>
      <c r="BE400" s="12"/>
      <c r="BF400" s="12"/>
      <c r="BG400" s="12"/>
      <c r="BH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</row>
    <row r="401" spans="1:128" x14ac:dyDescent="0.25">
      <c r="A401" s="34" t="s">
        <v>144</v>
      </c>
      <c r="B401" s="1">
        <v>39840</v>
      </c>
      <c r="C401" s="2"/>
      <c r="D401" s="1"/>
      <c r="F401">
        <v>57</v>
      </c>
      <c r="G401" t="s">
        <v>131</v>
      </c>
      <c r="H401" s="2"/>
      <c r="I401" s="12"/>
      <c r="J401" s="12">
        <v>20.100000000000001</v>
      </c>
      <c r="K401" s="2"/>
      <c r="L401" s="36"/>
      <c r="M401" s="2"/>
      <c r="N401" s="2"/>
      <c r="O401" s="2"/>
      <c r="P401" s="12"/>
      <c r="Q401" s="12"/>
      <c r="R401" s="12"/>
      <c r="S401" s="12"/>
      <c r="T401" s="12"/>
      <c r="U401" s="39"/>
      <c r="W401" s="12"/>
      <c r="X401" s="12"/>
      <c r="Y401" s="12"/>
      <c r="Z401" s="39"/>
      <c r="AB401" s="12"/>
      <c r="AC401" s="42"/>
      <c r="AD401" s="12"/>
      <c r="AE401" s="12"/>
      <c r="AF401" s="12"/>
      <c r="AG401" s="12"/>
      <c r="AH401" s="12"/>
      <c r="AI401" s="12"/>
      <c r="AJ401" s="12"/>
      <c r="AK401" s="12"/>
      <c r="AL401" s="12"/>
      <c r="AM401" s="39"/>
      <c r="AO401" s="12"/>
      <c r="AP401" s="12"/>
      <c r="AQ401" s="12"/>
      <c r="AR401" s="41"/>
      <c r="AS401" s="12"/>
      <c r="AT401" s="12"/>
      <c r="AU401" s="12"/>
      <c r="AV401" s="12"/>
      <c r="AW401" s="12"/>
      <c r="AX401" s="13"/>
      <c r="AY401" s="12"/>
      <c r="AZ401" s="12"/>
      <c r="BA401" s="39"/>
      <c r="BB401" s="40">
        <v>0</v>
      </c>
      <c r="BC401" s="39"/>
      <c r="BE401" s="12"/>
      <c r="BF401" s="12"/>
      <c r="BG401" s="12"/>
      <c r="BH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</row>
    <row r="402" spans="1:128" x14ac:dyDescent="0.25">
      <c r="A402" s="34" t="s">
        <v>144</v>
      </c>
      <c r="B402" s="1">
        <v>39841</v>
      </c>
      <c r="C402" s="2"/>
      <c r="D402" s="1"/>
      <c r="F402">
        <v>58</v>
      </c>
      <c r="G402" t="s">
        <v>131</v>
      </c>
      <c r="H402" s="2"/>
      <c r="I402" s="12"/>
      <c r="J402" s="12"/>
      <c r="K402" s="2"/>
      <c r="L402" s="36"/>
      <c r="M402" s="2"/>
      <c r="N402" s="2"/>
      <c r="O402" s="2"/>
      <c r="P402" s="12"/>
      <c r="Q402" s="12"/>
      <c r="R402" s="12"/>
      <c r="S402" s="12"/>
      <c r="T402" s="12"/>
      <c r="U402" s="39">
        <v>3536.7316892320296</v>
      </c>
      <c r="V402" s="40">
        <v>353.67316892320298</v>
      </c>
      <c r="W402" s="12"/>
      <c r="X402" s="12"/>
      <c r="Y402" s="12"/>
      <c r="Z402" s="39">
        <v>2046.1303092122948</v>
      </c>
      <c r="AA402" s="40">
        <v>204.61303092122949</v>
      </c>
      <c r="AB402" s="12">
        <v>4.0419939307092285</v>
      </c>
      <c r="AC402" s="42">
        <f>AB402/AA402</f>
        <v>1.9754332910816845E-2</v>
      </c>
      <c r="AD402" s="12"/>
      <c r="AE402" s="12"/>
      <c r="AF402" s="12"/>
      <c r="AG402" s="12">
        <v>272.92334623156046</v>
      </c>
      <c r="AH402" s="12"/>
      <c r="AI402" s="12">
        <v>474.42765692285616</v>
      </c>
      <c r="AJ402" s="12"/>
      <c r="AK402" s="12">
        <v>0</v>
      </c>
      <c r="AL402" s="12">
        <v>0</v>
      </c>
      <c r="AM402" s="39">
        <f>AG402+AH402+AI402+AJ402+AK402+AL402</f>
        <v>747.35100315441662</v>
      </c>
      <c r="AN402" s="40">
        <f>AM402/10</f>
        <v>74.735100315441656</v>
      </c>
      <c r="AO402" s="12"/>
      <c r="AP402" s="12"/>
      <c r="AQ402" s="12"/>
      <c r="AR402" s="41">
        <v>223.50454088313757</v>
      </c>
      <c r="AS402" s="12">
        <v>161.45564022404943</v>
      </c>
      <c r="AT402" s="12">
        <v>62.048900659088119</v>
      </c>
      <c r="AU402" s="12">
        <v>0</v>
      </c>
      <c r="AV402" s="12"/>
      <c r="AW402" s="12"/>
      <c r="AX402" s="13">
        <v>0</v>
      </c>
      <c r="AY402" s="12"/>
      <c r="AZ402" s="12"/>
      <c r="BA402" s="39"/>
      <c r="BB402" s="40">
        <v>0</v>
      </c>
      <c r="BC402" s="39">
        <f>U402+Z402+AM402+BA402</f>
        <v>6330.2130015987414</v>
      </c>
      <c r="BD402">
        <f>V402+AA402+AN402</f>
        <v>633.02130015987416</v>
      </c>
      <c r="BE402" s="12"/>
      <c r="BF402" s="12"/>
      <c r="BG402" s="12"/>
      <c r="BH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</row>
    <row r="403" spans="1:128" x14ac:dyDescent="0.25">
      <c r="A403" s="34" t="s">
        <v>144</v>
      </c>
      <c r="B403" s="1">
        <v>39848</v>
      </c>
      <c r="C403" s="2"/>
      <c r="D403" s="1"/>
      <c r="F403">
        <v>65</v>
      </c>
      <c r="G403" t="s">
        <v>131</v>
      </c>
      <c r="H403" s="2"/>
      <c r="I403" s="12"/>
      <c r="J403" s="12">
        <v>21.4</v>
      </c>
      <c r="K403" s="2"/>
      <c r="L403" s="36"/>
      <c r="M403" s="2"/>
      <c r="N403" s="2"/>
      <c r="O403" s="2"/>
      <c r="P403" s="12"/>
      <c r="Q403" s="12"/>
      <c r="R403" s="12"/>
      <c r="S403" s="12"/>
      <c r="T403" s="12"/>
      <c r="U403" s="39"/>
      <c r="W403" s="12"/>
      <c r="X403" s="12"/>
      <c r="Y403" s="12"/>
      <c r="Z403" s="39"/>
      <c r="AB403" s="12"/>
      <c r="AC403" s="42"/>
      <c r="AD403" s="12"/>
      <c r="AE403" s="12"/>
      <c r="AF403" s="12"/>
      <c r="AG403" s="12"/>
      <c r="AH403" s="12"/>
      <c r="AI403" s="12"/>
      <c r="AJ403" s="12"/>
      <c r="AK403" s="12"/>
      <c r="AL403" s="12"/>
      <c r="AM403" s="39"/>
      <c r="AO403" s="12"/>
      <c r="AP403" s="12"/>
      <c r="AQ403" s="12"/>
      <c r="AR403" s="41"/>
      <c r="AS403" s="12"/>
      <c r="AT403" s="12"/>
      <c r="AU403" s="12"/>
      <c r="AV403" s="12"/>
      <c r="AW403" s="12"/>
      <c r="AX403" s="13"/>
      <c r="AY403" s="12"/>
      <c r="AZ403" s="12"/>
      <c r="BA403" s="39"/>
      <c r="BB403" s="40">
        <v>0</v>
      </c>
      <c r="BC403" s="39"/>
      <c r="BE403" s="12"/>
      <c r="BF403" s="12"/>
      <c r="BG403" s="12"/>
      <c r="BH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</row>
    <row r="404" spans="1:128" x14ac:dyDescent="0.25">
      <c r="A404" s="34" t="s">
        <v>144</v>
      </c>
      <c r="B404" s="1">
        <v>39853</v>
      </c>
      <c r="C404" s="2"/>
      <c r="D404" s="1"/>
      <c r="F404">
        <v>70</v>
      </c>
      <c r="G404" t="s">
        <v>131</v>
      </c>
      <c r="H404" s="2"/>
      <c r="I404" s="12"/>
      <c r="J404" s="12"/>
      <c r="K404" s="2"/>
      <c r="L404" s="36"/>
      <c r="M404" s="2"/>
      <c r="N404" s="2"/>
      <c r="O404" s="2"/>
      <c r="P404" s="12"/>
      <c r="Q404" s="12"/>
      <c r="R404" s="12"/>
      <c r="S404" s="12"/>
      <c r="T404" s="12"/>
      <c r="U404" s="39">
        <v>4085.8889184213112</v>
      </c>
      <c r="V404" s="40">
        <v>408.58889184213115</v>
      </c>
      <c r="W404" s="12"/>
      <c r="X404" s="12"/>
      <c r="Y404" s="12"/>
      <c r="Z404" s="39">
        <v>1970.3961471052244</v>
      </c>
      <c r="AA404" s="40">
        <v>197.03961471052244</v>
      </c>
      <c r="AB404" s="12">
        <v>4.4288617192012385</v>
      </c>
      <c r="AC404" s="42">
        <f>AB404/AA404</f>
        <v>2.2477011669495138E-2</v>
      </c>
      <c r="AD404" s="12"/>
      <c r="AE404" s="12"/>
      <c r="AF404" s="12"/>
      <c r="AG404" s="12">
        <v>51.298208526700854</v>
      </c>
      <c r="AH404" s="12"/>
      <c r="AI404" s="12">
        <v>1325.3670939924814</v>
      </c>
      <c r="AJ404" s="12"/>
      <c r="AK404" s="12">
        <v>0</v>
      </c>
      <c r="AL404" s="12">
        <v>0</v>
      </c>
      <c r="AM404" s="39">
        <f>AG404+AH404+AI404+AJ404+AK404+AL404</f>
        <v>1376.6653025191822</v>
      </c>
      <c r="AN404" s="40">
        <f>AM404/10</f>
        <v>137.66653025191823</v>
      </c>
      <c r="AO404" s="12"/>
      <c r="AP404" s="12"/>
      <c r="AQ404" s="12"/>
      <c r="AR404" s="41">
        <v>128.56892370806901</v>
      </c>
      <c r="AS404" s="12">
        <v>39.281270984330789</v>
      </c>
      <c r="AT404" s="12">
        <v>89.287652723738219</v>
      </c>
      <c r="AU404" s="12">
        <v>0</v>
      </c>
      <c r="AV404" s="12"/>
      <c r="AW404" s="12"/>
      <c r="AX404" s="13">
        <v>0</v>
      </c>
      <c r="AY404" s="12"/>
      <c r="AZ404" s="12"/>
      <c r="BA404" s="39"/>
      <c r="BB404" s="40">
        <v>0</v>
      </c>
      <c r="BC404" s="39">
        <f>U404+Z404+AM404+BA404</f>
        <v>7432.9503680457183</v>
      </c>
      <c r="BD404">
        <f>V404+AA404+AN404</f>
        <v>743.29503680457174</v>
      </c>
      <c r="BE404" s="12"/>
      <c r="BF404" s="12"/>
      <c r="BG404" s="12"/>
      <c r="BH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</row>
    <row r="405" spans="1:128" x14ac:dyDescent="0.25">
      <c r="A405" s="34" t="s">
        <v>144</v>
      </c>
      <c r="B405" s="1">
        <v>39854</v>
      </c>
      <c r="C405" s="2"/>
      <c r="D405" s="1"/>
      <c r="F405">
        <v>71</v>
      </c>
      <c r="G405" t="s">
        <v>131</v>
      </c>
      <c r="H405" s="2"/>
      <c r="I405" s="12"/>
      <c r="J405" s="12">
        <v>22</v>
      </c>
      <c r="K405" s="2"/>
      <c r="L405" s="36"/>
      <c r="M405" s="2"/>
      <c r="N405" s="2"/>
      <c r="O405" s="2"/>
      <c r="P405" s="12"/>
      <c r="Q405" s="12"/>
      <c r="R405" s="12"/>
      <c r="S405" s="12"/>
      <c r="T405" s="12"/>
      <c r="U405" s="39"/>
      <c r="W405" s="12"/>
      <c r="X405" s="12"/>
      <c r="Y405" s="12"/>
      <c r="Z405" s="39"/>
      <c r="AB405" s="12"/>
      <c r="AC405" s="42"/>
      <c r="AD405" s="12"/>
      <c r="AE405" s="12"/>
      <c r="AF405" s="12"/>
      <c r="AG405" s="12"/>
      <c r="AH405" s="12"/>
      <c r="AI405" s="12"/>
      <c r="AJ405" s="12"/>
      <c r="AK405" s="12"/>
      <c r="AL405" s="12"/>
      <c r="AM405" s="39"/>
      <c r="AO405" s="12"/>
      <c r="AP405" s="12"/>
      <c r="AQ405" s="12"/>
      <c r="AR405" s="41"/>
      <c r="AS405" s="12"/>
      <c r="AT405" s="12"/>
      <c r="AU405" s="12"/>
      <c r="AV405" s="12"/>
      <c r="AW405" s="12"/>
      <c r="AX405" s="13"/>
      <c r="AY405" s="12"/>
      <c r="AZ405" s="12"/>
      <c r="BA405" s="39"/>
      <c r="BB405" s="40">
        <v>0</v>
      </c>
      <c r="BC405" s="39"/>
      <c r="BE405" s="12"/>
      <c r="BF405" s="12"/>
      <c r="BG405" s="12"/>
      <c r="BH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</row>
    <row r="406" spans="1:128" x14ac:dyDescent="0.25">
      <c r="A406" s="34" t="s">
        <v>144</v>
      </c>
      <c r="B406" s="1">
        <v>39860</v>
      </c>
      <c r="C406" s="2"/>
      <c r="D406" s="1"/>
      <c r="F406">
        <v>77</v>
      </c>
      <c r="G406" t="s">
        <v>131</v>
      </c>
      <c r="H406" s="2"/>
      <c r="I406" s="12"/>
      <c r="J406" s="12">
        <v>22.8</v>
      </c>
      <c r="K406" s="2"/>
      <c r="L406" s="36"/>
      <c r="M406" s="2"/>
      <c r="N406" s="2"/>
      <c r="O406" s="2"/>
      <c r="P406" s="12"/>
      <c r="Q406" s="12"/>
      <c r="R406" s="12"/>
      <c r="S406" s="12"/>
      <c r="T406" s="12"/>
      <c r="U406" s="39"/>
      <c r="W406" s="12"/>
      <c r="X406" s="12"/>
      <c r="Y406" s="12"/>
      <c r="Z406" s="39"/>
      <c r="AB406" s="12"/>
      <c r="AC406" s="42"/>
      <c r="AD406" s="12"/>
      <c r="AE406" s="12"/>
      <c r="AF406" s="12"/>
      <c r="AG406" s="12"/>
      <c r="AH406" s="12"/>
      <c r="AI406" s="12"/>
      <c r="AJ406" s="12"/>
      <c r="AK406" s="12"/>
      <c r="AL406" s="12"/>
      <c r="AM406" s="39"/>
      <c r="AO406" s="12"/>
      <c r="AP406" s="12"/>
      <c r="AQ406" s="12"/>
      <c r="AR406" s="41"/>
      <c r="AS406" s="12"/>
      <c r="AT406" s="12"/>
      <c r="AU406" s="12"/>
      <c r="AV406" s="12"/>
      <c r="AW406" s="12"/>
      <c r="AX406" s="13"/>
      <c r="AY406" s="12"/>
      <c r="AZ406" s="12"/>
      <c r="BA406" s="39"/>
      <c r="BB406" s="40">
        <v>0</v>
      </c>
      <c r="BC406" s="39"/>
      <c r="BE406" s="12"/>
      <c r="BF406" s="12"/>
      <c r="BG406" s="12"/>
      <c r="BH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</row>
    <row r="407" spans="1:128" x14ac:dyDescent="0.25">
      <c r="A407" s="34" t="s">
        <v>144</v>
      </c>
      <c r="B407" s="1">
        <v>39874</v>
      </c>
      <c r="C407" s="2"/>
      <c r="D407" s="1"/>
      <c r="F407">
        <v>91</v>
      </c>
      <c r="G407" t="s">
        <v>131</v>
      </c>
      <c r="H407" s="2"/>
      <c r="I407" s="12"/>
      <c r="J407" s="12">
        <v>25.75</v>
      </c>
      <c r="K407" s="2"/>
      <c r="L407" s="36"/>
      <c r="M407" s="2"/>
      <c r="N407" s="2"/>
      <c r="O407" s="2"/>
      <c r="P407" s="12"/>
      <c r="Q407" s="12"/>
      <c r="R407" s="12"/>
      <c r="S407" s="12"/>
      <c r="T407" s="12"/>
      <c r="U407" s="39"/>
      <c r="W407" s="12"/>
      <c r="X407" s="12"/>
      <c r="Y407" s="12"/>
      <c r="Z407" s="39"/>
      <c r="AB407" s="12"/>
      <c r="AC407" s="42"/>
      <c r="AD407" s="12"/>
      <c r="AE407" s="12"/>
      <c r="AF407" s="12"/>
      <c r="AG407" s="12"/>
      <c r="AH407" s="12"/>
      <c r="AI407" s="12"/>
      <c r="AJ407" s="12"/>
      <c r="AK407" s="12"/>
      <c r="AL407" s="12"/>
      <c r="AM407" s="39"/>
      <c r="AO407" s="12"/>
      <c r="AP407" s="12"/>
      <c r="AQ407" s="12"/>
      <c r="AR407" s="41"/>
      <c r="AS407" s="12"/>
      <c r="AT407" s="12"/>
      <c r="AU407" s="12"/>
      <c r="AV407" s="12"/>
      <c r="AW407" s="12"/>
      <c r="AX407" s="13"/>
      <c r="AY407" s="12"/>
      <c r="AZ407" s="12"/>
      <c r="BA407" s="39"/>
      <c r="BB407" s="40">
        <v>0</v>
      </c>
      <c r="BC407" s="39"/>
      <c r="BE407" s="12"/>
      <c r="BF407" s="12"/>
      <c r="BG407" s="12"/>
      <c r="BH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</row>
    <row r="408" spans="1:128" x14ac:dyDescent="0.25">
      <c r="A408" s="34" t="s">
        <v>144</v>
      </c>
      <c r="B408" s="1">
        <v>39875</v>
      </c>
      <c r="C408" s="2"/>
      <c r="D408" s="1"/>
      <c r="F408">
        <v>92</v>
      </c>
      <c r="G408" t="s">
        <v>131</v>
      </c>
      <c r="H408" s="2"/>
      <c r="I408" s="12"/>
      <c r="J408" s="12"/>
      <c r="K408" s="2"/>
      <c r="L408" s="36"/>
      <c r="M408" s="2"/>
      <c r="N408" s="2"/>
      <c r="O408" s="2"/>
      <c r="P408" s="12"/>
      <c r="Q408" s="12"/>
      <c r="R408" s="12"/>
      <c r="S408" s="12"/>
      <c r="T408" s="12"/>
      <c r="U408" s="39">
        <v>5875.8987943675311</v>
      </c>
      <c r="V408" s="40">
        <v>587.58987943675311</v>
      </c>
      <c r="W408" s="12"/>
      <c r="X408" s="12"/>
      <c r="Y408" s="12"/>
      <c r="Z408" s="39">
        <v>2054.713133520052</v>
      </c>
      <c r="AA408" s="40">
        <v>205.47131335200521</v>
      </c>
      <c r="AB408" s="12">
        <v>2.6842884612793219</v>
      </c>
      <c r="AC408" s="42">
        <f>AB408/AA408</f>
        <v>1.3064054623920695E-2</v>
      </c>
      <c r="AD408" s="12"/>
      <c r="AE408" s="12"/>
      <c r="AF408" s="12"/>
      <c r="AG408" s="12">
        <v>66.761084113543717</v>
      </c>
      <c r="AH408" s="12"/>
      <c r="AI408" s="12">
        <v>2513.9377930959045</v>
      </c>
      <c r="AJ408" s="12"/>
      <c r="AK408" s="12">
        <v>0</v>
      </c>
      <c r="AL408" s="12">
        <v>0</v>
      </c>
      <c r="AM408" s="39">
        <f>AG408+AH408+AI408+AJ408+AK408+AL408</f>
        <v>2580.6988772094483</v>
      </c>
      <c r="AN408" s="40">
        <f>AM408/10</f>
        <v>258.06988772094485</v>
      </c>
      <c r="AO408" s="12"/>
      <c r="AP408" s="12"/>
      <c r="AQ408" s="12"/>
      <c r="AR408" s="41">
        <v>209.37320216696696</v>
      </c>
      <c r="AS408" s="12">
        <v>140.88070942129917</v>
      </c>
      <c r="AT408" s="12">
        <v>68.492492745667803</v>
      </c>
      <c r="AU408" s="12">
        <v>0</v>
      </c>
      <c r="AV408" s="12"/>
      <c r="AW408" s="12"/>
      <c r="AX408" s="13">
        <v>0</v>
      </c>
      <c r="AY408" s="12"/>
      <c r="AZ408" s="12"/>
      <c r="BA408" s="39"/>
      <c r="BB408" s="40">
        <v>0</v>
      </c>
      <c r="BC408" s="39">
        <f>U408+Z408+AM408+BA408</f>
        <v>10511.310805097031</v>
      </c>
      <c r="BD408">
        <f>V408+AA408+AN408</f>
        <v>1051.1310805097032</v>
      </c>
      <c r="BE408" s="12"/>
      <c r="BF408" s="12"/>
      <c r="BG408" s="12"/>
      <c r="BH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</row>
    <row r="409" spans="1:128" x14ac:dyDescent="0.25">
      <c r="A409" s="34" t="s">
        <v>144</v>
      </c>
      <c r="B409" s="1">
        <v>39884</v>
      </c>
      <c r="C409" s="2"/>
      <c r="D409" s="1"/>
      <c r="F409">
        <v>101</v>
      </c>
      <c r="G409" t="s">
        <v>131</v>
      </c>
      <c r="H409" s="2"/>
      <c r="I409" s="12"/>
      <c r="J409" s="12">
        <v>28.4</v>
      </c>
      <c r="K409" s="2"/>
      <c r="L409" s="36"/>
      <c r="M409" s="2"/>
      <c r="N409" s="2"/>
      <c r="O409" s="2"/>
      <c r="P409" s="12"/>
      <c r="Q409" s="12"/>
      <c r="R409" s="12"/>
      <c r="S409" s="12"/>
      <c r="T409" s="12"/>
      <c r="U409" s="39"/>
      <c r="W409" s="12"/>
      <c r="X409" s="12"/>
      <c r="Y409" s="12"/>
      <c r="Z409" s="39"/>
      <c r="AB409" s="12"/>
      <c r="AC409" s="42"/>
      <c r="AD409" s="12"/>
      <c r="AE409" s="12"/>
      <c r="AF409" s="12"/>
      <c r="AG409" s="12"/>
      <c r="AH409" s="12"/>
      <c r="AI409" s="12"/>
      <c r="AJ409" s="12"/>
      <c r="AK409" s="12"/>
      <c r="AL409" s="12"/>
      <c r="AM409" s="39"/>
      <c r="AO409" s="12"/>
      <c r="AP409" s="12"/>
      <c r="AQ409" s="12"/>
      <c r="AR409" s="41"/>
      <c r="AS409" s="12"/>
      <c r="AT409" s="12"/>
      <c r="AU409" s="12"/>
      <c r="AV409" s="12"/>
      <c r="AW409" s="12"/>
      <c r="AX409" s="13"/>
      <c r="AY409" s="12"/>
      <c r="AZ409" s="12"/>
      <c r="BA409" s="39"/>
      <c r="BB409" s="40">
        <v>0</v>
      </c>
      <c r="BC409" s="39"/>
      <c r="BE409" s="12"/>
      <c r="BF409" s="12"/>
      <c r="BG409" s="12"/>
      <c r="BH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</row>
    <row r="410" spans="1:128" x14ac:dyDescent="0.25">
      <c r="A410" s="34" t="s">
        <v>144</v>
      </c>
      <c r="B410" s="1">
        <v>39889</v>
      </c>
      <c r="C410" s="2"/>
      <c r="D410" s="1"/>
      <c r="F410">
        <v>106</v>
      </c>
      <c r="G410" t="s">
        <v>131</v>
      </c>
      <c r="H410" s="2"/>
      <c r="I410" s="12"/>
      <c r="J410" s="12"/>
      <c r="K410" s="2"/>
      <c r="L410" s="36"/>
      <c r="M410" s="2"/>
      <c r="N410" s="2"/>
      <c r="O410" s="2"/>
      <c r="P410" s="12"/>
      <c r="Q410" s="12"/>
      <c r="R410" s="12"/>
      <c r="S410" s="12"/>
      <c r="T410" s="12"/>
      <c r="U410" s="39">
        <v>8194.586769131236</v>
      </c>
      <c r="V410" s="40">
        <v>819.45867691312355</v>
      </c>
      <c r="W410" s="12"/>
      <c r="X410" s="12"/>
      <c r="Y410" s="12"/>
      <c r="Z410" s="39">
        <v>2804.8546694381048</v>
      </c>
      <c r="AA410" s="40">
        <v>280.48546694381048</v>
      </c>
      <c r="AB410" s="12">
        <v>3.9668075217878358</v>
      </c>
      <c r="AC410" s="42">
        <f>AB410/AA410</f>
        <v>1.4142649047062765E-2</v>
      </c>
      <c r="AD410" s="12"/>
      <c r="AE410" s="12"/>
      <c r="AF410" s="12"/>
      <c r="AG410" s="12">
        <v>364.01423540180485</v>
      </c>
      <c r="AH410" s="12"/>
      <c r="AI410" s="12">
        <v>2705.1483711839019</v>
      </c>
      <c r="AJ410" s="12"/>
      <c r="AK410" s="12">
        <v>472.14625851477962</v>
      </c>
      <c r="AL410" s="12">
        <v>698.55429288648452</v>
      </c>
      <c r="AM410" s="39">
        <f>AG410+AH410+AI410+AJ410+AK410+AL410</f>
        <v>4239.8631579869707</v>
      </c>
      <c r="AN410" s="40">
        <f>AM410/10</f>
        <v>423.98631579869709</v>
      </c>
      <c r="AO410" s="12"/>
      <c r="AP410" s="12"/>
      <c r="AQ410" s="12"/>
      <c r="AR410" s="41">
        <v>389.16764044578741</v>
      </c>
      <c r="AS410" s="12">
        <v>241.61904201362421</v>
      </c>
      <c r="AT410" s="12">
        <v>122.53922183632031</v>
      </c>
      <c r="AU410" s="12">
        <v>8.8340244325941395</v>
      </c>
      <c r="AV410" s="12"/>
      <c r="AW410" s="12"/>
      <c r="AX410" s="13">
        <v>16.175352163248679</v>
      </c>
      <c r="AY410" s="12"/>
      <c r="AZ410" s="12"/>
      <c r="BA410" s="39"/>
      <c r="BB410" s="40">
        <v>0</v>
      </c>
      <c r="BC410" s="39">
        <f>U410+Z410+AM410+BA410</f>
        <v>15239.304596556312</v>
      </c>
      <c r="BD410">
        <f>V410+AA410+AN410</f>
        <v>1523.9304596556312</v>
      </c>
      <c r="BE410" s="12"/>
      <c r="BF410" s="12"/>
      <c r="BG410" s="12"/>
      <c r="BH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</row>
    <row r="411" spans="1:128" x14ac:dyDescent="0.25">
      <c r="A411" s="34" t="s">
        <v>144</v>
      </c>
      <c r="B411" s="1">
        <v>39895</v>
      </c>
      <c r="C411" s="2"/>
      <c r="D411" s="1"/>
      <c r="F411">
        <v>112</v>
      </c>
      <c r="G411" t="s">
        <v>131</v>
      </c>
      <c r="H411" s="2"/>
      <c r="I411" s="12"/>
      <c r="J411" s="12">
        <v>29.8</v>
      </c>
      <c r="K411" s="2"/>
      <c r="L411" s="36"/>
      <c r="M411" s="2"/>
      <c r="N411" s="2"/>
      <c r="O411" s="2"/>
      <c r="P411" s="12"/>
      <c r="Q411" s="12"/>
      <c r="R411" s="12"/>
      <c r="S411" s="12"/>
      <c r="T411" s="12"/>
      <c r="U411" s="39"/>
      <c r="W411" s="12"/>
      <c r="X411" s="12"/>
      <c r="Y411" s="12"/>
      <c r="Z411" s="39"/>
      <c r="AB411" s="12"/>
      <c r="AC411" s="42"/>
      <c r="AD411" s="12"/>
      <c r="AE411" s="12"/>
      <c r="AF411" s="12"/>
      <c r="AG411" s="12"/>
      <c r="AH411" s="12"/>
      <c r="AI411" s="12"/>
      <c r="AJ411" s="12"/>
      <c r="AK411" s="12"/>
      <c r="AL411" s="12"/>
      <c r="AM411" s="39"/>
      <c r="AO411" s="12"/>
      <c r="AP411" s="12"/>
      <c r="AQ411" s="12"/>
      <c r="AR411" s="41"/>
      <c r="AS411" s="12"/>
      <c r="AT411" s="12"/>
      <c r="AU411" s="12"/>
      <c r="AV411" s="12"/>
      <c r="AW411" s="12"/>
      <c r="AX411" s="13"/>
      <c r="AY411" s="12"/>
      <c r="AZ411" s="12"/>
      <c r="BA411" s="39"/>
      <c r="BB411" s="40">
        <v>0</v>
      </c>
      <c r="BC411" s="39"/>
      <c r="BE411" s="12"/>
      <c r="BF411" s="12"/>
      <c r="BG411" s="12"/>
      <c r="BH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</row>
    <row r="412" spans="1:128" x14ac:dyDescent="0.25">
      <c r="A412" s="34" t="s">
        <v>144</v>
      </c>
      <c r="B412" s="1">
        <v>39904</v>
      </c>
      <c r="C412" s="2"/>
      <c r="D412" s="1"/>
      <c r="F412">
        <v>121</v>
      </c>
      <c r="G412" t="s">
        <v>131</v>
      </c>
      <c r="H412" s="2"/>
      <c r="I412" s="12"/>
      <c r="J412" s="12"/>
      <c r="K412" s="2"/>
      <c r="L412" s="36"/>
      <c r="M412" s="2"/>
      <c r="N412" s="2"/>
      <c r="O412" s="2"/>
      <c r="P412" s="12"/>
      <c r="Q412" s="12"/>
      <c r="R412" s="12"/>
      <c r="S412" s="12"/>
      <c r="T412" s="12"/>
      <c r="U412" s="39"/>
      <c r="W412" s="12"/>
      <c r="X412" s="12"/>
      <c r="Y412" s="12"/>
      <c r="Z412" s="39"/>
      <c r="AB412" s="12"/>
      <c r="AC412" s="42"/>
      <c r="AD412" s="12"/>
      <c r="AE412" s="12"/>
      <c r="AF412" s="12"/>
      <c r="AG412" s="12"/>
      <c r="AH412" s="12"/>
      <c r="AI412" s="12"/>
      <c r="AJ412" s="12"/>
      <c r="AK412" s="12"/>
      <c r="AL412" s="12"/>
      <c r="AM412" s="39"/>
      <c r="AO412" s="12"/>
      <c r="AP412" s="12"/>
      <c r="AQ412" s="12"/>
      <c r="AR412" s="41"/>
      <c r="AS412" s="12"/>
      <c r="AT412" s="12"/>
      <c r="AU412" s="12"/>
      <c r="AV412" s="12"/>
      <c r="AW412" s="12"/>
      <c r="AX412" s="13"/>
      <c r="AY412" s="12"/>
      <c r="AZ412" s="12"/>
      <c r="BA412" s="39"/>
      <c r="BB412" s="40">
        <v>0</v>
      </c>
      <c r="BC412" s="39"/>
      <c r="BE412" s="12"/>
      <c r="BF412" s="12"/>
      <c r="BG412" s="12">
        <v>1.418081946079256</v>
      </c>
      <c r="BH412" s="12">
        <v>3.9258199999999999</v>
      </c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</row>
    <row r="413" spans="1:128" x14ac:dyDescent="0.25">
      <c r="A413" s="34" t="s">
        <v>144</v>
      </c>
      <c r="B413" s="1">
        <v>39910</v>
      </c>
      <c r="C413" s="2"/>
      <c r="D413" s="1"/>
      <c r="F413">
        <v>127</v>
      </c>
      <c r="G413" t="s">
        <v>131</v>
      </c>
      <c r="H413" s="2"/>
      <c r="I413" s="12"/>
      <c r="J413" s="12"/>
      <c r="K413" s="2"/>
      <c r="L413" s="36"/>
      <c r="M413" s="2"/>
      <c r="N413" s="2"/>
      <c r="O413" s="2"/>
      <c r="P413" s="12"/>
      <c r="Q413" s="12"/>
      <c r="R413" s="12"/>
      <c r="S413" s="12"/>
      <c r="T413" s="12"/>
      <c r="U413" s="39">
        <v>8571.3009892947011</v>
      </c>
      <c r="V413" s="40">
        <v>857.13009892947014</v>
      </c>
      <c r="W413" s="12"/>
      <c r="X413" s="12"/>
      <c r="Y413" s="12"/>
      <c r="Z413" s="39">
        <v>2689.8098665470197</v>
      </c>
      <c r="AA413" s="40">
        <v>268.98098665470195</v>
      </c>
      <c r="AB413" s="12">
        <v>3.4066868988911074</v>
      </c>
      <c r="AC413" s="42">
        <f>AB413/AA413</f>
        <v>1.2665158758096021E-2</v>
      </c>
      <c r="AD413" s="12"/>
      <c r="AE413" s="12"/>
      <c r="AF413" s="12"/>
      <c r="AG413" s="12">
        <v>123.1768486717913</v>
      </c>
      <c r="AH413" s="12"/>
      <c r="AI413" s="12">
        <v>2761.8850878069538</v>
      </c>
      <c r="AJ413" s="12"/>
      <c r="AK413" s="12">
        <v>1167.0979115453235</v>
      </c>
      <c r="AL413" s="12">
        <v>2177.5409859939118</v>
      </c>
      <c r="AM413" s="39">
        <f>AG413+AH413+AI413+AJ413+AK413+AL413</f>
        <v>6229.7008340179809</v>
      </c>
      <c r="AN413" s="40">
        <f>AM413/10</f>
        <v>622.97008340179809</v>
      </c>
      <c r="AO413" s="12"/>
      <c r="AP413" s="12"/>
      <c r="AQ413" s="12"/>
      <c r="AR413" s="41">
        <v>280.06977835665759</v>
      </c>
      <c r="AS413" s="12">
        <v>77.773594466092277</v>
      </c>
      <c r="AT413" s="12">
        <v>129.53389131600341</v>
      </c>
      <c r="AU413" s="12">
        <v>38.461694055731492</v>
      </c>
      <c r="AV413" s="12"/>
      <c r="AW413" s="12"/>
      <c r="AX413" s="13">
        <v>34.300598518830419</v>
      </c>
      <c r="AY413" s="12"/>
      <c r="AZ413" s="12"/>
      <c r="BA413" s="39"/>
      <c r="BB413" s="40">
        <v>0</v>
      </c>
      <c r="BC413" s="39">
        <f>U413+Z413+AM413+BA413</f>
        <v>17490.811689859704</v>
      </c>
      <c r="BD413">
        <f>V413+AA413+AN413</f>
        <v>1749.0811689859702</v>
      </c>
      <c r="BE413" s="12"/>
      <c r="BF413" s="12"/>
      <c r="BG413" s="12"/>
      <c r="BH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</row>
    <row r="414" spans="1:128" x14ac:dyDescent="0.25">
      <c r="A414" s="34" t="s">
        <v>144</v>
      </c>
      <c r="B414" s="1">
        <v>39911</v>
      </c>
      <c r="C414" s="2"/>
      <c r="D414" s="1"/>
      <c r="F414">
        <v>128</v>
      </c>
      <c r="G414" t="s">
        <v>131</v>
      </c>
      <c r="H414" s="2"/>
      <c r="I414" s="12"/>
      <c r="J414" s="12"/>
      <c r="K414" s="2"/>
      <c r="L414" s="36"/>
      <c r="M414" s="2"/>
      <c r="N414" s="2"/>
      <c r="O414" s="2"/>
      <c r="P414" s="12"/>
      <c r="Q414" s="12"/>
      <c r="R414" s="12"/>
      <c r="S414" s="12"/>
      <c r="T414" s="12"/>
      <c r="U414" s="39"/>
      <c r="W414" s="12"/>
      <c r="X414" s="12"/>
      <c r="Y414" s="12"/>
      <c r="Z414" s="39"/>
      <c r="AB414" s="12"/>
      <c r="AC414" s="42"/>
      <c r="AD414" s="12"/>
      <c r="AE414" s="12"/>
      <c r="AF414" s="12"/>
      <c r="AG414" s="12"/>
      <c r="AH414" s="12"/>
      <c r="AI414" s="12"/>
      <c r="AJ414" s="12"/>
      <c r="AK414" s="12"/>
      <c r="AL414" s="12"/>
      <c r="AM414" s="39"/>
      <c r="AO414" s="12"/>
      <c r="AP414" s="12"/>
      <c r="AQ414" s="12"/>
      <c r="AR414" s="41"/>
      <c r="AS414" s="12"/>
      <c r="AT414" s="12"/>
      <c r="AU414" s="12"/>
      <c r="AV414" s="12"/>
      <c r="AW414" s="12"/>
      <c r="AX414" s="13"/>
      <c r="AY414" s="12"/>
      <c r="AZ414" s="12"/>
      <c r="BA414" s="39"/>
      <c r="BB414" s="40">
        <v>0</v>
      </c>
      <c r="BC414" s="39"/>
      <c r="BE414" s="12"/>
      <c r="BF414" s="12"/>
      <c r="BG414" s="12">
        <v>9.8481026848270847</v>
      </c>
      <c r="BH414" s="12">
        <v>4.9804480144149998</v>
      </c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</row>
    <row r="415" spans="1:128" x14ac:dyDescent="0.25">
      <c r="A415" s="34" t="s">
        <v>144</v>
      </c>
      <c r="B415" s="1">
        <v>39920</v>
      </c>
      <c r="C415" s="2"/>
      <c r="D415" s="1"/>
      <c r="F415">
        <v>137</v>
      </c>
      <c r="G415" t="s">
        <v>131</v>
      </c>
      <c r="H415" s="2"/>
      <c r="I415" s="12"/>
      <c r="J415" s="12"/>
      <c r="K415" s="2"/>
      <c r="L415" s="36"/>
      <c r="M415" s="2"/>
      <c r="N415" s="2"/>
      <c r="O415" s="2"/>
      <c r="P415" s="12"/>
      <c r="Q415" s="12"/>
      <c r="R415" s="12"/>
      <c r="S415" s="12"/>
      <c r="T415" s="12"/>
      <c r="U415" s="39"/>
      <c r="W415" s="12"/>
      <c r="X415" s="12"/>
      <c r="Y415" s="12"/>
      <c r="Z415" s="39"/>
      <c r="AB415" s="12"/>
      <c r="AC415" s="42"/>
      <c r="AD415" s="12"/>
      <c r="AE415" s="12"/>
      <c r="AF415" s="12"/>
      <c r="AG415" s="12"/>
      <c r="AH415" s="12"/>
      <c r="AI415" s="12"/>
      <c r="AJ415" s="12"/>
      <c r="AK415" s="12"/>
      <c r="AL415" s="12"/>
      <c r="AM415" s="39"/>
      <c r="AO415" s="12"/>
      <c r="AP415" s="12"/>
      <c r="AQ415" s="12"/>
      <c r="AR415" s="41"/>
      <c r="AS415" s="12"/>
      <c r="AT415" s="12"/>
      <c r="AU415" s="12"/>
      <c r="AV415" s="12"/>
      <c r="AW415" s="12"/>
      <c r="AX415" s="13"/>
      <c r="AY415" s="12"/>
      <c r="AZ415" s="12"/>
      <c r="BA415" s="39"/>
      <c r="BB415" s="40">
        <v>0</v>
      </c>
      <c r="BC415" s="39"/>
      <c r="BE415" s="12"/>
      <c r="BF415" s="12"/>
      <c r="BG415" s="12">
        <v>15.391513928591449</v>
      </c>
      <c r="BH415" s="12">
        <v>5.3106499238602831</v>
      </c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</row>
    <row r="416" spans="1:128" x14ac:dyDescent="0.25">
      <c r="A416" s="34" t="s">
        <v>144</v>
      </c>
      <c r="B416" s="1">
        <v>39925</v>
      </c>
      <c r="C416" s="2"/>
      <c r="D416" s="1"/>
      <c r="F416">
        <v>142</v>
      </c>
      <c r="G416" t="s">
        <v>131</v>
      </c>
      <c r="H416" s="2"/>
      <c r="I416" s="12"/>
      <c r="J416" s="12"/>
      <c r="K416" s="2"/>
      <c r="L416" s="36"/>
      <c r="M416" s="2"/>
      <c r="N416" s="2"/>
      <c r="O416" s="2"/>
      <c r="P416" s="12"/>
      <c r="Q416" s="12"/>
      <c r="R416" s="12"/>
      <c r="S416" s="12"/>
      <c r="T416" s="12"/>
      <c r="U416" s="39"/>
      <c r="W416" s="12"/>
      <c r="X416" s="12"/>
      <c r="Y416" s="12"/>
      <c r="Z416" s="39"/>
      <c r="AB416" s="12"/>
      <c r="AC416" s="42"/>
      <c r="AD416" s="12"/>
      <c r="AE416" s="12"/>
      <c r="AF416" s="12"/>
      <c r="AG416" s="12"/>
      <c r="AH416" s="12"/>
      <c r="AI416" s="12"/>
      <c r="AJ416" s="12"/>
      <c r="AK416" s="12"/>
      <c r="AL416" s="12"/>
      <c r="AM416" s="39"/>
      <c r="AO416" s="12"/>
      <c r="AP416" s="12"/>
      <c r="AQ416" s="12"/>
      <c r="AR416" s="41"/>
      <c r="AS416" s="12"/>
      <c r="AT416" s="12"/>
      <c r="AU416" s="12"/>
      <c r="AV416" s="12"/>
      <c r="AW416" s="12"/>
      <c r="AX416" s="13"/>
      <c r="AY416" s="12"/>
      <c r="AZ416" s="12"/>
      <c r="BA416" s="39"/>
      <c r="BB416" s="40">
        <v>0</v>
      </c>
      <c r="BC416" s="39"/>
      <c r="BE416" s="12"/>
      <c r="BF416" s="12"/>
      <c r="BG416" s="12">
        <v>21.762606729817094</v>
      </c>
      <c r="BH416" s="12">
        <v>5.4817496944577293</v>
      </c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</row>
    <row r="417" spans="1:128" x14ac:dyDescent="0.25">
      <c r="A417" s="34" t="s">
        <v>144</v>
      </c>
      <c r="B417" s="1">
        <v>39932</v>
      </c>
      <c r="C417" s="2"/>
      <c r="D417" s="1"/>
      <c r="F417">
        <v>149</v>
      </c>
      <c r="G417" t="s">
        <v>131</v>
      </c>
      <c r="H417" s="2"/>
      <c r="I417" s="12"/>
      <c r="J417" s="12"/>
      <c r="K417" s="2"/>
      <c r="L417" s="36"/>
      <c r="M417" s="2"/>
      <c r="N417" s="2"/>
      <c r="O417" s="2"/>
      <c r="P417" s="12"/>
      <c r="Q417" s="12"/>
      <c r="R417" s="12"/>
      <c r="S417" s="12"/>
      <c r="T417" s="12"/>
      <c r="U417" s="39"/>
      <c r="W417" s="12"/>
      <c r="X417" s="12"/>
      <c r="Y417" s="12"/>
      <c r="Z417" s="39"/>
      <c r="AB417" s="12"/>
      <c r="AC417" s="42"/>
      <c r="AD417" s="12"/>
      <c r="AE417" s="12"/>
      <c r="AF417" s="12"/>
      <c r="AG417" s="12"/>
      <c r="AH417" s="12"/>
      <c r="AI417" s="12"/>
      <c r="AJ417" s="12"/>
      <c r="AK417" s="12"/>
      <c r="AL417" s="12"/>
      <c r="AM417" s="39"/>
      <c r="AO417" s="12"/>
      <c r="AP417" s="12"/>
      <c r="AQ417" s="12"/>
      <c r="AR417" s="41"/>
      <c r="AS417" s="12"/>
      <c r="AT417" s="12"/>
      <c r="AU417" s="12"/>
      <c r="AV417" s="12"/>
      <c r="AW417" s="12"/>
      <c r="AX417" s="13"/>
      <c r="AY417" s="12"/>
      <c r="AZ417" s="12"/>
      <c r="BA417" s="39"/>
      <c r="BB417" s="40">
        <v>0</v>
      </c>
      <c r="BC417" s="39"/>
      <c r="BE417" s="12"/>
      <c r="BF417" s="12"/>
      <c r="BG417" s="12">
        <v>27.072473516058526</v>
      </c>
      <c r="BH417" s="12">
        <v>5.4817496944577293</v>
      </c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</row>
    <row r="418" spans="1:128" x14ac:dyDescent="0.25">
      <c r="A418" s="34" t="s">
        <v>144</v>
      </c>
      <c r="B418" s="1">
        <v>39939</v>
      </c>
      <c r="C418" s="2"/>
      <c r="D418" s="1"/>
      <c r="F418">
        <v>156</v>
      </c>
      <c r="G418" t="s">
        <v>131</v>
      </c>
      <c r="H418" s="2"/>
      <c r="I418" s="12"/>
      <c r="J418" s="12"/>
      <c r="K418" s="2"/>
      <c r="L418" s="36"/>
      <c r="M418" s="2"/>
      <c r="N418" s="2"/>
      <c r="O418" s="2"/>
      <c r="P418" s="12"/>
      <c r="Q418" s="12"/>
      <c r="R418" s="12"/>
      <c r="S418" s="12"/>
      <c r="T418" s="12"/>
      <c r="U418" s="39"/>
      <c r="W418" s="12"/>
      <c r="X418" s="12"/>
      <c r="Y418" s="12"/>
      <c r="Z418" s="39"/>
      <c r="AB418" s="12"/>
      <c r="AC418" s="42"/>
      <c r="AD418" s="12"/>
      <c r="AE418" s="12"/>
      <c r="AF418" s="12"/>
      <c r="AG418" s="12"/>
      <c r="AH418" s="12"/>
      <c r="AI418" s="12"/>
      <c r="AJ418" s="12"/>
      <c r="AK418" s="12"/>
      <c r="AL418" s="12"/>
      <c r="AM418" s="39"/>
      <c r="AO418" s="12"/>
      <c r="AP418" s="12"/>
      <c r="AQ418" s="12"/>
      <c r="AR418" s="41"/>
      <c r="AS418" s="12"/>
      <c r="AT418" s="12"/>
      <c r="AU418" s="12"/>
      <c r="AV418" s="12"/>
      <c r="AW418" s="12"/>
      <c r="AX418" s="13"/>
      <c r="AY418" s="12"/>
      <c r="AZ418" s="12"/>
      <c r="BA418" s="39"/>
      <c r="BB418" s="40">
        <v>0</v>
      </c>
      <c r="BC418" s="39"/>
      <c r="BE418" s="12"/>
      <c r="BF418" s="12"/>
      <c r="BG418" s="12">
        <v>41.483100723053653</v>
      </c>
      <c r="BH418" s="12">
        <v>5.3106499238602831</v>
      </c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</row>
    <row r="419" spans="1:128" x14ac:dyDescent="0.25">
      <c r="A419" s="34" t="s">
        <v>144</v>
      </c>
      <c r="B419" s="1">
        <v>39954</v>
      </c>
      <c r="C419" s="2"/>
      <c r="D419" s="1"/>
      <c r="F419">
        <v>171</v>
      </c>
      <c r="G419" t="s">
        <v>131</v>
      </c>
      <c r="H419" s="2"/>
      <c r="I419" s="12"/>
      <c r="J419" s="12"/>
      <c r="K419" s="2"/>
      <c r="L419" s="36"/>
      <c r="M419" s="2"/>
      <c r="N419" s="2"/>
      <c r="O419" s="2"/>
      <c r="P419" s="12"/>
      <c r="Q419" s="12"/>
      <c r="R419" s="12"/>
      <c r="S419" s="12"/>
      <c r="T419" s="12"/>
      <c r="U419" s="39"/>
      <c r="W419" s="12"/>
      <c r="X419" s="12"/>
      <c r="Y419" s="12"/>
      <c r="Z419" s="39"/>
      <c r="AB419" s="12"/>
      <c r="AC419" s="42"/>
      <c r="AD419" s="12"/>
      <c r="AE419" s="12"/>
      <c r="AF419" s="12"/>
      <c r="AG419" s="12"/>
      <c r="AH419" s="12"/>
      <c r="AI419" s="12"/>
      <c r="AJ419" s="12"/>
      <c r="AK419" s="12"/>
      <c r="AL419" s="12"/>
      <c r="AM419" s="39"/>
      <c r="AO419" s="12"/>
      <c r="AP419" s="12"/>
      <c r="AQ419" s="12"/>
      <c r="AR419" s="41"/>
      <c r="AS419" s="12"/>
      <c r="AT419" s="12"/>
      <c r="AU419" s="12"/>
      <c r="AV419" s="12"/>
      <c r="AW419" s="12"/>
      <c r="AX419" s="13"/>
      <c r="AY419" s="12"/>
      <c r="AZ419" s="12"/>
      <c r="BA419" s="39"/>
      <c r="BB419" s="40">
        <v>0</v>
      </c>
      <c r="BC419" s="39"/>
      <c r="BE419" s="12"/>
      <c r="BF419" s="12"/>
      <c r="BG419" s="12">
        <v>92.182799917792337</v>
      </c>
      <c r="BH419" s="12">
        <v>6.2759259259259297</v>
      </c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</row>
    <row r="420" spans="1:128" x14ac:dyDescent="0.25">
      <c r="A420" s="34" t="s">
        <v>144</v>
      </c>
      <c r="B420" s="1">
        <v>39960</v>
      </c>
      <c r="C420" s="2"/>
      <c r="D420" s="1"/>
      <c r="F420">
        <v>177</v>
      </c>
      <c r="G420" t="s">
        <v>131</v>
      </c>
      <c r="H420" s="2"/>
      <c r="I420" s="12"/>
      <c r="J420" s="12"/>
      <c r="K420" s="2"/>
      <c r="L420" s="36"/>
      <c r="M420" s="2"/>
      <c r="N420" s="2"/>
      <c r="O420" s="2"/>
      <c r="P420" s="12"/>
      <c r="Q420" s="12"/>
      <c r="R420" s="12"/>
      <c r="S420" s="12"/>
      <c r="T420" s="12"/>
      <c r="U420" s="39"/>
      <c r="W420" s="12"/>
      <c r="X420" s="12"/>
      <c r="Y420" s="12"/>
      <c r="Z420" s="39"/>
      <c r="AB420" s="12"/>
      <c r="AC420" s="42"/>
      <c r="AD420" s="12"/>
      <c r="AE420" s="12"/>
      <c r="AF420" s="12"/>
      <c r="AG420" s="12"/>
      <c r="AH420" s="12"/>
      <c r="AI420" s="12"/>
      <c r="AJ420" s="12"/>
      <c r="AK420" s="12"/>
      <c r="AL420" s="12"/>
      <c r="AM420" s="39"/>
      <c r="AO420" s="12"/>
      <c r="AP420" s="12"/>
      <c r="AQ420" s="12"/>
      <c r="AR420" s="41"/>
      <c r="AS420" s="12"/>
      <c r="AT420" s="12"/>
      <c r="AU420" s="12"/>
      <c r="AV420" s="12"/>
      <c r="AW420" s="12"/>
      <c r="AX420" s="13"/>
      <c r="AY420" s="12"/>
      <c r="AZ420" s="12"/>
      <c r="BA420" s="39"/>
      <c r="BB420" s="40">
        <v>0</v>
      </c>
      <c r="BC420" s="39"/>
      <c r="BE420" s="12"/>
      <c r="BF420" s="12"/>
      <c r="BG420" s="12">
        <v>100</v>
      </c>
      <c r="BH420" s="12">
        <v>6.4759259259259299</v>
      </c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</row>
    <row r="421" spans="1:128" x14ac:dyDescent="0.25">
      <c r="A421" s="34" t="s">
        <v>144</v>
      </c>
      <c r="B421" s="1">
        <v>39946</v>
      </c>
      <c r="C421" s="2">
        <v>8</v>
      </c>
      <c r="D421" s="1" t="s">
        <v>221</v>
      </c>
      <c r="E421" t="s">
        <v>19</v>
      </c>
      <c r="F421">
        <v>163</v>
      </c>
      <c r="G421" t="s">
        <v>131</v>
      </c>
      <c r="H421" s="2"/>
      <c r="I421" s="12"/>
      <c r="J421" s="12"/>
      <c r="K421" s="2"/>
      <c r="L421" s="36"/>
      <c r="M421" s="2"/>
      <c r="N421" s="2"/>
      <c r="O421" s="2">
        <v>163</v>
      </c>
      <c r="P421" s="12"/>
      <c r="Q421" s="12"/>
      <c r="R421" s="12"/>
      <c r="S421" s="12"/>
      <c r="T421" s="12"/>
      <c r="U421" s="39"/>
      <c r="W421" s="12"/>
      <c r="X421" s="12"/>
      <c r="Y421" s="12"/>
      <c r="Z421" s="39"/>
      <c r="AB421" s="12"/>
      <c r="AC421" s="42"/>
      <c r="AD421" s="12"/>
      <c r="AE421" s="12"/>
      <c r="AF421" s="12"/>
      <c r="AG421" s="12"/>
      <c r="AH421" s="12"/>
      <c r="AI421" s="12"/>
      <c r="AJ421" s="12"/>
      <c r="AK421" s="12"/>
      <c r="AL421" s="12"/>
      <c r="AM421" s="39"/>
      <c r="AO421" s="12"/>
      <c r="AP421" s="12"/>
      <c r="AQ421" s="12"/>
      <c r="AR421" s="41"/>
      <c r="AS421" s="12"/>
      <c r="AT421" s="12"/>
      <c r="AU421" s="12"/>
      <c r="AV421" s="12"/>
      <c r="AW421" s="12"/>
      <c r="AX421" s="13"/>
      <c r="AY421" s="12"/>
      <c r="AZ421" s="12"/>
      <c r="BA421" s="39"/>
      <c r="BB421" s="40">
        <v>0</v>
      </c>
      <c r="BC421" s="39"/>
      <c r="BE421" s="12"/>
      <c r="BF421" s="12"/>
      <c r="BG421" s="12">
        <v>60.67298170879809</v>
      </c>
      <c r="BH421" s="12">
        <v>5.3487499999999999</v>
      </c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</row>
    <row r="422" spans="1:128" x14ac:dyDescent="0.25">
      <c r="A422" s="34" t="s">
        <v>144</v>
      </c>
      <c r="B422" s="1">
        <v>39877</v>
      </c>
      <c r="C422" s="2">
        <v>7</v>
      </c>
      <c r="D422" t="s">
        <v>222</v>
      </c>
      <c r="E422" t="s">
        <v>18</v>
      </c>
      <c r="F422">
        <v>94</v>
      </c>
      <c r="G422" t="s">
        <v>131</v>
      </c>
      <c r="H422" s="2"/>
      <c r="I422" s="12"/>
      <c r="J422" s="12"/>
      <c r="K422" s="2"/>
      <c r="L422" s="36"/>
      <c r="M422" s="2"/>
      <c r="N422" s="2">
        <v>94</v>
      </c>
      <c r="O422" s="2"/>
      <c r="P422" s="12"/>
      <c r="Q422" s="12"/>
      <c r="R422" s="12"/>
      <c r="S422" s="12"/>
      <c r="T422" s="12"/>
      <c r="U422" s="39"/>
      <c r="W422" s="12"/>
      <c r="X422" s="12"/>
      <c r="Y422" s="12"/>
      <c r="Z422" s="39"/>
      <c r="AB422" s="12"/>
      <c r="AC422" s="42"/>
      <c r="AD422" s="12"/>
      <c r="AE422" s="12"/>
      <c r="AF422" s="12"/>
      <c r="AG422" s="12"/>
      <c r="AH422" s="12"/>
      <c r="AI422" s="12"/>
      <c r="AJ422" s="12"/>
      <c r="AK422" s="12"/>
      <c r="AL422" s="12"/>
      <c r="AM422" s="39"/>
      <c r="AO422" s="12"/>
      <c r="AP422" s="12"/>
      <c r="AQ422" s="12"/>
      <c r="AR422" s="41"/>
      <c r="AS422" s="12"/>
      <c r="AT422" s="12"/>
      <c r="AU422" s="12"/>
      <c r="AV422" s="12"/>
      <c r="AW422" s="12"/>
      <c r="AX422" s="13"/>
      <c r="AY422" s="12"/>
      <c r="AZ422" s="12"/>
      <c r="BA422" s="39"/>
      <c r="BB422" s="40">
        <v>0</v>
      </c>
      <c r="BC422" s="39"/>
      <c r="BE422" s="12"/>
      <c r="BF422" s="12"/>
      <c r="BG422" s="12"/>
      <c r="BH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</row>
    <row r="423" spans="1:128" x14ac:dyDescent="0.25">
      <c r="A423" s="34" t="s">
        <v>144</v>
      </c>
      <c r="B423" s="1">
        <v>39953</v>
      </c>
      <c r="C423" s="2">
        <v>9</v>
      </c>
      <c r="D423" s="1" t="s">
        <v>122</v>
      </c>
      <c r="E423" t="s">
        <v>20</v>
      </c>
      <c r="F423">
        <v>170</v>
      </c>
      <c r="G423" t="s">
        <v>131</v>
      </c>
      <c r="H423" s="2"/>
      <c r="I423" s="12"/>
      <c r="J423" s="12"/>
      <c r="K423" s="2"/>
      <c r="L423" s="36"/>
      <c r="M423" s="2"/>
      <c r="N423" s="2"/>
      <c r="O423" s="2"/>
      <c r="P423" s="12"/>
      <c r="Q423" s="12"/>
      <c r="R423" s="12"/>
      <c r="S423" s="12"/>
      <c r="T423" s="12"/>
      <c r="U423" s="39"/>
      <c r="W423" s="12"/>
      <c r="X423" s="12"/>
      <c r="Y423" s="12"/>
      <c r="Z423" s="39"/>
      <c r="AB423" s="12"/>
      <c r="AC423" s="42"/>
      <c r="AD423" s="12"/>
      <c r="AE423" s="12"/>
      <c r="AF423" s="12"/>
      <c r="AG423" s="12"/>
      <c r="AH423" s="12"/>
      <c r="AI423" s="12"/>
      <c r="AJ423" s="12"/>
      <c r="AK423" s="12"/>
      <c r="AL423" s="12"/>
      <c r="AM423" s="39"/>
      <c r="AO423" s="12"/>
      <c r="AP423" s="12"/>
      <c r="AQ423" s="12"/>
      <c r="AR423" s="41"/>
      <c r="AS423" s="12"/>
      <c r="AT423" s="12"/>
      <c r="AU423" s="12"/>
      <c r="AV423" s="12"/>
      <c r="AW423" s="12"/>
      <c r="AX423" s="13"/>
      <c r="AY423" s="12">
        <v>5886.3869443649628</v>
      </c>
      <c r="AZ423" s="12">
        <v>36.35513033563668</v>
      </c>
      <c r="BA423" s="39">
        <f>AY423*(AZ423/100)</f>
        <v>2140.0036456837838</v>
      </c>
      <c r="BB423" s="40">
        <v>214.00036456837839</v>
      </c>
      <c r="BC423" s="39"/>
      <c r="BE423" s="12"/>
      <c r="BF423" s="12">
        <f>BA423/227</f>
        <v>9.427328835611382</v>
      </c>
      <c r="BG423" s="12"/>
      <c r="BH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</row>
    <row r="424" spans="1:128" x14ac:dyDescent="0.25">
      <c r="A424" s="34" t="s">
        <v>144</v>
      </c>
      <c r="B424" s="1">
        <v>39783</v>
      </c>
      <c r="C424" s="2">
        <v>0</v>
      </c>
      <c r="D424" s="1" t="s">
        <v>223</v>
      </c>
      <c r="E424" t="s">
        <v>14</v>
      </c>
      <c r="F424">
        <v>0</v>
      </c>
      <c r="G424" t="s">
        <v>131</v>
      </c>
      <c r="H424" s="2"/>
      <c r="I424" s="12"/>
      <c r="J424" s="12"/>
      <c r="K424" s="2"/>
      <c r="L424" s="36"/>
      <c r="M424" s="2"/>
      <c r="N424" s="2"/>
      <c r="O424" s="2"/>
      <c r="P424" s="12"/>
      <c r="Q424" s="12"/>
      <c r="R424" s="12"/>
      <c r="S424" s="12"/>
      <c r="T424" s="12"/>
      <c r="U424" s="39">
        <v>0</v>
      </c>
      <c r="W424" s="12"/>
      <c r="X424" s="12"/>
      <c r="Y424" s="12"/>
      <c r="Z424" s="39">
        <v>0</v>
      </c>
      <c r="AB424" s="12"/>
      <c r="AC424" s="42"/>
      <c r="AD424" s="12"/>
      <c r="AE424" s="12"/>
      <c r="AF424" s="12"/>
      <c r="AG424" s="12">
        <v>0</v>
      </c>
      <c r="AH424" s="12"/>
      <c r="AI424" s="12">
        <v>0</v>
      </c>
      <c r="AJ424" s="12"/>
      <c r="AK424" s="12">
        <v>0</v>
      </c>
      <c r="AL424" s="12">
        <v>0</v>
      </c>
      <c r="AM424" s="39"/>
      <c r="AO424" s="12"/>
      <c r="AP424" s="12"/>
      <c r="AQ424" s="12"/>
      <c r="AR424" s="41">
        <v>0</v>
      </c>
      <c r="AS424" s="12">
        <v>0</v>
      </c>
      <c r="AT424" s="12">
        <v>0</v>
      </c>
      <c r="AU424" s="12">
        <v>0</v>
      </c>
      <c r="AV424" s="12"/>
      <c r="AW424" s="12"/>
      <c r="AX424" s="13">
        <v>0</v>
      </c>
      <c r="AY424" s="12"/>
      <c r="AZ424" s="12"/>
      <c r="BA424" s="39"/>
      <c r="BB424" s="40">
        <v>0</v>
      </c>
      <c r="BC424" s="39"/>
      <c r="BE424" s="12"/>
      <c r="BF424" s="12"/>
      <c r="BG424" s="12"/>
      <c r="BH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</row>
    <row r="425" spans="1:128" x14ac:dyDescent="0.25">
      <c r="A425" s="34" t="s">
        <v>144</v>
      </c>
      <c r="B425" s="1">
        <v>39804</v>
      </c>
      <c r="C425" s="2">
        <v>3</v>
      </c>
      <c r="D425" t="s">
        <v>224</v>
      </c>
      <c r="E425" t="s">
        <v>16</v>
      </c>
      <c r="F425">
        <v>21</v>
      </c>
      <c r="G425" t="s">
        <v>131</v>
      </c>
      <c r="H425" s="2"/>
      <c r="I425" s="12"/>
      <c r="J425" s="12"/>
      <c r="K425" s="2"/>
      <c r="L425" s="36">
        <v>21</v>
      </c>
      <c r="M425" s="2"/>
      <c r="N425" s="2"/>
      <c r="O425" s="2"/>
      <c r="P425" s="12"/>
      <c r="Q425" s="12"/>
      <c r="R425" s="12"/>
      <c r="S425" s="12"/>
      <c r="T425" s="12"/>
      <c r="U425" s="39"/>
      <c r="W425" s="12"/>
      <c r="X425" s="12"/>
      <c r="Y425" s="12"/>
      <c r="Z425" s="39"/>
      <c r="AB425" s="12"/>
      <c r="AC425" s="42"/>
      <c r="AD425" s="12"/>
      <c r="AE425" s="12"/>
      <c r="AF425" s="12"/>
      <c r="AG425" s="12"/>
      <c r="AH425" s="12"/>
      <c r="AI425" s="12"/>
      <c r="AJ425" s="12"/>
      <c r="AK425" s="12"/>
      <c r="AL425" s="12"/>
      <c r="AM425" s="39"/>
      <c r="AO425" s="12"/>
      <c r="AP425" s="12"/>
      <c r="AQ425" s="12"/>
      <c r="AR425" s="41"/>
      <c r="AS425" s="12"/>
      <c r="AT425" s="12"/>
      <c r="AU425" s="12"/>
      <c r="AV425" s="12"/>
      <c r="AW425" s="12"/>
      <c r="AX425" s="13"/>
      <c r="AY425" s="12"/>
      <c r="AZ425" s="12"/>
      <c r="BA425" s="39"/>
      <c r="BB425" s="40">
        <v>0</v>
      </c>
      <c r="BC425" s="39"/>
      <c r="BE425" s="12"/>
      <c r="BF425" s="12"/>
      <c r="BG425" s="12"/>
      <c r="BH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</row>
    <row r="426" spans="1:128" x14ac:dyDescent="0.25">
      <c r="A426" s="34" t="s">
        <v>150</v>
      </c>
      <c r="B426" s="1">
        <v>39849</v>
      </c>
      <c r="C426" s="2">
        <v>4</v>
      </c>
      <c r="D426" t="s">
        <v>220</v>
      </c>
      <c r="E426" t="s">
        <v>17</v>
      </c>
      <c r="F426">
        <v>48</v>
      </c>
      <c r="G426" t="s">
        <v>128</v>
      </c>
      <c r="H426" s="2"/>
      <c r="I426" s="12"/>
      <c r="J426" s="12"/>
      <c r="K426" s="2"/>
      <c r="L426" s="36"/>
      <c r="M426" s="2">
        <v>48</v>
      </c>
      <c r="N426" s="2"/>
      <c r="O426" s="2"/>
      <c r="P426" s="12"/>
      <c r="Q426" s="12"/>
      <c r="R426" s="12"/>
      <c r="S426" s="12"/>
      <c r="T426" s="12"/>
      <c r="U426" s="39"/>
      <c r="W426" s="12"/>
      <c r="X426" s="12"/>
      <c r="Y426" s="12"/>
      <c r="Z426" s="39"/>
      <c r="AB426" s="12"/>
      <c r="AC426" s="42"/>
      <c r="AD426" s="12"/>
      <c r="AE426" s="12"/>
      <c r="AF426" s="12"/>
      <c r="AG426" s="12"/>
      <c r="AH426" s="12"/>
      <c r="AI426" s="12"/>
      <c r="AJ426" s="12"/>
      <c r="AK426" s="12"/>
      <c r="AL426" s="12"/>
      <c r="AM426" s="39"/>
      <c r="AO426" s="12"/>
      <c r="AP426" s="12"/>
      <c r="AQ426" s="12"/>
      <c r="AR426" s="41"/>
      <c r="AS426" s="12"/>
      <c r="AT426" s="12"/>
      <c r="AU426" s="12"/>
      <c r="AV426" s="12"/>
      <c r="AW426" s="12"/>
      <c r="AX426" s="13"/>
      <c r="AY426" s="12"/>
      <c r="AZ426" s="12"/>
      <c r="BA426" s="39"/>
      <c r="BB426" s="40">
        <v>0</v>
      </c>
      <c r="BC426" s="39"/>
      <c r="BE426" s="12"/>
      <c r="BF426" s="12"/>
      <c r="BG426" s="12"/>
      <c r="BH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</row>
    <row r="427" spans="1:128" x14ac:dyDescent="0.25">
      <c r="A427" s="34" t="s">
        <v>150</v>
      </c>
      <c r="B427" s="1">
        <v>39819</v>
      </c>
      <c r="C427" s="2"/>
      <c r="D427" s="1"/>
      <c r="F427">
        <v>18</v>
      </c>
      <c r="G427" t="s">
        <v>128</v>
      </c>
      <c r="H427" s="2"/>
      <c r="I427" s="12"/>
      <c r="J427" s="12">
        <v>5.6</v>
      </c>
      <c r="K427" s="2"/>
      <c r="L427" s="36"/>
      <c r="M427" s="2"/>
      <c r="N427" s="2"/>
      <c r="O427" s="2"/>
      <c r="P427" s="12"/>
      <c r="Q427" s="12"/>
      <c r="R427" s="12"/>
      <c r="S427" s="12"/>
      <c r="T427" s="12"/>
      <c r="U427" s="39"/>
      <c r="W427" s="12"/>
      <c r="X427" s="12"/>
      <c r="Y427" s="12"/>
      <c r="Z427" s="39"/>
      <c r="AB427" s="12"/>
      <c r="AC427" s="42"/>
      <c r="AD427" s="12"/>
      <c r="AE427" s="12"/>
      <c r="AF427" s="12"/>
      <c r="AG427" s="12"/>
      <c r="AH427" s="12"/>
      <c r="AI427" s="12"/>
      <c r="AJ427" s="12"/>
      <c r="AK427" s="12"/>
      <c r="AL427" s="12"/>
      <c r="AM427" s="39"/>
      <c r="AO427" s="12"/>
      <c r="AP427" s="12"/>
      <c r="AQ427" s="12"/>
      <c r="AR427" s="41"/>
      <c r="AS427" s="12"/>
      <c r="AT427" s="12"/>
      <c r="AU427" s="12"/>
      <c r="AV427" s="12"/>
      <c r="AW427" s="12"/>
      <c r="AX427" s="13"/>
      <c r="AY427" s="12"/>
      <c r="AZ427" s="12"/>
      <c r="BA427" s="39"/>
      <c r="BB427" s="40">
        <v>0</v>
      </c>
      <c r="BC427" s="39"/>
      <c r="BE427" s="12"/>
      <c r="BF427" s="12"/>
      <c r="BG427" s="12"/>
      <c r="BH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</row>
    <row r="428" spans="1:128" x14ac:dyDescent="0.25">
      <c r="A428" s="34" t="s">
        <v>150</v>
      </c>
      <c r="B428" s="1">
        <v>39820</v>
      </c>
      <c r="C428" s="2"/>
      <c r="D428" s="1"/>
      <c r="F428" s="2">
        <v>19</v>
      </c>
      <c r="G428" t="s">
        <v>128</v>
      </c>
      <c r="H428" s="2"/>
      <c r="I428" s="12"/>
      <c r="J428" s="12"/>
      <c r="K428" s="2"/>
      <c r="L428" s="36"/>
      <c r="M428" s="2"/>
      <c r="N428" s="2"/>
      <c r="O428" s="2"/>
      <c r="P428" s="12"/>
      <c r="Q428" s="12"/>
      <c r="R428" s="12"/>
      <c r="S428" s="12"/>
      <c r="T428" s="12"/>
      <c r="U428" s="39">
        <v>0</v>
      </c>
      <c r="W428" s="12"/>
      <c r="X428" s="12"/>
      <c r="Y428" s="12"/>
      <c r="Z428" s="39">
        <v>0</v>
      </c>
      <c r="AB428" s="12">
        <v>0.2397474342105263</v>
      </c>
      <c r="AC428" s="42"/>
      <c r="AD428" s="12"/>
      <c r="AE428" s="12"/>
      <c r="AF428" s="12"/>
      <c r="AG428" s="12">
        <v>0</v>
      </c>
      <c r="AH428" s="12"/>
      <c r="AI428" s="12">
        <v>0</v>
      </c>
      <c r="AJ428" s="12"/>
      <c r="AK428" s="12">
        <v>0</v>
      </c>
      <c r="AL428" s="12">
        <v>0</v>
      </c>
      <c r="AM428" s="39"/>
      <c r="AO428" s="12"/>
      <c r="AP428" s="12"/>
      <c r="AQ428" s="12"/>
      <c r="AR428" s="41">
        <v>0</v>
      </c>
      <c r="AS428" s="12">
        <v>0</v>
      </c>
      <c r="AT428" s="12">
        <v>0</v>
      </c>
      <c r="AU428" s="12">
        <v>0</v>
      </c>
      <c r="AV428" s="12"/>
      <c r="AW428" s="12"/>
      <c r="AX428" s="13">
        <v>0</v>
      </c>
      <c r="AY428" s="12"/>
      <c r="AZ428" s="12"/>
      <c r="BA428" s="39"/>
      <c r="BB428" s="40">
        <v>0</v>
      </c>
      <c r="BC428" s="39"/>
      <c r="BE428" s="12"/>
      <c r="BF428" s="12"/>
      <c r="BG428" s="12"/>
      <c r="BH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</row>
    <row r="429" spans="1:128" x14ac:dyDescent="0.25">
      <c r="A429" s="34" t="s">
        <v>150</v>
      </c>
      <c r="B429" s="1">
        <v>39827</v>
      </c>
      <c r="C429" s="2"/>
      <c r="D429" s="1"/>
      <c r="F429">
        <v>26</v>
      </c>
      <c r="G429" t="s">
        <v>128</v>
      </c>
      <c r="H429" s="2"/>
      <c r="I429" s="12"/>
      <c r="J429" s="12">
        <v>7.7</v>
      </c>
      <c r="K429" s="2"/>
      <c r="L429" s="36"/>
      <c r="M429" s="2"/>
      <c r="N429" s="2"/>
      <c r="O429" s="2"/>
      <c r="P429" s="12"/>
      <c r="Q429" s="12"/>
      <c r="R429" s="12"/>
      <c r="S429" s="12"/>
      <c r="T429" s="12"/>
      <c r="U429" s="39"/>
      <c r="W429" s="12"/>
      <c r="X429" s="12"/>
      <c r="Y429" s="12"/>
      <c r="Z429" s="39"/>
      <c r="AB429" s="12"/>
      <c r="AC429" s="42"/>
      <c r="AD429" s="12"/>
      <c r="AE429" s="12"/>
      <c r="AF429" s="12"/>
      <c r="AG429" s="12"/>
      <c r="AH429" s="12"/>
      <c r="AI429" s="12"/>
      <c r="AJ429" s="12"/>
      <c r="AK429" s="12"/>
      <c r="AL429" s="12"/>
      <c r="AM429" s="39"/>
      <c r="AO429" s="12"/>
      <c r="AP429" s="12"/>
      <c r="AQ429" s="12"/>
      <c r="AR429" s="41"/>
      <c r="AS429" s="12"/>
      <c r="AT429" s="12"/>
      <c r="AU429" s="12"/>
      <c r="AV429" s="12"/>
      <c r="AW429" s="12"/>
      <c r="AX429" s="13"/>
      <c r="AY429" s="12"/>
      <c r="AZ429" s="12"/>
      <c r="BA429" s="39"/>
      <c r="BB429" s="40">
        <v>0</v>
      </c>
      <c r="BC429" s="39"/>
      <c r="BE429" s="12"/>
      <c r="BF429" s="12"/>
      <c r="BG429" s="12"/>
      <c r="BH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</row>
    <row r="430" spans="1:128" x14ac:dyDescent="0.25">
      <c r="A430" s="34" t="s">
        <v>150</v>
      </c>
      <c r="B430" s="1">
        <v>39833</v>
      </c>
      <c r="C430" s="2"/>
      <c r="D430" s="1"/>
      <c r="F430" s="2">
        <v>32</v>
      </c>
      <c r="G430" t="s">
        <v>128</v>
      </c>
      <c r="H430" s="2"/>
      <c r="I430" s="12"/>
      <c r="J430" s="12">
        <v>10.050000000000001</v>
      </c>
      <c r="K430" s="2"/>
      <c r="L430" s="36"/>
      <c r="M430" s="2"/>
      <c r="N430" s="2"/>
      <c r="O430" s="2"/>
      <c r="P430" s="12"/>
      <c r="Q430" s="12"/>
      <c r="R430" s="12"/>
      <c r="S430" s="12"/>
      <c r="T430" s="12"/>
      <c r="U430" s="39">
        <v>0</v>
      </c>
      <c r="W430" s="12"/>
      <c r="X430" s="12"/>
      <c r="Y430" s="12"/>
      <c r="Z430" s="39">
        <v>625.26891492206937</v>
      </c>
      <c r="AA430" s="40">
        <v>62.526891492206936</v>
      </c>
      <c r="AB430" s="12">
        <v>0.97365026971715307</v>
      </c>
      <c r="AC430" s="42">
        <f>AB430/AA430</f>
        <v>1.5571704373605465E-2</v>
      </c>
      <c r="AD430" s="12"/>
      <c r="AE430" s="12"/>
      <c r="AF430" s="12"/>
      <c r="AG430" s="12">
        <v>0</v>
      </c>
      <c r="AH430" s="12"/>
      <c r="AI430" s="12">
        <v>0</v>
      </c>
      <c r="AJ430" s="12"/>
      <c r="AK430" s="12">
        <v>0</v>
      </c>
      <c r="AL430" s="12">
        <v>0</v>
      </c>
      <c r="AM430" s="39"/>
      <c r="AO430" s="12"/>
      <c r="AP430" s="12"/>
      <c r="AQ430" s="12"/>
      <c r="AR430" s="41">
        <v>0</v>
      </c>
      <c r="AS430" s="12">
        <v>0</v>
      </c>
      <c r="AT430" s="12">
        <v>0</v>
      </c>
      <c r="AU430" s="12">
        <v>0</v>
      </c>
      <c r="AV430" s="12"/>
      <c r="AW430" s="12"/>
      <c r="AX430" s="13">
        <v>0</v>
      </c>
      <c r="AY430" s="12"/>
      <c r="AZ430" s="12"/>
      <c r="BA430" s="39"/>
      <c r="BB430" s="40">
        <v>0</v>
      </c>
      <c r="BC430" s="39">
        <f>U430+Z430+AM430+BA430</f>
        <v>625.26891492206937</v>
      </c>
      <c r="BD430">
        <f>V430+AA430+AN430</f>
        <v>62.526891492206936</v>
      </c>
      <c r="BE430" s="12"/>
      <c r="BF430" s="12"/>
      <c r="BG430" s="12"/>
      <c r="BH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</row>
    <row r="431" spans="1:128" x14ac:dyDescent="0.25">
      <c r="A431" s="34" t="s">
        <v>150</v>
      </c>
      <c r="B431" s="1">
        <v>39840</v>
      </c>
      <c r="C431" s="2"/>
      <c r="D431" s="1"/>
      <c r="F431">
        <v>39</v>
      </c>
      <c r="G431" t="s">
        <v>128</v>
      </c>
      <c r="H431" s="2"/>
      <c r="I431" s="12"/>
      <c r="J431" s="12">
        <v>13.7</v>
      </c>
      <c r="K431" s="2"/>
      <c r="L431" s="36"/>
      <c r="M431" s="2"/>
      <c r="N431" s="2"/>
      <c r="O431" s="2"/>
      <c r="P431" s="12"/>
      <c r="Q431" s="12"/>
      <c r="R431" s="12"/>
      <c r="S431" s="12"/>
      <c r="T431" s="12"/>
      <c r="U431" s="39"/>
      <c r="W431" s="12"/>
      <c r="X431" s="12"/>
      <c r="Y431" s="12"/>
      <c r="Z431" s="39"/>
      <c r="AB431" s="12"/>
      <c r="AC431" s="42"/>
      <c r="AD431" s="12"/>
      <c r="AE431" s="12"/>
      <c r="AF431" s="12"/>
      <c r="AG431" s="12"/>
      <c r="AH431" s="12"/>
      <c r="AI431" s="12"/>
      <c r="AJ431" s="12"/>
      <c r="AK431" s="12"/>
      <c r="AL431" s="12"/>
      <c r="AM431" s="39"/>
      <c r="AO431" s="12"/>
      <c r="AP431" s="12"/>
      <c r="AQ431" s="12"/>
      <c r="AR431" s="41"/>
      <c r="AS431" s="12"/>
      <c r="AT431" s="12"/>
      <c r="AU431" s="12"/>
      <c r="AV431" s="12"/>
      <c r="AW431" s="12"/>
      <c r="AX431" s="13"/>
      <c r="AY431" s="12"/>
      <c r="AZ431" s="12"/>
      <c r="BA431" s="39"/>
      <c r="BB431" s="40">
        <v>0</v>
      </c>
      <c r="BC431" s="39"/>
      <c r="BE431" s="12"/>
      <c r="BF431" s="12"/>
      <c r="BG431" s="12"/>
      <c r="BH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</row>
    <row r="432" spans="1:128" x14ac:dyDescent="0.25">
      <c r="A432" s="34" t="s">
        <v>150</v>
      </c>
      <c r="B432" s="1">
        <v>39848</v>
      </c>
      <c r="C432" s="2"/>
      <c r="D432" s="1"/>
      <c r="F432" s="2">
        <v>47</v>
      </c>
      <c r="G432" t="s">
        <v>128</v>
      </c>
      <c r="H432" s="2"/>
      <c r="I432" s="12"/>
      <c r="J432" s="12">
        <v>16.05</v>
      </c>
      <c r="K432" s="2"/>
      <c r="L432" s="36"/>
      <c r="M432" s="2"/>
      <c r="N432" s="2"/>
      <c r="O432" s="2"/>
      <c r="P432" s="12"/>
      <c r="Q432" s="12"/>
      <c r="R432" s="12"/>
      <c r="S432" s="12"/>
      <c r="T432" s="12"/>
      <c r="U432" s="39">
        <v>1687.6277434544929</v>
      </c>
      <c r="V432" s="40">
        <v>168.76277434544929</v>
      </c>
      <c r="W432" s="12"/>
      <c r="X432" s="12"/>
      <c r="Y432" s="12"/>
      <c r="Z432" s="39">
        <v>1547.2980637079409</v>
      </c>
      <c r="AA432" s="40">
        <v>154.72980637079408</v>
      </c>
      <c r="AB432" s="12">
        <v>3.0069962595428086</v>
      </c>
      <c r="AC432" s="42">
        <f>AB432/AA432</f>
        <v>1.9433852662730355E-2</v>
      </c>
      <c r="AD432" s="12"/>
      <c r="AE432" s="12"/>
      <c r="AF432" s="12"/>
      <c r="AG432" s="12">
        <v>72.852403717917923</v>
      </c>
      <c r="AH432" s="12"/>
      <c r="AI432" s="12">
        <v>0</v>
      </c>
      <c r="AJ432" s="12"/>
      <c r="AK432" s="12">
        <v>0</v>
      </c>
      <c r="AL432" s="12">
        <v>0</v>
      </c>
      <c r="AM432" s="39">
        <f>AG432+AH432+AI432+AJ432+AK432+AL432</f>
        <v>72.852403717917923</v>
      </c>
      <c r="AN432" s="40">
        <f>AM432/10</f>
        <v>7.285240371791792</v>
      </c>
      <c r="AO432" s="12"/>
      <c r="AP432" s="12"/>
      <c r="AQ432" s="12"/>
      <c r="AR432" s="41">
        <v>100.74716566706533</v>
      </c>
      <c r="AS432" s="12">
        <v>100.74716566706533</v>
      </c>
      <c r="AT432" s="12">
        <v>0</v>
      </c>
      <c r="AU432" s="12">
        <v>0</v>
      </c>
      <c r="AV432" s="12"/>
      <c r="AW432" s="12"/>
      <c r="AX432" s="13">
        <v>0</v>
      </c>
      <c r="AY432" s="12"/>
      <c r="AZ432" s="12"/>
      <c r="BA432" s="39"/>
      <c r="BB432" s="40">
        <v>0</v>
      </c>
      <c r="BC432" s="39">
        <f>U432+Z432+AM432+BA432</f>
        <v>3307.7782108803513</v>
      </c>
      <c r="BD432">
        <f>V432+AA432+AN432</f>
        <v>330.77782108803518</v>
      </c>
      <c r="BE432" s="12"/>
      <c r="BF432" s="12"/>
      <c r="BG432" s="12"/>
      <c r="BH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</row>
    <row r="433" spans="1:128" x14ac:dyDescent="0.25">
      <c r="A433" s="34" t="s">
        <v>150</v>
      </c>
      <c r="B433" s="1">
        <v>39854</v>
      </c>
      <c r="C433" s="2"/>
      <c r="D433" s="1"/>
      <c r="F433">
        <v>53</v>
      </c>
      <c r="G433" t="s">
        <v>128</v>
      </c>
      <c r="H433" s="2"/>
      <c r="I433" s="12"/>
      <c r="J433" s="12">
        <v>17.5</v>
      </c>
      <c r="K433" s="2"/>
      <c r="L433" s="36"/>
      <c r="M433" s="2"/>
      <c r="N433" s="2"/>
      <c r="O433" s="2"/>
      <c r="P433" s="12"/>
      <c r="Q433" s="12"/>
      <c r="R433" s="12"/>
      <c r="S433" s="12"/>
      <c r="T433" s="12"/>
      <c r="U433" s="39"/>
      <c r="W433" s="12"/>
      <c r="X433" s="12"/>
      <c r="Y433" s="12"/>
      <c r="Z433" s="39"/>
      <c r="AB433" s="12"/>
      <c r="AC433" s="42"/>
      <c r="AD433" s="12"/>
      <c r="AE433" s="12"/>
      <c r="AF433" s="12"/>
      <c r="AG433" s="12"/>
      <c r="AH433" s="12"/>
      <c r="AI433" s="12"/>
      <c r="AJ433" s="12"/>
      <c r="AK433" s="12"/>
      <c r="AL433" s="12"/>
      <c r="AM433" s="39"/>
      <c r="AO433" s="12"/>
      <c r="AP433" s="12"/>
      <c r="AQ433" s="12"/>
      <c r="AR433" s="41"/>
      <c r="AS433" s="12"/>
      <c r="AT433" s="12"/>
      <c r="AU433" s="12"/>
      <c r="AV433" s="12"/>
      <c r="AW433" s="12"/>
      <c r="AX433" s="13"/>
      <c r="AY433" s="12"/>
      <c r="AZ433" s="12"/>
      <c r="BA433" s="39"/>
      <c r="BB433" s="40">
        <v>0</v>
      </c>
      <c r="BC433" s="39"/>
      <c r="BE433" s="12"/>
      <c r="BF433" s="12"/>
      <c r="BG433" s="12"/>
      <c r="BH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</row>
    <row r="434" spans="1:128" x14ac:dyDescent="0.25">
      <c r="A434" s="34" t="s">
        <v>150</v>
      </c>
      <c r="B434" s="1">
        <v>39860</v>
      </c>
      <c r="C434" s="2"/>
      <c r="D434" s="1"/>
      <c r="F434" s="2">
        <v>59</v>
      </c>
      <c r="G434" t="s">
        <v>128</v>
      </c>
      <c r="H434" s="2"/>
      <c r="I434" s="12"/>
      <c r="J434" s="12">
        <v>16.45</v>
      </c>
      <c r="K434" s="2"/>
      <c r="L434" s="36"/>
      <c r="M434" s="2"/>
      <c r="N434" s="2"/>
      <c r="O434" s="2"/>
      <c r="P434" s="12"/>
      <c r="Q434" s="12"/>
      <c r="R434" s="12"/>
      <c r="S434" s="12"/>
      <c r="T434" s="12"/>
      <c r="U434" s="39">
        <v>2330.1660155636991</v>
      </c>
      <c r="V434" s="40">
        <v>233.01660155636992</v>
      </c>
      <c r="W434" s="12"/>
      <c r="X434" s="12"/>
      <c r="Y434" s="12"/>
      <c r="Z434" s="39">
        <v>1543.0211806148259</v>
      </c>
      <c r="AA434" s="40">
        <v>154.30211806148259</v>
      </c>
      <c r="AB434" s="12">
        <v>3.8705700446729052</v>
      </c>
      <c r="AC434" s="42">
        <f>AB434/AA434</f>
        <v>2.5084361078767912E-2</v>
      </c>
      <c r="AD434" s="12"/>
      <c r="AE434" s="12"/>
      <c r="AF434" s="12"/>
      <c r="AG434" s="12">
        <v>10.561635247874579</v>
      </c>
      <c r="AH434" s="12"/>
      <c r="AI434" s="12">
        <v>21.598120912698793</v>
      </c>
      <c r="AJ434" s="12"/>
      <c r="AK434" s="12">
        <v>0</v>
      </c>
      <c r="AL434" s="12">
        <v>0</v>
      </c>
      <c r="AM434" s="39">
        <f>AG434+AH434+AI434+AJ434+AK434+AL434</f>
        <v>32.159756160573373</v>
      </c>
      <c r="AN434" s="40">
        <f>AM434/10</f>
        <v>3.2159756160573374</v>
      </c>
      <c r="AO434" s="12"/>
      <c r="AP434" s="12"/>
      <c r="AQ434" s="12"/>
      <c r="AR434" s="41">
        <v>40.333724500555761</v>
      </c>
      <c r="AS434" s="12">
        <v>31.175370301194747</v>
      </c>
      <c r="AT434" s="12">
        <v>9.158354199361014</v>
      </c>
      <c r="AU434" s="12">
        <v>0</v>
      </c>
      <c r="AV434" s="12"/>
      <c r="AW434" s="12"/>
      <c r="AX434" s="13">
        <v>0</v>
      </c>
      <c r="AY434" s="12"/>
      <c r="AZ434" s="12"/>
      <c r="BA434" s="39"/>
      <c r="BB434" s="40">
        <v>0</v>
      </c>
      <c r="BC434" s="39">
        <f>U434+Z434+AM434+BA434</f>
        <v>3905.3469523390986</v>
      </c>
      <c r="BD434">
        <f>V434+AA434+AN434</f>
        <v>390.53469523390982</v>
      </c>
      <c r="BE434" s="12"/>
      <c r="BF434" s="12"/>
      <c r="BG434" s="12"/>
      <c r="BH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</row>
    <row r="435" spans="1:128" x14ac:dyDescent="0.25">
      <c r="A435" s="34" t="s">
        <v>150</v>
      </c>
      <c r="B435" s="1">
        <v>39869</v>
      </c>
      <c r="C435" s="2"/>
      <c r="D435" s="1"/>
      <c r="F435">
        <v>68</v>
      </c>
      <c r="G435" t="s">
        <v>128</v>
      </c>
      <c r="H435" s="2"/>
      <c r="I435" s="12"/>
      <c r="J435" s="12">
        <v>20.9</v>
      </c>
      <c r="K435" s="2"/>
      <c r="L435" s="36"/>
      <c r="M435" s="2"/>
      <c r="N435" s="2"/>
      <c r="O435" s="2"/>
      <c r="P435" s="12"/>
      <c r="Q435" s="12"/>
      <c r="R435" s="12"/>
      <c r="S435" s="12"/>
      <c r="T435" s="12"/>
      <c r="U435" s="39"/>
      <c r="W435" s="12"/>
      <c r="X435" s="12"/>
      <c r="Y435" s="12"/>
      <c r="Z435" s="39"/>
      <c r="AB435" s="12"/>
      <c r="AC435" s="42"/>
      <c r="AD435" s="12"/>
      <c r="AE435" s="12"/>
      <c r="AF435" s="12"/>
      <c r="AG435" s="12"/>
      <c r="AH435" s="12"/>
      <c r="AI435" s="12"/>
      <c r="AJ435" s="12"/>
      <c r="AK435" s="12"/>
      <c r="AL435" s="12"/>
      <c r="AM435" s="39"/>
      <c r="AO435" s="12"/>
      <c r="AP435" s="12"/>
      <c r="AQ435" s="12"/>
      <c r="AR435" s="41"/>
      <c r="AS435" s="12"/>
      <c r="AT435" s="12"/>
      <c r="AU435" s="12"/>
      <c r="AV435" s="12"/>
      <c r="AW435" s="12"/>
      <c r="AX435" s="13"/>
      <c r="AY435" s="12"/>
      <c r="AZ435" s="12"/>
      <c r="BA435" s="39"/>
      <c r="BB435" s="40">
        <v>0</v>
      </c>
      <c r="BC435" s="39"/>
      <c r="BE435" s="12"/>
      <c r="BF435" s="12"/>
      <c r="BG435" s="12"/>
      <c r="BH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</row>
    <row r="436" spans="1:128" x14ac:dyDescent="0.25">
      <c r="A436" s="34" t="s">
        <v>150</v>
      </c>
      <c r="B436" s="1">
        <v>39874</v>
      </c>
      <c r="C436" s="2"/>
      <c r="D436" s="1"/>
      <c r="F436">
        <v>73</v>
      </c>
      <c r="G436" t="s">
        <v>128</v>
      </c>
      <c r="H436" s="2"/>
      <c r="I436" s="12"/>
      <c r="J436" s="12">
        <v>20.55</v>
      </c>
      <c r="K436" s="2"/>
      <c r="L436" s="36"/>
      <c r="M436" s="2"/>
      <c r="N436" s="2"/>
      <c r="O436" s="2"/>
      <c r="P436" s="12"/>
      <c r="Q436" s="12"/>
      <c r="R436" s="12"/>
      <c r="S436" s="12"/>
      <c r="T436" s="12"/>
      <c r="U436" s="39"/>
      <c r="W436" s="12"/>
      <c r="X436" s="12"/>
      <c r="Y436" s="12"/>
      <c r="Z436" s="39"/>
      <c r="AB436" s="12"/>
      <c r="AC436" s="42"/>
      <c r="AD436" s="12"/>
      <c r="AE436" s="12"/>
      <c r="AF436" s="12"/>
      <c r="AG436" s="12"/>
      <c r="AH436" s="12"/>
      <c r="AI436" s="12"/>
      <c r="AJ436" s="12"/>
      <c r="AK436" s="12"/>
      <c r="AL436" s="12"/>
      <c r="AM436" s="39"/>
      <c r="AO436" s="12"/>
      <c r="AP436" s="12"/>
      <c r="AQ436" s="12"/>
      <c r="AR436" s="41"/>
      <c r="AS436" s="12"/>
      <c r="AT436" s="12"/>
      <c r="AU436" s="12"/>
      <c r="AV436" s="12"/>
      <c r="AW436" s="12"/>
      <c r="AX436" s="13"/>
      <c r="AY436" s="12"/>
      <c r="AZ436" s="12"/>
      <c r="BA436" s="39"/>
      <c r="BB436" s="40">
        <v>0</v>
      </c>
      <c r="BC436" s="39"/>
      <c r="BE436" s="12"/>
      <c r="BF436" s="12"/>
      <c r="BG436" s="12"/>
      <c r="BH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</row>
    <row r="437" spans="1:128" x14ac:dyDescent="0.25">
      <c r="A437" s="34" t="s">
        <v>150</v>
      </c>
      <c r="B437" s="1">
        <v>39876</v>
      </c>
      <c r="C437" s="2"/>
      <c r="D437" s="1"/>
      <c r="F437" s="2">
        <v>75</v>
      </c>
      <c r="G437" t="s">
        <v>128</v>
      </c>
      <c r="H437" s="2"/>
      <c r="I437" s="12"/>
      <c r="J437" s="12"/>
      <c r="K437" s="2"/>
      <c r="L437" s="36"/>
      <c r="M437" s="2"/>
      <c r="N437" s="2"/>
      <c r="O437" s="2"/>
      <c r="P437" s="12"/>
      <c r="Q437" s="12"/>
      <c r="R437" s="12"/>
      <c r="S437" s="12"/>
      <c r="T437" s="12"/>
      <c r="U437" s="39">
        <v>4162.5068879413448</v>
      </c>
      <c r="V437" s="40">
        <v>416.25068879413448</v>
      </c>
      <c r="W437" s="12"/>
      <c r="X437" s="12"/>
      <c r="Y437" s="12"/>
      <c r="Z437" s="39">
        <v>2099.4206398456954</v>
      </c>
      <c r="AA437" s="40">
        <v>209.94206398456953</v>
      </c>
      <c r="AB437" s="12">
        <v>2.7400221067404922</v>
      </c>
      <c r="AC437" s="42">
        <f>AB437/AA437</f>
        <v>1.3051324992888897E-2</v>
      </c>
      <c r="AD437" s="12"/>
      <c r="AE437" s="12"/>
      <c r="AF437" s="12"/>
      <c r="AG437" s="12">
        <v>162.1142366396906</v>
      </c>
      <c r="AH437" s="12"/>
      <c r="AI437" s="12">
        <v>429.88385935813761</v>
      </c>
      <c r="AJ437" s="12"/>
      <c r="AK437" s="12">
        <v>0</v>
      </c>
      <c r="AL437" s="12">
        <v>0</v>
      </c>
      <c r="AM437" s="39">
        <f>AG437+AH437+AI437+AJ437+AK437+AL437</f>
        <v>591.99809599782816</v>
      </c>
      <c r="AN437" s="40">
        <f>AM437/10</f>
        <v>59.199809599782817</v>
      </c>
      <c r="AO437" s="12"/>
      <c r="AP437" s="12"/>
      <c r="AQ437" s="12"/>
      <c r="AR437" s="41">
        <v>222.2091376013025</v>
      </c>
      <c r="AS437" s="12">
        <v>202.44245724108313</v>
      </c>
      <c r="AT437" s="12">
        <v>19.766680360219368</v>
      </c>
      <c r="AU437" s="12">
        <v>0</v>
      </c>
      <c r="AV437" s="12"/>
      <c r="AW437" s="12"/>
      <c r="AX437" s="13">
        <v>0</v>
      </c>
      <c r="AY437" s="12"/>
      <c r="AZ437" s="12"/>
      <c r="BA437" s="39"/>
      <c r="BB437" s="40">
        <v>0</v>
      </c>
      <c r="BC437" s="39">
        <f>U437+Z437+AM437+BA437</f>
        <v>6853.9256237848685</v>
      </c>
      <c r="BD437">
        <f>V437+AA437+AN437</f>
        <v>685.3925623784869</v>
      </c>
      <c r="BE437" s="12"/>
      <c r="BF437" s="12"/>
      <c r="BG437" s="12"/>
      <c r="BH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</row>
    <row r="438" spans="1:128" x14ac:dyDescent="0.25">
      <c r="A438" s="34" t="s">
        <v>150</v>
      </c>
      <c r="B438" s="1">
        <v>39884</v>
      </c>
      <c r="C438" s="2"/>
      <c r="D438" s="1"/>
      <c r="F438">
        <v>83</v>
      </c>
      <c r="G438" t="s">
        <v>128</v>
      </c>
      <c r="H438" s="2"/>
      <c r="I438" s="12"/>
      <c r="J438" s="12">
        <v>20.25</v>
      </c>
      <c r="K438" s="2"/>
      <c r="L438" s="36"/>
      <c r="M438" s="2"/>
      <c r="N438" s="2"/>
      <c r="O438" s="2"/>
      <c r="P438" s="12"/>
      <c r="Q438" s="12"/>
      <c r="R438" s="12"/>
      <c r="S438" s="12"/>
      <c r="T438" s="12"/>
      <c r="U438" s="39"/>
      <c r="W438" s="12"/>
      <c r="X438" s="12"/>
      <c r="Y438" s="12"/>
      <c r="Z438" s="39"/>
      <c r="AB438" s="12"/>
      <c r="AC438" s="42"/>
      <c r="AD438" s="12"/>
      <c r="AE438" s="12"/>
      <c r="AF438" s="12"/>
      <c r="AG438" s="12"/>
      <c r="AH438" s="12"/>
      <c r="AI438" s="12"/>
      <c r="AJ438" s="12"/>
      <c r="AK438" s="12"/>
      <c r="AL438" s="12"/>
      <c r="AM438" s="39"/>
      <c r="AO438" s="12"/>
      <c r="AP438" s="12"/>
      <c r="AQ438" s="12"/>
      <c r="AR438" s="41"/>
      <c r="AS438" s="12"/>
      <c r="AT438" s="12"/>
      <c r="AU438" s="12"/>
      <c r="AV438" s="12"/>
      <c r="AW438" s="12"/>
      <c r="AX438" s="13"/>
      <c r="AY438" s="12"/>
      <c r="AZ438" s="12"/>
      <c r="BA438" s="39"/>
      <c r="BB438" s="40">
        <v>0</v>
      </c>
      <c r="BC438" s="39"/>
      <c r="BE438" s="12"/>
      <c r="BF438" s="12"/>
      <c r="BG438" s="12"/>
      <c r="BH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</row>
    <row r="439" spans="1:128" x14ac:dyDescent="0.25">
      <c r="A439" s="34" t="s">
        <v>150</v>
      </c>
      <c r="B439" s="1">
        <v>39888</v>
      </c>
      <c r="C439" s="2"/>
      <c r="D439" s="1"/>
      <c r="F439" s="2">
        <v>87</v>
      </c>
      <c r="G439" t="s">
        <v>128</v>
      </c>
      <c r="H439" s="2"/>
      <c r="I439" s="12"/>
      <c r="J439" s="12"/>
      <c r="K439" s="2"/>
      <c r="L439" s="36"/>
      <c r="M439" s="2"/>
      <c r="N439" s="2"/>
      <c r="O439" s="2"/>
      <c r="P439" s="12"/>
      <c r="Q439" s="12"/>
      <c r="R439" s="12"/>
      <c r="S439" s="12"/>
      <c r="T439" s="12"/>
      <c r="U439" s="39">
        <v>4878.5115927529641</v>
      </c>
      <c r="V439" s="40">
        <v>487.85115927529642</v>
      </c>
      <c r="W439" s="12"/>
      <c r="X439" s="12"/>
      <c r="Y439" s="12"/>
      <c r="Z439" s="39">
        <v>2564.1065619835267</v>
      </c>
      <c r="AA439" s="40">
        <v>256.41065619835268</v>
      </c>
      <c r="AB439" s="12">
        <v>3.7677727779703796</v>
      </c>
      <c r="AC439" s="42">
        <f>AB439/AA439</f>
        <v>1.4694290923134363E-2</v>
      </c>
      <c r="AD439" s="12"/>
      <c r="AE439" s="12"/>
      <c r="AF439" s="12"/>
      <c r="AG439" s="12">
        <v>264.59138708240744</v>
      </c>
      <c r="AH439" s="12"/>
      <c r="AI439" s="12">
        <v>1110.2331461730892</v>
      </c>
      <c r="AJ439" s="12"/>
      <c r="AK439" s="12">
        <v>0</v>
      </c>
      <c r="AL439" s="12">
        <v>0</v>
      </c>
      <c r="AM439" s="39">
        <f>AG439+AH439+AI439+AJ439+AK439+AL439</f>
        <v>1374.8245332554966</v>
      </c>
      <c r="AN439" s="40">
        <f>AM439/10</f>
        <v>137.48245332554967</v>
      </c>
      <c r="AO439" s="12"/>
      <c r="AP439" s="12"/>
      <c r="AQ439" s="12"/>
      <c r="AR439" s="41">
        <v>233.51396484757413</v>
      </c>
      <c r="AS439" s="12">
        <v>154.31506864303702</v>
      </c>
      <c r="AT439" s="12">
        <v>79.198896204537121</v>
      </c>
      <c r="AU439" s="12">
        <v>0</v>
      </c>
      <c r="AV439" s="12"/>
      <c r="AW439" s="12"/>
      <c r="AX439" s="13">
        <v>0</v>
      </c>
      <c r="AY439" s="12"/>
      <c r="AZ439" s="12"/>
      <c r="BA439" s="39"/>
      <c r="BB439" s="40">
        <v>0</v>
      </c>
      <c r="BC439" s="39">
        <f>U439+Z439+AM439+BA439</f>
        <v>8817.4426879919865</v>
      </c>
      <c r="BD439">
        <f>V439+AA439+AN439</f>
        <v>881.74426879919884</v>
      </c>
      <c r="BE439" s="12"/>
      <c r="BF439" s="12"/>
      <c r="BG439" s="12"/>
      <c r="BH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</row>
    <row r="440" spans="1:128" x14ac:dyDescent="0.25">
      <c r="A440" s="34" t="s">
        <v>150</v>
      </c>
      <c r="B440" s="1">
        <v>39895</v>
      </c>
      <c r="C440" s="2"/>
      <c r="D440" s="1"/>
      <c r="F440">
        <v>94</v>
      </c>
      <c r="G440" t="s">
        <v>128</v>
      </c>
      <c r="H440" s="2"/>
      <c r="I440" s="12"/>
      <c r="J440" s="12">
        <v>23.2</v>
      </c>
      <c r="K440" s="2"/>
      <c r="L440" s="36"/>
      <c r="M440" s="2"/>
      <c r="N440" s="2"/>
      <c r="O440" s="2"/>
      <c r="P440" s="12"/>
      <c r="Q440" s="12"/>
      <c r="R440" s="12"/>
      <c r="S440" s="12"/>
      <c r="T440" s="12"/>
      <c r="U440" s="39"/>
      <c r="W440" s="12"/>
      <c r="X440" s="12"/>
      <c r="Y440" s="12"/>
      <c r="Z440" s="39"/>
      <c r="AB440" s="12"/>
      <c r="AC440" s="42"/>
      <c r="AD440" s="12"/>
      <c r="AE440" s="12"/>
      <c r="AF440" s="12"/>
      <c r="AG440" s="12"/>
      <c r="AH440" s="12"/>
      <c r="AI440" s="12"/>
      <c r="AJ440" s="12"/>
      <c r="AK440" s="12"/>
      <c r="AL440" s="12"/>
      <c r="AM440" s="39"/>
      <c r="AO440" s="12"/>
      <c r="AP440" s="12"/>
      <c r="AQ440" s="12"/>
      <c r="AR440" s="41"/>
      <c r="AS440" s="12"/>
      <c r="AT440" s="12"/>
      <c r="AU440" s="12"/>
      <c r="AV440" s="12"/>
      <c r="AW440" s="12"/>
      <c r="AX440" s="13"/>
      <c r="AY440" s="12"/>
      <c r="AZ440" s="12"/>
      <c r="BA440" s="39"/>
      <c r="BB440" s="40">
        <v>0</v>
      </c>
      <c r="BC440" s="39"/>
      <c r="BE440" s="12"/>
      <c r="BF440" s="12"/>
      <c r="BG440" s="12"/>
      <c r="BH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</row>
    <row r="441" spans="1:128" x14ac:dyDescent="0.25">
      <c r="A441" s="34" t="s">
        <v>150</v>
      </c>
      <c r="B441" s="1">
        <v>39904</v>
      </c>
      <c r="C441" s="2"/>
      <c r="D441" s="1"/>
      <c r="F441" s="2">
        <v>103</v>
      </c>
      <c r="G441" t="s">
        <v>128</v>
      </c>
      <c r="H441" s="2"/>
      <c r="I441" s="12"/>
      <c r="J441" s="12"/>
      <c r="K441" s="2"/>
      <c r="L441" s="36"/>
      <c r="M441" s="2"/>
      <c r="N441" s="2"/>
      <c r="O441" s="2"/>
      <c r="P441" s="12"/>
      <c r="Q441" s="12"/>
      <c r="R441" s="12"/>
      <c r="S441" s="12"/>
      <c r="T441" s="12"/>
      <c r="U441" s="39">
        <v>5686.943459040589</v>
      </c>
      <c r="V441" s="40">
        <v>568.69434590405888</v>
      </c>
      <c r="W441" s="12"/>
      <c r="X441" s="12"/>
      <c r="Y441" s="12"/>
      <c r="Z441" s="39">
        <v>3110.9893629569551</v>
      </c>
      <c r="AA441" s="40">
        <v>311.09893629569552</v>
      </c>
      <c r="AB441" s="12">
        <v>3.5129584540266428</v>
      </c>
      <c r="AC441" s="42">
        <f>AB441/AA441</f>
        <v>1.1292094070960181E-2</v>
      </c>
      <c r="AD441" s="12"/>
      <c r="AE441" s="12"/>
      <c r="AF441" s="12"/>
      <c r="AG441" s="12">
        <v>31.521314640598128</v>
      </c>
      <c r="AH441" s="12"/>
      <c r="AI441" s="12">
        <v>3869.4531086190846</v>
      </c>
      <c r="AJ441" s="12"/>
      <c r="AK441" s="12">
        <v>22.423131615820878</v>
      </c>
      <c r="AL441" s="12">
        <v>0</v>
      </c>
      <c r="AM441" s="39">
        <f>AG441+AH441+AI441+AJ441+AK441+AL441</f>
        <v>3923.3975548755034</v>
      </c>
      <c r="AN441" s="40">
        <f>AM441/10</f>
        <v>392.33975548755035</v>
      </c>
      <c r="AO441" s="12"/>
      <c r="AP441" s="12"/>
      <c r="AQ441" s="12"/>
      <c r="AR441" s="41">
        <v>214.08886179013214</v>
      </c>
      <c r="AS441" s="12">
        <v>17.794393739773312</v>
      </c>
      <c r="AT441" s="12">
        <v>194.7212269244493</v>
      </c>
      <c r="AU441" s="12">
        <v>0</v>
      </c>
      <c r="AV441" s="12"/>
      <c r="AW441" s="12"/>
      <c r="AX441" s="13">
        <v>1.5732411259095274</v>
      </c>
      <c r="AY441" s="12"/>
      <c r="AZ441" s="12"/>
      <c r="BA441" s="39"/>
      <c r="BB441" s="40">
        <v>0</v>
      </c>
      <c r="BC441" s="39">
        <f>U441+Z441+AM441+BA441</f>
        <v>12721.330376873047</v>
      </c>
      <c r="BD441">
        <f>V441+AA441+AN441</f>
        <v>1272.1330376873047</v>
      </c>
      <c r="BE441" s="12"/>
      <c r="BF441" s="12"/>
      <c r="BG441" s="12"/>
      <c r="BH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</row>
    <row r="442" spans="1:128" x14ac:dyDescent="0.25">
      <c r="A442" s="34" t="s">
        <v>150</v>
      </c>
      <c r="B442" s="1">
        <v>39908</v>
      </c>
      <c r="C442" s="2"/>
      <c r="D442" s="1"/>
      <c r="F442">
        <v>107</v>
      </c>
      <c r="G442" t="s">
        <v>128</v>
      </c>
      <c r="H442" s="2"/>
      <c r="I442" s="12"/>
      <c r="J442" s="12">
        <v>26.2</v>
      </c>
      <c r="K442" s="2"/>
      <c r="L442" s="36"/>
      <c r="M442" s="2"/>
      <c r="N442" s="2"/>
      <c r="O442" s="2"/>
      <c r="P442" s="12"/>
      <c r="Q442" s="12"/>
      <c r="R442" s="12"/>
      <c r="S442" s="12"/>
      <c r="T442" s="12"/>
      <c r="U442" s="39"/>
      <c r="W442" s="12"/>
      <c r="X442" s="12"/>
      <c r="Y442" s="12"/>
      <c r="Z442" s="39"/>
      <c r="AB442" s="12"/>
      <c r="AC442" s="42"/>
      <c r="AD442" s="12"/>
      <c r="AE442" s="12"/>
      <c r="AF442" s="12"/>
      <c r="AG442" s="12"/>
      <c r="AH442" s="12"/>
      <c r="AI442" s="12"/>
      <c r="AJ442" s="12"/>
      <c r="AK442" s="12"/>
      <c r="AL442" s="12"/>
      <c r="AM442" s="39"/>
      <c r="AO442" s="12"/>
      <c r="AP442" s="12"/>
      <c r="AQ442" s="12"/>
      <c r="AR442" s="41"/>
      <c r="AS442" s="12"/>
      <c r="AT442" s="12"/>
      <c r="AU442" s="12"/>
      <c r="AV442" s="12"/>
      <c r="AW442" s="12"/>
      <c r="AX442" s="13"/>
      <c r="AY442" s="12"/>
      <c r="AZ442" s="12"/>
      <c r="BA442" s="39"/>
      <c r="BB442" s="40">
        <v>0</v>
      </c>
      <c r="BC442" s="39"/>
      <c r="BE442" s="12"/>
      <c r="BF442" s="12"/>
      <c r="BG442" s="12"/>
      <c r="BH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</row>
    <row r="443" spans="1:128" x14ac:dyDescent="0.25">
      <c r="A443" s="34" t="s">
        <v>150</v>
      </c>
      <c r="B443" s="1">
        <v>39911</v>
      </c>
      <c r="C443" s="2"/>
      <c r="D443" s="1"/>
      <c r="F443">
        <v>110</v>
      </c>
      <c r="G443" t="s">
        <v>128</v>
      </c>
      <c r="H443" s="2"/>
      <c r="I443" s="12"/>
      <c r="J443" s="12"/>
      <c r="K443" s="2"/>
      <c r="L443" s="36"/>
      <c r="M443" s="2"/>
      <c r="N443" s="2"/>
      <c r="O443" s="2"/>
      <c r="P443" s="12"/>
      <c r="Q443" s="12"/>
      <c r="R443" s="12"/>
      <c r="S443" s="12"/>
      <c r="T443" s="12"/>
      <c r="U443" s="39"/>
      <c r="W443" s="12"/>
      <c r="X443" s="12"/>
      <c r="Y443" s="12"/>
      <c r="Z443" s="39"/>
      <c r="AB443" s="12"/>
      <c r="AC443" s="42"/>
      <c r="AD443" s="12"/>
      <c r="AE443" s="12"/>
      <c r="AF443" s="12"/>
      <c r="AG443" s="12"/>
      <c r="AH443" s="12"/>
      <c r="AI443" s="12"/>
      <c r="AJ443" s="12"/>
      <c r="AK443" s="12"/>
      <c r="AL443" s="12"/>
      <c r="AM443" s="39"/>
      <c r="AO443" s="12"/>
      <c r="AP443" s="12"/>
      <c r="AQ443" s="12"/>
      <c r="AR443" s="41"/>
      <c r="AS443" s="12"/>
      <c r="AT443" s="12"/>
      <c r="AU443" s="12"/>
      <c r="AV443" s="12"/>
      <c r="AW443" s="12"/>
      <c r="AX443" s="13"/>
      <c r="AY443" s="12"/>
      <c r="AZ443" s="12"/>
      <c r="BA443" s="39"/>
      <c r="BB443" s="40">
        <v>0</v>
      </c>
      <c r="BC443" s="39"/>
      <c r="BE443" s="12"/>
      <c r="BF443" s="12"/>
      <c r="BG443" s="12">
        <v>3.8520398641334772</v>
      </c>
      <c r="BH443" s="12">
        <v>4.6909090909090914</v>
      </c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</row>
    <row r="444" spans="1:128" x14ac:dyDescent="0.25">
      <c r="A444" s="34" t="s">
        <v>150</v>
      </c>
      <c r="B444" s="1">
        <v>39920</v>
      </c>
      <c r="C444" s="2"/>
      <c r="D444" s="1"/>
      <c r="F444">
        <v>119</v>
      </c>
      <c r="G444" t="s">
        <v>128</v>
      </c>
      <c r="H444" s="2"/>
      <c r="I444" s="12"/>
      <c r="J444" s="12"/>
      <c r="K444" s="2"/>
      <c r="L444" s="36"/>
      <c r="M444" s="2"/>
      <c r="N444" s="2"/>
      <c r="O444" s="2"/>
      <c r="P444" s="12"/>
      <c r="Q444" s="12"/>
      <c r="R444" s="12"/>
      <c r="S444" s="12"/>
      <c r="T444" s="12"/>
      <c r="U444" s="39"/>
      <c r="W444" s="12"/>
      <c r="X444" s="12"/>
      <c r="Y444" s="12"/>
      <c r="Z444" s="39"/>
      <c r="AB444" s="12"/>
      <c r="AC444" s="42"/>
      <c r="AD444" s="12"/>
      <c r="AE444" s="12"/>
      <c r="AF444" s="12"/>
      <c r="AG444" s="12"/>
      <c r="AH444" s="12"/>
      <c r="AI444" s="12"/>
      <c r="AJ444" s="12"/>
      <c r="AK444" s="12"/>
      <c r="AL444" s="12"/>
      <c r="AM444" s="39"/>
      <c r="AO444" s="12"/>
      <c r="AP444" s="12"/>
      <c r="AQ444" s="12"/>
      <c r="AR444" s="41"/>
      <c r="AS444" s="12"/>
      <c r="AT444" s="12"/>
      <c r="AU444" s="12"/>
      <c r="AV444" s="12"/>
      <c r="AW444" s="12"/>
      <c r="AX444" s="13"/>
      <c r="AY444" s="12"/>
      <c r="AZ444" s="12"/>
      <c r="BA444" s="39"/>
      <c r="BB444" s="40">
        <v>0</v>
      </c>
      <c r="BC444" s="39"/>
      <c r="BE444" s="12"/>
      <c r="BF444" s="12"/>
      <c r="BG444" s="12">
        <v>5.5018476353999475</v>
      </c>
      <c r="BH444" s="12">
        <v>3.6833333333333336</v>
      </c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</row>
    <row r="445" spans="1:128" x14ac:dyDescent="0.25">
      <c r="A445" s="34" t="s">
        <v>150</v>
      </c>
      <c r="B445" s="1">
        <v>39925</v>
      </c>
      <c r="C445" s="2"/>
      <c r="D445" s="1"/>
      <c r="F445">
        <v>124</v>
      </c>
      <c r="G445" t="s">
        <v>128</v>
      </c>
      <c r="H445" s="2"/>
      <c r="I445" s="12"/>
      <c r="J445" s="12"/>
      <c r="K445" s="2"/>
      <c r="L445" s="36"/>
      <c r="M445" s="2"/>
      <c r="N445" s="2"/>
      <c r="O445" s="2"/>
      <c r="P445" s="12"/>
      <c r="Q445" s="12"/>
      <c r="R445" s="12"/>
      <c r="S445" s="12"/>
      <c r="T445" s="12"/>
      <c r="U445" s="39"/>
      <c r="W445" s="12"/>
      <c r="X445" s="12"/>
      <c r="Y445" s="12"/>
      <c r="Z445" s="39"/>
      <c r="AB445" s="12"/>
      <c r="AC445" s="42"/>
      <c r="AD445" s="12"/>
      <c r="AE445" s="12"/>
      <c r="AF445" s="12"/>
      <c r="AG445" s="12"/>
      <c r="AH445" s="12"/>
      <c r="AI445" s="12"/>
      <c r="AJ445" s="12"/>
      <c r="AK445" s="12"/>
      <c r="AL445" s="12"/>
      <c r="AM445" s="39"/>
      <c r="AO445" s="12"/>
      <c r="AP445" s="12"/>
      <c r="AQ445" s="12"/>
      <c r="AR445" s="41"/>
      <c r="AS445" s="12"/>
      <c r="AT445" s="12"/>
      <c r="AU445" s="12"/>
      <c r="AV445" s="12"/>
      <c r="AW445" s="12"/>
      <c r="AX445" s="13"/>
      <c r="AY445" s="12"/>
      <c r="AZ445" s="12"/>
      <c r="BA445" s="39"/>
      <c r="BB445" s="40">
        <v>0</v>
      </c>
      <c r="BC445" s="39"/>
      <c r="BE445" s="12"/>
      <c r="BF445" s="12"/>
      <c r="BG445" s="12">
        <v>7.160986898585346</v>
      </c>
      <c r="BH445" s="12">
        <v>4.6343750000000004</v>
      </c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</row>
    <row r="446" spans="1:128" x14ac:dyDescent="0.25">
      <c r="A446" s="34" t="s">
        <v>150</v>
      </c>
      <c r="B446" s="1">
        <v>39932</v>
      </c>
      <c r="C446" s="2"/>
      <c r="D446" s="1"/>
      <c r="F446" s="2">
        <v>131</v>
      </c>
      <c r="G446" t="s">
        <v>128</v>
      </c>
      <c r="H446" s="2"/>
      <c r="I446" s="12"/>
      <c r="J446" s="12"/>
      <c r="K446" s="2"/>
      <c r="L446" s="36"/>
      <c r="M446" s="2"/>
      <c r="N446" s="2"/>
      <c r="O446" s="2"/>
      <c r="P446" s="12"/>
      <c r="Q446" s="12"/>
      <c r="R446" s="12"/>
      <c r="S446" s="12"/>
      <c r="T446" s="12"/>
      <c r="U446" s="39">
        <v>4994.2950382262388</v>
      </c>
      <c r="V446" s="40">
        <v>499.42950382262387</v>
      </c>
      <c r="W446" s="12"/>
      <c r="X446" s="12"/>
      <c r="Y446" s="12"/>
      <c r="Z446" s="39">
        <v>2109.5385376604881</v>
      </c>
      <c r="AA446" s="40">
        <v>210.95385376604881</v>
      </c>
      <c r="AB446" s="12">
        <v>2.5073186625197388</v>
      </c>
      <c r="AC446" s="42">
        <f>AB446/AA446</f>
        <v>1.188562625312546E-2</v>
      </c>
      <c r="AD446" s="12"/>
      <c r="AE446" s="12"/>
      <c r="AF446" s="12"/>
      <c r="AG446" s="12">
        <v>0</v>
      </c>
      <c r="AH446" s="12"/>
      <c r="AI446" s="12">
        <v>5989.0928184192717</v>
      </c>
      <c r="AJ446" s="12"/>
      <c r="AK446" s="12">
        <v>63.860352421148946</v>
      </c>
      <c r="AL446" s="12">
        <v>1012.3722955254465</v>
      </c>
      <c r="AM446" s="39">
        <f>AG446+AH446+AI446+AJ446+AK446+AL446</f>
        <v>7065.3254663658672</v>
      </c>
      <c r="AN446" s="40">
        <f>AM446/10</f>
        <v>706.53254663658674</v>
      </c>
      <c r="AO446" s="12"/>
      <c r="AP446" s="12"/>
      <c r="AQ446" s="12"/>
      <c r="AR446" s="41">
        <v>133.46275474310414</v>
      </c>
      <c r="AS446" s="12">
        <v>0</v>
      </c>
      <c r="AT446" s="12">
        <v>109.52539475430265</v>
      </c>
      <c r="AU446" s="12">
        <v>14.900215679288269</v>
      </c>
      <c r="AV446" s="12"/>
      <c r="AW446" s="12"/>
      <c r="AX446" s="13">
        <v>9.0371443095132378</v>
      </c>
      <c r="AY446" s="12"/>
      <c r="AZ446" s="12"/>
      <c r="BA446" s="39"/>
      <c r="BB446" s="40">
        <v>0</v>
      </c>
      <c r="BC446" s="39">
        <f>U446+Z446+AM446+BA446</f>
        <v>14169.159042252595</v>
      </c>
      <c r="BD446">
        <f>V446+AA446+AN446</f>
        <v>1416.9159042252595</v>
      </c>
      <c r="BE446" s="12"/>
      <c r="BF446" s="12"/>
      <c r="BG446" s="12">
        <v>14.962114142809149</v>
      </c>
      <c r="BH446" s="12">
        <v>5.1715079365079362</v>
      </c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</row>
    <row r="447" spans="1:128" x14ac:dyDescent="0.25">
      <c r="A447" s="34" t="s">
        <v>150</v>
      </c>
      <c r="B447" s="1">
        <v>39939</v>
      </c>
      <c r="C447" s="2"/>
      <c r="D447" s="1"/>
      <c r="F447">
        <v>138</v>
      </c>
      <c r="G447" t="s">
        <v>128</v>
      </c>
      <c r="H447" s="2"/>
      <c r="I447" s="12"/>
      <c r="J447" s="12"/>
      <c r="K447" s="2"/>
      <c r="L447" s="36"/>
      <c r="M447" s="2"/>
      <c r="N447" s="2"/>
      <c r="O447" s="2"/>
      <c r="P447" s="12"/>
      <c r="Q447" s="12"/>
      <c r="R447" s="12"/>
      <c r="S447" s="12"/>
      <c r="T447" s="12"/>
      <c r="U447" s="39"/>
      <c r="W447" s="12"/>
      <c r="X447" s="12"/>
      <c r="Y447" s="12"/>
      <c r="Z447" s="39"/>
      <c r="AB447" s="12"/>
      <c r="AC447" s="42"/>
      <c r="AD447" s="12"/>
      <c r="AE447" s="12"/>
      <c r="AF447" s="12"/>
      <c r="AG447" s="12"/>
      <c r="AH447" s="12"/>
      <c r="AI447" s="12"/>
      <c r="AJ447" s="12"/>
      <c r="AK447" s="12"/>
      <c r="AL447" s="12"/>
      <c r="AM447" s="39"/>
      <c r="AO447" s="12"/>
      <c r="AP447" s="12"/>
      <c r="AQ447" s="12"/>
      <c r="AR447" s="41"/>
      <c r="AS447" s="12"/>
      <c r="AT447" s="12"/>
      <c r="AU447" s="12"/>
      <c r="AV447" s="12"/>
      <c r="AW447" s="12"/>
      <c r="AX447" s="13"/>
      <c r="AY447" s="12"/>
      <c r="AZ447" s="12"/>
      <c r="BA447" s="39"/>
      <c r="BB447" s="40">
        <v>0</v>
      </c>
      <c r="BC447" s="39"/>
      <c r="BE447" s="12"/>
      <c r="BF447" s="12"/>
      <c r="BG447" s="12">
        <v>44.996454033070798</v>
      </c>
      <c r="BH447" s="12">
        <v>5.1733941409954118</v>
      </c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</row>
    <row r="448" spans="1:128" x14ac:dyDescent="0.25">
      <c r="A448" s="34" t="s">
        <v>150</v>
      </c>
      <c r="B448" s="1">
        <v>39946</v>
      </c>
      <c r="C448" s="2"/>
      <c r="D448" s="1"/>
      <c r="F448">
        <v>145</v>
      </c>
      <c r="G448" t="s">
        <v>128</v>
      </c>
      <c r="H448" s="2"/>
      <c r="I448" s="12"/>
      <c r="J448" s="12"/>
      <c r="K448" s="2"/>
      <c r="L448" s="36"/>
      <c r="M448" s="2"/>
      <c r="N448" s="2"/>
      <c r="O448" s="2"/>
      <c r="P448" s="12"/>
      <c r="Q448" s="12"/>
      <c r="R448" s="12"/>
      <c r="S448" s="12"/>
      <c r="T448" s="12"/>
      <c r="U448" s="39"/>
      <c r="W448" s="12"/>
      <c r="X448" s="12"/>
      <c r="Y448" s="12"/>
      <c r="Z448" s="39"/>
      <c r="AB448" s="12"/>
      <c r="AC448" s="42"/>
      <c r="AD448" s="12"/>
      <c r="AE448" s="12"/>
      <c r="AF448" s="12"/>
      <c r="AG448" s="12"/>
      <c r="AH448" s="12"/>
      <c r="AI448" s="12"/>
      <c r="AJ448" s="12"/>
      <c r="AK448" s="12"/>
      <c r="AL448" s="12"/>
      <c r="AM448" s="39"/>
      <c r="AO448" s="12"/>
      <c r="AP448" s="12"/>
      <c r="AQ448" s="12"/>
      <c r="AR448" s="41"/>
      <c r="AS448" s="12"/>
      <c r="AT448" s="12"/>
      <c r="AU448" s="12"/>
      <c r="AV448" s="12"/>
      <c r="AW448" s="12"/>
      <c r="AX448" s="13"/>
      <c r="AY448" s="12"/>
      <c r="AZ448" s="12"/>
      <c r="BA448" s="39"/>
      <c r="BB448" s="40">
        <v>0</v>
      </c>
      <c r="BC448" s="39"/>
      <c r="BE448" s="12"/>
      <c r="BF448" s="12"/>
      <c r="BG448" s="12">
        <v>66.427158374080847</v>
      </c>
      <c r="BH448" s="12">
        <v>4.8531571201080927</v>
      </c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</row>
    <row r="449" spans="1:128" x14ac:dyDescent="0.25">
      <c r="A449" s="34" t="s">
        <v>150</v>
      </c>
      <c r="B449" s="1">
        <v>39954</v>
      </c>
      <c r="C449" s="2"/>
      <c r="D449" s="1"/>
      <c r="F449">
        <v>153</v>
      </c>
      <c r="G449" t="s">
        <v>128</v>
      </c>
      <c r="H449" s="2"/>
      <c r="I449" s="12"/>
      <c r="J449" s="12"/>
      <c r="K449" s="2"/>
      <c r="L449" s="36"/>
      <c r="M449" s="2"/>
      <c r="N449" s="2"/>
      <c r="O449" s="2"/>
      <c r="P449" s="12"/>
      <c r="Q449" s="12"/>
      <c r="R449" s="12"/>
      <c r="S449" s="12"/>
      <c r="T449" s="12"/>
      <c r="U449" s="39"/>
      <c r="W449" s="12"/>
      <c r="X449" s="12"/>
      <c r="Y449" s="12"/>
      <c r="Z449" s="39"/>
      <c r="AB449" s="12"/>
      <c r="AC449" s="42"/>
      <c r="AD449" s="12"/>
      <c r="AE449" s="12"/>
      <c r="AF449" s="12"/>
      <c r="AG449" s="12"/>
      <c r="AH449" s="12"/>
      <c r="AI449" s="12"/>
      <c r="AJ449" s="12"/>
      <c r="AK449" s="12"/>
      <c r="AL449" s="12"/>
      <c r="AM449" s="39"/>
      <c r="AO449" s="12"/>
      <c r="AP449" s="12"/>
      <c r="AQ449" s="12"/>
      <c r="AR449" s="41"/>
      <c r="AS449" s="12"/>
      <c r="AT449" s="12"/>
      <c r="AU449" s="12"/>
      <c r="AV449" s="12"/>
      <c r="AW449" s="12"/>
      <c r="AX449" s="13"/>
      <c r="AY449" s="12"/>
      <c r="AZ449" s="12"/>
      <c r="BA449" s="39"/>
      <c r="BB449" s="40">
        <v>0</v>
      </c>
      <c r="BC449" s="39"/>
      <c r="BE449" s="12"/>
      <c r="BF449" s="12"/>
      <c r="BG449" s="12">
        <v>94.793027509238144</v>
      </c>
      <c r="BH449" s="12">
        <v>4.525700904804383</v>
      </c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</row>
    <row r="450" spans="1:128" x14ac:dyDescent="0.25">
      <c r="A450" s="34" t="s">
        <v>150</v>
      </c>
      <c r="B450" s="1">
        <v>39960</v>
      </c>
      <c r="C450" s="2"/>
      <c r="D450" s="1"/>
      <c r="F450">
        <v>159</v>
      </c>
      <c r="G450" t="s">
        <v>128</v>
      </c>
      <c r="H450" s="2"/>
      <c r="I450" s="12"/>
      <c r="J450" s="12"/>
      <c r="K450" s="2"/>
      <c r="L450" s="36"/>
      <c r="M450" s="2"/>
      <c r="N450" s="2"/>
      <c r="O450" s="2"/>
      <c r="P450" s="12"/>
      <c r="Q450" s="12"/>
      <c r="R450" s="12"/>
      <c r="S450" s="12"/>
      <c r="T450" s="12"/>
      <c r="U450" s="39"/>
      <c r="W450" s="12"/>
      <c r="X450" s="12"/>
      <c r="Y450" s="12"/>
      <c r="Z450" s="39"/>
      <c r="AB450" s="12"/>
      <c r="AC450" s="42"/>
      <c r="AD450" s="12"/>
      <c r="AE450" s="12"/>
      <c r="AF450" s="12"/>
      <c r="AG450" s="12"/>
      <c r="AH450" s="12"/>
      <c r="AI450" s="12"/>
      <c r="AJ450" s="12"/>
      <c r="AK450" s="12"/>
      <c r="AL450" s="12"/>
      <c r="AM450" s="39"/>
      <c r="AO450" s="12"/>
      <c r="AP450" s="12"/>
      <c r="AQ450" s="12"/>
      <c r="AR450" s="41"/>
      <c r="AS450" s="12"/>
      <c r="AT450" s="12"/>
      <c r="AU450" s="12"/>
      <c r="AV450" s="12"/>
      <c r="AW450" s="12"/>
      <c r="AX450" s="13"/>
      <c r="AY450" s="12"/>
      <c r="AZ450" s="12"/>
      <c r="BA450" s="39"/>
      <c r="BB450" s="40">
        <v>0</v>
      </c>
      <c r="BC450" s="39"/>
      <c r="BE450" s="12"/>
      <c r="BF450" s="12"/>
      <c r="BG450" s="12">
        <v>100</v>
      </c>
      <c r="BH450" s="12">
        <v>4.5828525641025646</v>
      </c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</row>
    <row r="451" spans="1:128" x14ac:dyDescent="0.25">
      <c r="A451" s="34" t="s">
        <v>150</v>
      </c>
      <c r="B451" s="1">
        <v>39943</v>
      </c>
      <c r="C451" s="2">
        <v>8</v>
      </c>
      <c r="D451" s="1" t="s">
        <v>221</v>
      </c>
      <c r="E451" t="s">
        <v>19</v>
      </c>
      <c r="F451">
        <v>142</v>
      </c>
      <c r="G451" t="s">
        <v>128</v>
      </c>
      <c r="H451" s="2"/>
      <c r="I451" s="12"/>
      <c r="J451" s="12"/>
      <c r="K451" s="2"/>
      <c r="L451" s="36"/>
      <c r="M451" s="2"/>
      <c r="N451" s="2"/>
      <c r="O451" s="2">
        <v>142</v>
      </c>
      <c r="P451" s="12"/>
      <c r="Q451" s="12"/>
      <c r="R451" s="12"/>
      <c r="S451" s="12"/>
      <c r="T451" s="12"/>
      <c r="U451" s="39"/>
      <c r="W451" s="12"/>
      <c r="X451" s="12"/>
      <c r="Y451" s="12"/>
      <c r="Z451" s="39"/>
      <c r="AB451" s="12"/>
      <c r="AC451" s="42"/>
      <c r="AD451" s="12"/>
      <c r="AE451" s="12"/>
      <c r="AF451" s="12"/>
      <c r="AG451" s="12"/>
      <c r="AH451" s="12"/>
      <c r="AI451" s="12"/>
      <c r="AJ451" s="12"/>
      <c r="AK451" s="12"/>
      <c r="AL451" s="12"/>
      <c r="AM451" s="39"/>
      <c r="AO451" s="12"/>
      <c r="AP451" s="12"/>
      <c r="AQ451" s="12"/>
      <c r="AR451" s="41"/>
      <c r="AS451" s="12"/>
      <c r="AT451" s="12"/>
      <c r="AU451" s="12"/>
      <c r="AV451" s="12"/>
      <c r="AW451" s="12"/>
      <c r="AX451" s="13"/>
      <c r="AY451" s="12"/>
      <c r="AZ451" s="12"/>
      <c r="BA451" s="39"/>
      <c r="BB451" s="40">
        <v>0</v>
      </c>
      <c r="BC451" s="39"/>
      <c r="BE451" s="12"/>
      <c r="BF451" s="12"/>
      <c r="BG451" s="12"/>
      <c r="BH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</row>
    <row r="452" spans="1:128" x14ac:dyDescent="0.25">
      <c r="A452" s="34" t="s">
        <v>150</v>
      </c>
      <c r="B452" s="1">
        <v>39922</v>
      </c>
      <c r="C452" s="2">
        <v>7</v>
      </c>
      <c r="D452" t="s">
        <v>222</v>
      </c>
      <c r="E452" t="s">
        <v>18</v>
      </c>
      <c r="F452">
        <v>121</v>
      </c>
      <c r="G452" t="s">
        <v>128</v>
      </c>
      <c r="H452" s="2"/>
      <c r="I452" s="12"/>
      <c r="J452" s="12"/>
      <c r="K452" s="2"/>
      <c r="L452" s="36"/>
      <c r="M452" s="2"/>
      <c r="N452" s="2">
        <v>121</v>
      </c>
      <c r="O452" s="2"/>
      <c r="P452" s="12"/>
      <c r="Q452" s="12"/>
      <c r="R452" s="12"/>
      <c r="S452" s="12"/>
      <c r="T452" s="12"/>
      <c r="U452" s="39"/>
      <c r="W452" s="12"/>
      <c r="X452" s="12"/>
      <c r="Y452" s="12"/>
      <c r="Z452" s="39"/>
      <c r="AB452" s="12"/>
      <c r="AC452" s="42"/>
      <c r="AD452" s="12"/>
      <c r="AE452" s="12"/>
      <c r="AF452" s="12"/>
      <c r="AG452" s="12"/>
      <c r="AH452" s="12"/>
      <c r="AI452" s="12"/>
      <c r="AJ452" s="12"/>
      <c r="AK452" s="12"/>
      <c r="AL452" s="12"/>
      <c r="AM452" s="39"/>
      <c r="AO452" s="12"/>
      <c r="AP452" s="12"/>
      <c r="AQ452" s="12"/>
      <c r="AR452" s="41"/>
      <c r="AS452" s="12"/>
      <c r="AT452" s="12"/>
      <c r="AU452" s="12"/>
      <c r="AV452" s="12"/>
      <c r="AW452" s="12"/>
      <c r="AX452" s="13"/>
      <c r="AY452" s="12"/>
      <c r="AZ452" s="12"/>
      <c r="BA452" s="39"/>
      <c r="BB452" s="40">
        <v>0</v>
      </c>
      <c r="BC452" s="39"/>
      <c r="BE452" s="12"/>
      <c r="BF452" s="12"/>
      <c r="BG452" s="12"/>
      <c r="BH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</row>
    <row r="453" spans="1:128" x14ac:dyDescent="0.25">
      <c r="A453" s="34" t="s">
        <v>150</v>
      </c>
      <c r="B453" s="1">
        <v>39956</v>
      </c>
      <c r="C453" s="2">
        <v>9</v>
      </c>
      <c r="D453" s="1" t="s">
        <v>122</v>
      </c>
      <c r="E453" t="s">
        <v>20</v>
      </c>
      <c r="F453">
        <v>155</v>
      </c>
      <c r="G453" t="s">
        <v>128</v>
      </c>
      <c r="H453" s="2"/>
      <c r="I453" s="12"/>
      <c r="J453" s="12"/>
      <c r="K453" s="2"/>
      <c r="L453" s="36"/>
      <c r="M453" s="2"/>
      <c r="N453" s="2"/>
      <c r="O453" s="2"/>
      <c r="P453" s="12"/>
      <c r="Q453" s="12"/>
      <c r="R453" s="12"/>
      <c r="S453" s="12"/>
      <c r="T453" s="12"/>
      <c r="U453" s="39"/>
      <c r="W453" s="12"/>
      <c r="X453" s="12"/>
      <c r="Y453" s="12"/>
      <c r="Z453" s="39"/>
      <c r="AB453" s="12"/>
      <c r="AC453" s="42"/>
      <c r="AD453" s="12"/>
      <c r="AE453" s="12"/>
      <c r="AF453" s="12"/>
      <c r="AG453" s="12"/>
      <c r="AH453" s="12"/>
      <c r="AI453" s="12"/>
      <c r="AJ453" s="12"/>
      <c r="AK453" s="12"/>
      <c r="AL453" s="12"/>
      <c r="AM453" s="39"/>
      <c r="AO453" s="12"/>
      <c r="AP453" s="12"/>
      <c r="AQ453" s="12"/>
      <c r="AR453" s="41"/>
      <c r="AS453" s="12"/>
      <c r="AT453" s="12"/>
      <c r="AU453" s="12"/>
      <c r="AV453" s="12"/>
      <c r="AW453" s="12"/>
      <c r="AX453" s="13"/>
      <c r="AY453" s="12">
        <v>5612.6987155458182</v>
      </c>
      <c r="AZ453" s="12">
        <v>36.394129886480776</v>
      </c>
      <c r="BA453" s="39">
        <f>AY453*(AZ453/100)</f>
        <v>2042.6928606725833</v>
      </c>
      <c r="BB453" s="40">
        <v>204.26928606725832</v>
      </c>
      <c r="BC453" s="39"/>
      <c r="BE453" s="12"/>
      <c r="BF453" s="12">
        <f>BA453/227</f>
        <v>8.9986469633153447</v>
      </c>
      <c r="BG453" s="12"/>
      <c r="BH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</row>
    <row r="454" spans="1:128" x14ac:dyDescent="0.25">
      <c r="A454" s="34" t="s">
        <v>150</v>
      </c>
      <c r="B454" s="1">
        <v>39801</v>
      </c>
      <c r="C454" s="2">
        <v>0</v>
      </c>
      <c r="D454" s="1" t="s">
        <v>223</v>
      </c>
      <c r="E454" t="s">
        <v>14</v>
      </c>
      <c r="F454" s="2">
        <f>B454-B454</f>
        <v>0</v>
      </c>
      <c r="G454" t="s">
        <v>128</v>
      </c>
      <c r="H454" s="2"/>
      <c r="I454" s="12"/>
      <c r="J454" s="12"/>
      <c r="K454" s="2"/>
      <c r="L454" s="36"/>
      <c r="M454" s="2"/>
      <c r="N454" s="2"/>
      <c r="O454" s="2"/>
      <c r="P454" s="12"/>
      <c r="Q454" s="12"/>
      <c r="R454" s="12"/>
      <c r="S454" s="12"/>
      <c r="T454" s="12"/>
      <c r="U454" s="39">
        <v>0</v>
      </c>
      <c r="W454" s="12"/>
      <c r="X454" s="12"/>
      <c r="Y454" s="12"/>
      <c r="Z454" s="39">
        <v>0</v>
      </c>
      <c r="AB454" s="12"/>
      <c r="AC454" s="42"/>
      <c r="AD454" s="12"/>
      <c r="AE454" s="12"/>
      <c r="AF454" s="12"/>
      <c r="AG454" s="12">
        <v>0</v>
      </c>
      <c r="AH454" s="12"/>
      <c r="AI454" s="12">
        <v>0</v>
      </c>
      <c r="AJ454" s="12"/>
      <c r="AK454" s="12">
        <v>0</v>
      </c>
      <c r="AL454" s="12">
        <v>0</v>
      </c>
      <c r="AM454" s="39"/>
      <c r="AO454" s="12"/>
      <c r="AP454" s="12"/>
      <c r="AQ454" s="12"/>
      <c r="AR454" s="41">
        <v>0</v>
      </c>
      <c r="AS454" s="12">
        <v>0</v>
      </c>
      <c r="AT454" s="12">
        <v>0</v>
      </c>
      <c r="AU454" s="12">
        <v>0</v>
      </c>
      <c r="AV454" s="12"/>
      <c r="AW454" s="12"/>
      <c r="AX454" s="13">
        <v>0</v>
      </c>
      <c r="AY454" s="12"/>
      <c r="AZ454" s="12"/>
      <c r="BA454" s="39"/>
      <c r="BB454" s="40">
        <v>0</v>
      </c>
      <c r="BC454" s="39"/>
      <c r="BE454" s="12"/>
      <c r="BF454" s="12"/>
      <c r="BG454" s="12"/>
      <c r="BH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</row>
    <row r="455" spans="1:128" x14ac:dyDescent="0.25">
      <c r="A455" s="34" t="s">
        <v>150</v>
      </c>
      <c r="B455" s="1">
        <v>39824</v>
      </c>
      <c r="C455" s="2">
        <v>3</v>
      </c>
      <c r="D455" t="s">
        <v>224</v>
      </c>
      <c r="E455" t="s">
        <v>16</v>
      </c>
      <c r="F455">
        <v>23</v>
      </c>
      <c r="G455" t="s">
        <v>128</v>
      </c>
      <c r="H455" s="2"/>
      <c r="I455" s="12"/>
      <c r="J455" s="12"/>
      <c r="K455" s="2"/>
      <c r="L455" s="36">
        <v>23</v>
      </c>
      <c r="M455" s="2"/>
      <c r="N455" s="2"/>
      <c r="O455" s="2"/>
      <c r="P455" s="12"/>
      <c r="Q455" s="12"/>
      <c r="R455" s="12"/>
      <c r="S455" s="12"/>
      <c r="T455" s="12"/>
      <c r="U455" s="39"/>
      <c r="W455" s="12"/>
      <c r="X455" s="12"/>
      <c r="Y455" s="12"/>
      <c r="Z455" s="39"/>
      <c r="AB455" s="12"/>
      <c r="AC455" s="42"/>
      <c r="AD455" s="12"/>
      <c r="AE455" s="12"/>
      <c r="AF455" s="12"/>
      <c r="AG455" s="12"/>
      <c r="AH455" s="12"/>
      <c r="AI455" s="12"/>
      <c r="AJ455" s="12"/>
      <c r="AK455" s="12"/>
      <c r="AL455" s="12"/>
      <c r="AM455" s="39"/>
      <c r="AO455" s="12"/>
      <c r="AP455" s="12"/>
      <c r="AQ455" s="12"/>
      <c r="AR455" s="41"/>
      <c r="AS455" s="12"/>
      <c r="AT455" s="12"/>
      <c r="AU455" s="12"/>
      <c r="AV455" s="12"/>
      <c r="AW455" s="12"/>
      <c r="AX455" s="13"/>
      <c r="AY455" s="12"/>
      <c r="AZ455" s="12"/>
      <c r="BA455" s="39"/>
      <c r="BB455" s="40">
        <v>0</v>
      </c>
      <c r="BC455" s="39"/>
      <c r="BE455" s="12"/>
      <c r="BF455" s="12"/>
      <c r="BG455" s="12"/>
      <c r="BH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</row>
    <row r="456" spans="1:128" x14ac:dyDescent="0.25">
      <c r="A456" s="34" t="s">
        <v>147</v>
      </c>
      <c r="B456" s="1">
        <v>39849</v>
      </c>
      <c r="C456" s="2">
        <v>4</v>
      </c>
      <c r="D456" t="s">
        <v>220</v>
      </c>
      <c r="E456" t="s">
        <v>17</v>
      </c>
      <c r="F456">
        <v>48</v>
      </c>
      <c r="G456" t="s">
        <v>129</v>
      </c>
      <c r="H456" s="2"/>
      <c r="I456" s="12"/>
      <c r="J456" s="12"/>
      <c r="K456" s="2"/>
      <c r="L456" s="36"/>
      <c r="M456" s="2">
        <v>48</v>
      </c>
      <c r="N456" s="2"/>
      <c r="O456" s="2"/>
      <c r="P456" s="12"/>
      <c r="Q456" s="12"/>
      <c r="R456" s="12"/>
      <c r="S456" s="12"/>
      <c r="T456" s="12"/>
      <c r="U456" s="39"/>
      <c r="W456" s="12"/>
      <c r="X456" s="12"/>
      <c r="Y456" s="12"/>
      <c r="Z456" s="39"/>
      <c r="AB456" s="14"/>
      <c r="AC456" s="42"/>
      <c r="AD456" s="12"/>
      <c r="AE456" s="12"/>
      <c r="AF456" s="12"/>
      <c r="AG456" s="12"/>
      <c r="AH456" s="12"/>
      <c r="AI456" s="12"/>
      <c r="AJ456" s="12"/>
      <c r="AK456" s="12"/>
      <c r="AL456" s="12"/>
      <c r="AM456" s="39"/>
      <c r="AO456" s="12"/>
      <c r="AP456" s="12"/>
      <c r="AQ456" s="12"/>
      <c r="AR456" s="41"/>
      <c r="AS456" s="14"/>
      <c r="AT456" s="14"/>
      <c r="AU456" s="12"/>
      <c r="AV456" s="14"/>
      <c r="AW456" s="14"/>
      <c r="AX456" s="20"/>
      <c r="AY456" s="12"/>
      <c r="AZ456" s="12"/>
      <c r="BA456" s="39"/>
      <c r="BB456" s="40">
        <v>0</v>
      </c>
      <c r="BC456" s="39"/>
      <c r="BE456" s="12"/>
      <c r="BF456" s="12"/>
      <c r="BG456" s="12"/>
      <c r="BH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</row>
    <row r="457" spans="1:128" x14ac:dyDescent="0.25">
      <c r="A457" s="34" t="s">
        <v>147</v>
      </c>
      <c r="B457" s="1">
        <v>39819</v>
      </c>
      <c r="C457" s="2"/>
      <c r="D457" s="1"/>
      <c r="F457">
        <v>18</v>
      </c>
      <c r="G457" t="s">
        <v>129</v>
      </c>
      <c r="H457" s="2"/>
      <c r="I457" s="12"/>
      <c r="J457" s="12">
        <v>5.35</v>
      </c>
      <c r="K457" s="2"/>
      <c r="L457" s="36"/>
      <c r="M457" s="2"/>
      <c r="N457" s="2"/>
      <c r="O457" s="2"/>
      <c r="P457" s="12"/>
      <c r="Q457" s="12"/>
      <c r="R457" s="12"/>
      <c r="S457" s="12"/>
      <c r="T457" s="12"/>
      <c r="U457" s="39"/>
      <c r="W457" s="12"/>
      <c r="X457" s="12"/>
      <c r="Y457" s="12"/>
      <c r="Z457" s="39"/>
      <c r="AB457" s="12"/>
      <c r="AC457" s="42"/>
      <c r="AD457" s="12"/>
      <c r="AE457" s="12"/>
      <c r="AF457" s="12"/>
      <c r="AG457" s="12"/>
      <c r="AH457" s="12"/>
      <c r="AI457" s="12"/>
      <c r="AJ457" s="12"/>
      <c r="AK457" s="12"/>
      <c r="AL457" s="12"/>
      <c r="AM457" s="39"/>
      <c r="AO457" s="12"/>
      <c r="AP457" s="12"/>
      <c r="AQ457" s="12"/>
      <c r="AR457" s="41"/>
      <c r="AS457" s="12"/>
      <c r="AT457" s="12"/>
      <c r="AU457" s="12"/>
      <c r="AV457" s="12"/>
      <c r="AW457" s="12"/>
      <c r="AX457" s="13"/>
      <c r="AY457" s="12"/>
      <c r="AZ457" s="12"/>
      <c r="BA457" s="39"/>
      <c r="BB457" s="40">
        <v>0</v>
      </c>
      <c r="BC457" s="39"/>
      <c r="BE457" s="12"/>
      <c r="BF457" s="12"/>
      <c r="BG457" s="12"/>
      <c r="BH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</row>
    <row r="458" spans="1:128" x14ac:dyDescent="0.25">
      <c r="A458" s="34" t="s">
        <v>147</v>
      </c>
      <c r="B458" s="1">
        <v>39820</v>
      </c>
      <c r="C458" s="2"/>
      <c r="D458" s="1"/>
      <c r="F458" s="2">
        <v>19</v>
      </c>
      <c r="G458" t="s">
        <v>129</v>
      </c>
      <c r="H458" s="2"/>
      <c r="I458" s="12"/>
      <c r="J458" s="12"/>
      <c r="K458" s="2"/>
      <c r="L458" s="36"/>
      <c r="M458" s="2"/>
      <c r="N458" s="2"/>
      <c r="O458" s="2"/>
      <c r="P458" s="12"/>
      <c r="Q458" s="12"/>
      <c r="R458" s="12"/>
      <c r="S458" s="12"/>
      <c r="T458" s="12"/>
      <c r="U458" s="39">
        <v>0</v>
      </c>
      <c r="W458" s="12"/>
      <c r="X458" s="12"/>
      <c r="Y458" s="12"/>
      <c r="Z458" s="39">
        <v>0</v>
      </c>
      <c r="AB458" s="12">
        <v>0.19702121710526316</v>
      </c>
      <c r="AC458" s="42"/>
      <c r="AD458" s="12"/>
      <c r="AE458" s="12"/>
      <c r="AF458" s="12"/>
      <c r="AG458" s="12">
        <v>0</v>
      </c>
      <c r="AH458" s="12"/>
      <c r="AI458" s="12">
        <v>0</v>
      </c>
      <c r="AJ458" s="12"/>
      <c r="AK458" s="12">
        <v>0</v>
      </c>
      <c r="AL458" s="12">
        <v>0</v>
      </c>
      <c r="AM458" s="39"/>
      <c r="AO458" s="12"/>
      <c r="AP458" s="12"/>
      <c r="AQ458" s="12"/>
      <c r="AR458" s="41">
        <v>0</v>
      </c>
      <c r="AS458" s="12">
        <v>0</v>
      </c>
      <c r="AT458" s="12">
        <v>0</v>
      </c>
      <c r="AU458" s="12">
        <v>0</v>
      </c>
      <c r="AV458" s="12"/>
      <c r="AW458" s="12"/>
      <c r="AX458" s="13">
        <v>0</v>
      </c>
      <c r="AY458" s="12"/>
      <c r="AZ458" s="12"/>
      <c r="BA458" s="39"/>
      <c r="BB458" s="40">
        <v>0</v>
      </c>
      <c r="BC458" s="39"/>
      <c r="BE458" s="12"/>
      <c r="BF458" s="12"/>
      <c r="BG458" s="12"/>
      <c r="BH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</row>
    <row r="459" spans="1:128" x14ac:dyDescent="0.25">
      <c r="A459" s="34" t="s">
        <v>147</v>
      </c>
      <c r="B459" s="1">
        <v>39827</v>
      </c>
      <c r="C459" s="2"/>
      <c r="D459" s="1"/>
      <c r="F459">
        <v>26</v>
      </c>
      <c r="G459" t="s">
        <v>129</v>
      </c>
      <c r="H459" s="2"/>
      <c r="I459" s="12"/>
      <c r="J459" s="12">
        <v>7.9</v>
      </c>
      <c r="K459" s="2"/>
      <c r="L459" s="36"/>
      <c r="M459" s="2"/>
      <c r="N459" s="2"/>
      <c r="O459" s="2"/>
      <c r="P459" s="12"/>
      <c r="Q459" s="12"/>
      <c r="R459" s="12"/>
      <c r="S459" s="12"/>
      <c r="T459" s="12"/>
      <c r="U459" s="39"/>
      <c r="W459" s="12"/>
      <c r="X459" s="12"/>
      <c r="Y459" s="12"/>
      <c r="Z459" s="39"/>
      <c r="AB459" s="12"/>
      <c r="AC459" s="42"/>
      <c r="AD459" s="12"/>
      <c r="AE459" s="12"/>
      <c r="AF459" s="12"/>
      <c r="AG459" s="12"/>
      <c r="AH459" s="12"/>
      <c r="AI459" s="12"/>
      <c r="AJ459" s="12"/>
      <c r="AK459" s="12"/>
      <c r="AL459" s="12"/>
      <c r="AM459" s="39"/>
      <c r="AO459" s="12"/>
      <c r="AP459" s="12"/>
      <c r="AQ459" s="12"/>
      <c r="AR459" s="41"/>
      <c r="AS459" s="12"/>
      <c r="AT459" s="12"/>
      <c r="AU459" s="12"/>
      <c r="AV459" s="12"/>
      <c r="AW459" s="12"/>
      <c r="AX459" s="13"/>
      <c r="AY459" s="12"/>
      <c r="AZ459" s="12"/>
      <c r="BA459" s="39"/>
      <c r="BB459" s="40">
        <v>0</v>
      </c>
      <c r="BC459" s="39"/>
      <c r="BE459" s="12"/>
      <c r="BF459" s="12"/>
      <c r="BG459" s="12"/>
      <c r="BH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</row>
    <row r="460" spans="1:128" x14ac:dyDescent="0.25">
      <c r="A460" s="34" t="s">
        <v>147</v>
      </c>
      <c r="B460" s="1">
        <v>39833</v>
      </c>
      <c r="C460" s="2"/>
      <c r="D460" s="1"/>
      <c r="F460" s="2">
        <v>32</v>
      </c>
      <c r="G460" t="s">
        <v>129</v>
      </c>
      <c r="H460" s="2"/>
      <c r="I460" s="12"/>
      <c r="J460" s="12">
        <v>10.4</v>
      </c>
      <c r="K460" s="2"/>
      <c r="L460" s="36"/>
      <c r="M460" s="2"/>
      <c r="N460" s="2"/>
      <c r="O460" s="2"/>
      <c r="P460" s="12"/>
      <c r="Q460" s="12"/>
      <c r="R460" s="12"/>
      <c r="S460" s="12"/>
      <c r="T460" s="12"/>
      <c r="U460" s="39">
        <v>0</v>
      </c>
      <c r="W460" s="12"/>
      <c r="X460" s="12"/>
      <c r="Y460" s="12"/>
      <c r="Z460" s="39">
        <v>628.94385259831188</v>
      </c>
      <c r="AA460" s="40">
        <v>62.894385259831189</v>
      </c>
      <c r="AB460" s="12">
        <v>1.0740775318868416</v>
      </c>
      <c r="AC460" s="42">
        <f>AB460/AA460</f>
        <v>1.7077478815471048E-2</v>
      </c>
      <c r="AD460" s="12"/>
      <c r="AE460" s="12"/>
      <c r="AF460" s="12"/>
      <c r="AG460" s="12">
        <v>0</v>
      </c>
      <c r="AH460" s="12"/>
      <c r="AI460" s="12">
        <v>0</v>
      </c>
      <c r="AJ460" s="12"/>
      <c r="AK460" s="12">
        <v>0</v>
      </c>
      <c r="AL460" s="12">
        <v>0</v>
      </c>
      <c r="AM460" s="39"/>
      <c r="AO460" s="12"/>
      <c r="AP460" s="12"/>
      <c r="AQ460" s="12"/>
      <c r="AR460" s="41">
        <v>0</v>
      </c>
      <c r="AS460" s="12">
        <v>0</v>
      </c>
      <c r="AT460" s="12">
        <v>0</v>
      </c>
      <c r="AU460" s="12">
        <v>0</v>
      </c>
      <c r="AV460" s="12"/>
      <c r="AW460" s="12"/>
      <c r="AX460" s="13">
        <v>0</v>
      </c>
      <c r="AY460" s="12"/>
      <c r="AZ460" s="12"/>
      <c r="BA460" s="39"/>
      <c r="BB460" s="40">
        <v>0</v>
      </c>
      <c r="BC460" s="39">
        <f>U460+Z460+AM460+BA460</f>
        <v>628.94385259831188</v>
      </c>
      <c r="BD460">
        <f>V460+AA460+AN460</f>
        <v>62.894385259831189</v>
      </c>
      <c r="BE460" s="12"/>
      <c r="BF460" s="12"/>
      <c r="BG460" s="12"/>
      <c r="BH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</row>
    <row r="461" spans="1:128" x14ac:dyDescent="0.25">
      <c r="A461" s="34" t="s">
        <v>147</v>
      </c>
      <c r="B461" s="1">
        <v>39840</v>
      </c>
      <c r="C461" s="2"/>
      <c r="D461" s="1"/>
      <c r="F461">
        <v>39</v>
      </c>
      <c r="G461" t="s">
        <v>129</v>
      </c>
      <c r="H461" s="2"/>
      <c r="I461" s="12"/>
      <c r="J461" s="12">
        <v>13.45</v>
      </c>
      <c r="K461" s="2"/>
      <c r="L461" s="36"/>
      <c r="M461" s="2"/>
      <c r="N461" s="2"/>
      <c r="O461" s="2"/>
      <c r="P461" s="12"/>
      <c r="Q461" s="12"/>
      <c r="R461" s="12"/>
      <c r="S461" s="12"/>
      <c r="T461" s="12"/>
      <c r="U461" s="39"/>
      <c r="W461" s="12"/>
      <c r="X461" s="12"/>
      <c r="Y461" s="12"/>
      <c r="Z461" s="39"/>
      <c r="AB461" s="12"/>
      <c r="AC461" s="42"/>
      <c r="AD461" s="12"/>
      <c r="AE461" s="12"/>
      <c r="AF461" s="12"/>
      <c r="AG461" s="12"/>
      <c r="AH461" s="12"/>
      <c r="AI461" s="12"/>
      <c r="AJ461" s="12"/>
      <c r="AK461" s="12"/>
      <c r="AL461" s="12"/>
      <c r="AM461" s="39"/>
      <c r="AO461" s="12"/>
      <c r="AP461" s="12"/>
      <c r="AQ461" s="12"/>
      <c r="AR461" s="41"/>
      <c r="AS461" s="12"/>
      <c r="AT461" s="12"/>
      <c r="AU461" s="12"/>
      <c r="AV461" s="12"/>
      <c r="AW461" s="12"/>
      <c r="AX461" s="13"/>
      <c r="AY461" s="12"/>
      <c r="AZ461" s="12"/>
      <c r="BA461" s="39"/>
      <c r="BB461" s="40">
        <v>0</v>
      </c>
      <c r="BC461" s="39"/>
      <c r="BE461" s="12"/>
      <c r="BF461" s="12"/>
      <c r="BG461" s="12"/>
      <c r="BH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</row>
    <row r="462" spans="1:128" x14ac:dyDescent="0.25">
      <c r="A462" s="34" t="s">
        <v>147</v>
      </c>
      <c r="B462" s="1">
        <v>39848</v>
      </c>
      <c r="C462" s="2"/>
      <c r="D462" s="1"/>
      <c r="F462" s="2">
        <v>47</v>
      </c>
      <c r="G462" t="s">
        <v>129</v>
      </c>
      <c r="H462" s="2"/>
      <c r="I462" s="12"/>
      <c r="J462" s="12">
        <v>15</v>
      </c>
      <c r="K462" s="2"/>
      <c r="L462" s="36"/>
      <c r="M462" s="2"/>
      <c r="N462" s="2"/>
      <c r="O462" s="2"/>
      <c r="P462" s="12"/>
      <c r="Q462" s="12"/>
      <c r="R462" s="12"/>
      <c r="S462" s="12"/>
      <c r="T462" s="12"/>
      <c r="U462" s="39">
        <v>1643.3043680818034</v>
      </c>
      <c r="V462" s="40">
        <v>164.33043680818034</v>
      </c>
      <c r="W462" s="12"/>
      <c r="X462" s="12"/>
      <c r="Y462" s="12"/>
      <c r="Z462" s="39">
        <v>1383.7144796708028</v>
      </c>
      <c r="AA462" s="40">
        <v>138.37144796708029</v>
      </c>
      <c r="AB462" s="12">
        <v>2.8078936894857645</v>
      </c>
      <c r="AC462" s="42">
        <f>AB462/AA462</f>
        <v>2.029243554749666E-2</v>
      </c>
      <c r="AD462" s="12"/>
      <c r="AE462" s="12"/>
      <c r="AF462" s="12"/>
      <c r="AG462" s="12">
        <v>83.50474079804647</v>
      </c>
      <c r="AH462" s="12"/>
      <c r="AI462" s="12">
        <v>0</v>
      </c>
      <c r="AJ462" s="12"/>
      <c r="AK462" s="12">
        <v>0</v>
      </c>
      <c r="AL462" s="12">
        <v>0</v>
      </c>
      <c r="AM462" s="39">
        <f>AG462+AH462+AI462+AJ462+AK462+AL462</f>
        <v>83.50474079804647</v>
      </c>
      <c r="AN462" s="40">
        <f>AM462/10</f>
        <v>8.3504740798046466</v>
      </c>
      <c r="AO462" s="12"/>
      <c r="AP462" s="12"/>
      <c r="AQ462" s="12"/>
      <c r="AR462" s="41">
        <v>114.67009180351904</v>
      </c>
      <c r="AS462" s="12">
        <v>114.67009180351904</v>
      </c>
      <c r="AT462" s="12">
        <v>0</v>
      </c>
      <c r="AU462" s="12">
        <v>0</v>
      </c>
      <c r="AV462" s="12"/>
      <c r="AW462" s="12"/>
      <c r="AX462" s="13">
        <v>0</v>
      </c>
      <c r="AY462" s="12"/>
      <c r="AZ462" s="12"/>
      <c r="BA462" s="39"/>
      <c r="BB462" s="40">
        <v>0</v>
      </c>
      <c r="BC462" s="39">
        <f>U462+Z462+AM462+BA462</f>
        <v>3110.5235885506527</v>
      </c>
      <c r="BD462">
        <f>V462+AA462+AN462</f>
        <v>311.05235885506528</v>
      </c>
      <c r="BE462" s="12"/>
      <c r="BF462" s="12"/>
      <c r="BG462" s="12"/>
      <c r="BH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</row>
    <row r="463" spans="1:128" x14ac:dyDescent="0.25">
      <c r="A463" s="34" t="s">
        <v>147</v>
      </c>
      <c r="B463" s="1">
        <v>39854</v>
      </c>
      <c r="C463" s="2"/>
      <c r="D463" s="1"/>
      <c r="F463">
        <v>53</v>
      </c>
      <c r="G463" t="s">
        <v>129</v>
      </c>
      <c r="H463" s="2"/>
      <c r="I463" s="12"/>
      <c r="J463" s="12">
        <v>17</v>
      </c>
      <c r="K463" s="2"/>
      <c r="L463" s="36"/>
      <c r="M463" s="2"/>
      <c r="N463" s="2"/>
      <c r="O463" s="2"/>
      <c r="P463" s="12"/>
      <c r="Q463" s="12"/>
      <c r="R463" s="12"/>
      <c r="S463" s="12"/>
      <c r="T463" s="12"/>
      <c r="U463" s="39"/>
      <c r="W463" s="12"/>
      <c r="X463" s="12"/>
      <c r="Y463" s="12"/>
      <c r="Z463" s="39"/>
      <c r="AB463" s="12"/>
      <c r="AC463" s="42"/>
      <c r="AD463" s="12"/>
      <c r="AE463" s="12"/>
      <c r="AF463" s="12"/>
      <c r="AG463" s="12"/>
      <c r="AH463" s="12"/>
      <c r="AI463" s="12"/>
      <c r="AJ463" s="12"/>
      <c r="AK463" s="12"/>
      <c r="AL463" s="12"/>
      <c r="AM463" s="39"/>
      <c r="AO463" s="12"/>
      <c r="AP463" s="12"/>
      <c r="AQ463" s="12"/>
      <c r="AR463" s="41"/>
      <c r="AS463" s="12"/>
      <c r="AT463" s="12"/>
      <c r="AU463" s="12"/>
      <c r="AV463" s="12"/>
      <c r="AW463" s="12"/>
      <c r="AX463" s="13"/>
      <c r="AY463" s="12"/>
      <c r="AZ463" s="12"/>
      <c r="BA463" s="39"/>
      <c r="BB463" s="40">
        <v>0</v>
      </c>
      <c r="BC463" s="39"/>
      <c r="BE463" s="12"/>
      <c r="BF463" s="12"/>
      <c r="BG463" s="12"/>
      <c r="BH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</row>
    <row r="464" spans="1:128" x14ac:dyDescent="0.25">
      <c r="A464" s="34" t="s">
        <v>147</v>
      </c>
      <c r="B464" s="1">
        <v>39860</v>
      </c>
      <c r="C464" s="2"/>
      <c r="D464" s="1"/>
      <c r="F464" s="2">
        <v>59</v>
      </c>
      <c r="G464" t="s">
        <v>129</v>
      </c>
      <c r="H464" s="2"/>
      <c r="I464" s="12"/>
      <c r="J464" s="12">
        <v>15.7</v>
      </c>
      <c r="K464" s="2"/>
      <c r="L464" s="36"/>
      <c r="M464" s="2"/>
      <c r="N464" s="2"/>
      <c r="O464" s="2"/>
      <c r="P464" s="12"/>
      <c r="Q464" s="12"/>
      <c r="R464" s="12"/>
      <c r="S464" s="12"/>
      <c r="T464" s="12"/>
      <c r="U464" s="39">
        <v>2404.5351640006593</v>
      </c>
      <c r="V464" s="40">
        <v>240.45351640006592</v>
      </c>
      <c r="W464" s="12"/>
      <c r="X464" s="12"/>
      <c r="Y464" s="12"/>
      <c r="Z464" s="39">
        <v>1632.0618086037064</v>
      </c>
      <c r="AA464" s="40">
        <v>163.20618086037064</v>
      </c>
      <c r="AB464" s="12">
        <v>3.8874629399559955</v>
      </c>
      <c r="AC464" s="42">
        <f>AB464/AA464</f>
        <v>2.3819336494871321E-2</v>
      </c>
      <c r="AD464" s="12"/>
      <c r="AE464" s="12"/>
      <c r="AF464" s="12"/>
      <c r="AG464" s="12">
        <v>18.865268717252832</v>
      </c>
      <c r="AH464" s="12"/>
      <c r="AI464" s="12">
        <v>13.675769870345349</v>
      </c>
      <c r="AJ464" s="12"/>
      <c r="AK464" s="12">
        <v>0</v>
      </c>
      <c r="AL464" s="12">
        <v>0</v>
      </c>
      <c r="AM464" s="39">
        <f>AG464+AH464+AI464+AJ464+AK464+AL464</f>
        <v>32.54103858759818</v>
      </c>
      <c r="AN464" s="40">
        <f>AM464/10</f>
        <v>3.2541038587598181</v>
      </c>
      <c r="AO464" s="12"/>
      <c r="AP464" s="12"/>
      <c r="AQ464" s="12"/>
      <c r="AR464" s="41">
        <v>63.271418683540531</v>
      </c>
      <c r="AS464" s="12">
        <v>52.058678316411878</v>
      </c>
      <c r="AT464" s="12">
        <v>11.212740367128649</v>
      </c>
      <c r="AU464" s="12">
        <v>0</v>
      </c>
      <c r="AV464" s="12"/>
      <c r="AW464" s="12"/>
      <c r="AX464" s="13">
        <v>0</v>
      </c>
      <c r="AY464" s="12"/>
      <c r="AZ464" s="12"/>
      <c r="BA464" s="39"/>
      <c r="BB464" s="40">
        <v>0</v>
      </c>
      <c r="BC464" s="39">
        <f>U464+Z464+AM464+BA464</f>
        <v>4069.1380111919639</v>
      </c>
      <c r="BD464">
        <f>V464+AA464+AN464</f>
        <v>406.91380111919642</v>
      </c>
      <c r="BE464" s="12"/>
      <c r="BF464" s="12"/>
      <c r="BG464" s="12"/>
      <c r="BH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</row>
    <row r="465" spans="1:128" x14ac:dyDescent="0.25">
      <c r="A465" s="34" t="s">
        <v>147</v>
      </c>
      <c r="B465" s="1">
        <v>39869</v>
      </c>
      <c r="C465" s="2"/>
      <c r="D465" s="1"/>
      <c r="F465">
        <v>68</v>
      </c>
      <c r="G465" t="s">
        <v>129</v>
      </c>
      <c r="H465" s="2"/>
      <c r="I465" s="12"/>
      <c r="J465" s="12">
        <v>19.899999999999999</v>
      </c>
      <c r="K465" s="2"/>
      <c r="L465" s="36"/>
      <c r="M465" s="2"/>
      <c r="N465" s="2"/>
      <c r="O465" s="2"/>
      <c r="P465" s="12"/>
      <c r="Q465" s="12"/>
      <c r="R465" s="12"/>
      <c r="S465" s="12"/>
      <c r="T465" s="12"/>
      <c r="U465" s="39"/>
      <c r="W465" s="12"/>
      <c r="X465" s="12"/>
      <c r="Y465" s="12"/>
      <c r="Z465" s="39"/>
      <c r="AB465" s="12"/>
      <c r="AC465" s="42"/>
      <c r="AD465" s="12"/>
      <c r="AE465" s="12"/>
      <c r="AF465" s="12"/>
      <c r="AG465" s="12"/>
      <c r="AH465" s="12"/>
      <c r="AI465" s="12"/>
      <c r="AJ465" s="12"/>
      <c r="AK465" s="12"/>
      <c r="AL465" s="12"/>
      <c r="AM465" s="39"/>
      <c r="AO465" s="12"/>
      <c r="AP465" s="12"/>
      <c r="AQ465" s="12"/>
      <c r="AR465" s="41"/>
      <c r="AS465" s="12"/>
      <c r="AT465" s="12"/>
      <c r="AU465" s="12"/>
      <c r="AV465" s="12"/>
      <c r="AW465" s="12"/>
      <c r="AX465" s="13"/>
      <c r="AY465" s="12"/>
      <c r="AZ465" s="12"/>
      <c r="BA465" s="39"/>
      <c r="BB465" s="40">
        <v>0</v>
      </c>
      <c r="BC465" s="39"/>
      <c r="BE465" s="12"/>
      <c r="BF465" s="12"/>
      <c r="BG465" s="12"/>
      <c r="BH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</row>
    <row r="466" spans="1:128" x14ac:dyDescent="0.25">
      <c r="A466" s="34" t="s">
        <v>147</v>
      </c>
      <c r="B466" s="1">
        <v>39874</v>
      </c>
      <c r="C466" s="2"/>
      <c r="D466" s="1"/>
      <c r="F466">
        <v>73</v>
      </c>
      <c r="G466" t="s">
        <v>129</v>
      </c>
      <c r="H466" s="2"/>
      <c r="I466" s="12"/>
      <c r="J466" s="12">
        <v>20.149999999999999</v>
      </c>
      <c r="K466" s="2"/>
      <c r="L466" s="36"/>
      <c r="M466" s="2"/>
      <c r="N466" s="2"/>
      <c r="O466" s="2"/>
      <c r="P466" s="12"/>
      <c r="Q466" s="12"/>
      <c r="R466" s="12"/>
      <c r="S466" s="12"/>
      <c r="T466" s="12"/>
      <c r="U466" s="39"/>
      <c r="W466" s="12"/>
      <c r="X466" s="12"/>
      <c r="Y466" s="12"/>
      <c r="Z466" s="39"/>
      <c r="AB466" s="12"/>
      <c r="AC466" s="42"/>
      <c r="AD466" s="12"/>
      <c r="AE466" s="12"/>
      <c r="AF466" s="12"/>
      <c r="AG466" s="12"/>
      <c r="AH466" s="12"/>
      <c r="AI466" s="12"/>
      <c r="AJ466" s="12"/>
      <c r="AK466" s="12"/>
      <c r="AL466" s="12"/>
      <c r="AM466" s="39"/>
      <c r="AO466" s="12"/>
      <c r="AP466" s="12"/>
      <c r="AQ466" s="12"/>
      <c r="AR466" s="41"/>
      <c r="AS466" s="12"/>
      <c r="AT466" s="12"/>
      <c r="AU466" s="12"/>
      <c r="AV466" s="12"/>
      <c r="AW466" s="12"/>
      <c r="AX466" s="13"/>
      <c r="AY466" s="12"/>
      <c r="AZ466" s="12"/>
      <c r="BA466" s="39"/>
      <c r="BB466" s="40">
        <v>0</v>
      </c>
      <c r="BC466" s="39"/>
      <c r="BE466" s="12"/>
      <c r="BF466" s="12"/>
      <c r="BG466" s="12"/>
      <c r="BH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</row>
    <row r="467" spans="1:128" x14ac:dyDescent="0.25">
      <c r="A467" s="34" t="s">
        <v>147</v>
      </c>
      <c r="B467" s="1">
        <v>39876</v>
      </c>
      <c r="C467" s="2"/>
      <c r="D467" s="1"/>
      <c r="F467" s="2">
        <v>75</v>
      </c>
      <c r="G467" t="s">
        <v>129</v>
      </c>
      <c r="H467" s="2"/>
      <c r="I467" s="12"/>
      <c r="J467" s="12"/>
      <c r="K467" s="2"/>
      <c r="L467" s="36"/>
      <c r="M467" s="2"/>
      <c r="N467" s="2"/>
      <c r="O467" s="2"/>
      <c r="P467" s="12"/>
      <c r="Q467" s="12"/>
      <c r="R467" s="12"/>
      <c r="S467" s="12"/>
      <c r="T467" s="12"/>
      <c r="U467" s="39">
        <v>4243.1102819355656</v>
      </c>
      <c r="V467" s="40">
        <v>424.31102819355658</v>
      </c>
      <c r="W467" s="12"/>
      <c r="X467" s="12"/>
      <c r="Y467" s="12"/>
      <c r="Z467" s="39">
        <v>2067.7765750368635</v>
      </c>
      <c r="AA467" s="40">
        <v>206.77765750368636</v>
      </c>
      <c r="AB467" s="12">
        <v>2.6904407772012644</v>
      </c>
      <c r="AC467" s="42">
        <f>AB467/AA467</f>
        <v>1.3011274088707095E-2</v>
      </c>
      <c r="AD467" s="12"/>
      <c r="AE467" s="12"/>
      <c r="AF467" s="12"/>
      <c r="AG467" s="12">
        <v>197.45412497238462</v>
      </c>
      <c r="AH467" s="12"/>
      <c r="AI467" s="12">
        <v>259.52439709245982</v>
      </c>
      <c r="AJ467" s="12"/>
      <c r="AK467" s="12">
        <v>0</v>
      </c>
      <c r="AL467" s="12">
        <v>0</v>
      </c>
      <c r="AM467" s="39">
        <f>AG467+AH467+AI467+AJ467+AK467+AL467</f>
        <v>456.97852206484447</v>
      </c>
      <c r="AN467" s="40">
        <f>AM467/10</f>
        <v>45.697852206484448</v>
      </c>
      <c r="AO467" s="12"/>
      <c r="AP467" s="12"/>
      <c r="AQ467" s="12"/>
      <c r="AR467" s="41">
        <v>244.61666315180648</v>
      </c>
      <c r="AS467" s="12">
        <v>227.4725113300187</v>
      </c>
      <c r="AT467" s="12">
        <v>17.144151821787766</v>
      </c>
      <c r="AU467" s="12">
        <v>0</v>
      </c>
      <c r="AV467" s="12"/>
      <c r="AW467" s="12"/>
      <c r="AX467" s="13">
        <v>0</v>
      </c>
      <c r="AY467" s="12"/>
      <c r="AZ467" s="12"/>
      <c r="BA467" s="39"/>
      <c r="BB467" s="40">
        <v>0</v>
      </c>
      <c r="BC467" s="39">
        <f>U467+Z467+AM467+BA467</f>
        <v>6767.8653790372737</v>
      </c>
      <c r="BD467">
        <f>V467+AA467+AN467</f>
        <v>676.78653790372732</v>
      </c>
      <c r="BE467" s="12"/>
      <c r="BF467" s="12"/>
      <c r="BG467" s="12"/>
      <c r="BH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</row>
    <row r="468" spans="1:128" x14ac:dyDescent="0.25">
      <c r="A468" s="34" t="s">
        <v>147</v>
      </c>
      <c r="B468" s="1">
        <v>39884</v>
      </c>
      <c r="C468" s="2"/>
      <c r="D468" s="1"/>
      <c r="F468">
        <v>83</v>
      </c>
      <c r="G468" t="s">
        <v>129</v>
      </c>
      <c r="H468" s="2"/>
      <c r="I468" s="12"/>
      <c r="J468" s="12">
        <v>20.100000000000001</v>
      </c>
      <c r="K468" s="2"/>
      <c r="L468" s="36"/>
      <c r="M468" s="2"/>
      <c r="N468" s="2"/>
      <c r="O468" s="2"/>
      <c r="P468" s="12"/>
      <c r="Q468" s="12"/>
      <c r="R468" s="12"/>
      <c r="S468" s="12"/>
      <c r="T468" s="12"/>
      <c r="U468" s="39"/>
      <c r="W468" s="12"/>
      <c r="X468" s="12"/>
      <c r="Y468" s="12"/>
      <c r="Z468" s="39"/>
      <c r="AB468" s="12"/>
      <c r="AC468" s="42"/>
      <c r="AD468" s="12"/>
      <c r="AE468" s="12"/>
      <c r="AF468" s="12"/>
      <c r="AG468" s="12"/>
      <c r="AH468" s="12"/>
      <c r="AI468" s="12"/>
      <c r="AJ468" s="12"/>
      <c r="AK468" s="12"/>
      <c r="AL468" s="12"/>
      <c r="AM468" s="39"/>
      <c r="AO468" s="12"/>
      <c r="AP468" s="12"/>
      <c r="AQ468" s="12"/>
      <c r="AR468" s="41"/>
      <c r="AS468" s="12"/>
      <c r="AT468" s="12"/>
      <c r="AU468" s="12"/>
      <c r="AV468" s="12"/>
      <c r="AW468" s="12"/>
      <c r="AX468" s="13"/>
      <c r="AY468" s="12"/>
      <c r="AZ468" s="12"/>
      <c r="BA468" s="39"/>
      <c r="BB468" s="40">
        <v>0</v>
      </c>
      <c r="BC468" s="39"/>
      <c r="BE468" s="12"/>
      <c r="BF468" s="12"/>
      <c r="BG468" s="12"/>
      <c r="BH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</row>
    <row r="469" spans="1:128" x14ac:dyDescent="0.25">
      <c r="A469" s="34" t="s">
        <v>147</v>
      </c>
      <c r="B469" s="1">
        <v>39888</v>
      </c>
      <c r="C469" s="2"/>
      <c r="D469" s="1"/>
      <c r="F469" s="2">
        <v>87</v>
      </c>
      <c r="G469" t="s">
        <v>129</v>
      </c>
      <c r="H469" s="2"/>
      <c r="I469" s="12"/>
      <c r="J469" s="12"/>
      <c r="K469" s="2"/>
      <c r="L469" s="36"/>
      <c r="M469" s="2"/>
      <c r="N469" s="2"/>
      <c r="O469" s="2"/>
      <c r="P469" s="12"/>
      <c r="Q469" s="12"/>
      <c r="R469" s="12"/>
      <c r="S469" s="12"/>
      <c r="T469" s="12"/>
      <c r="U469" s="39">
        <v>5333.2163820309952</v>
      </c>
      <c r="V469" s="40">
        <v>533.3216382030995</v>
      </c>
      <c r="W469" s="12"/>
      <c r="X469" s="12"/>
      <c r="Y469" s="12"/>
      <c r="Z469" s="39">
        <v>2457.9636122886191</v>
      </c>
      <c r="AA469" s="40">
        <v>245.79636122886191</v>
      </c>
      <c r="AB469" s="12">
        <v>3.2597623993996785</v>
      </c>
      <c r="AC469" s="42">
        <f>AB469/AA469</f>
        <v>1.3262044983507715E-2</v>
      </c>
      <c r="AD469" s="12"/>
      <c r="AE469" s="12"/>
      <c r="AF469" s="12"/>
      <c r="AG469" s="12">
        <v>357.7727686046461</v>
      </c>
      <c r="AH469" s="12"/>
      <c r="AI469" s="12">
        <v>701.72358470599863</v>
      </c>
      <c r="AJ469" s="12"/>
      <c r="AK469" s="12">
        <v>0</v>
      </c>
      <c r="AL469" s="12">
        <v>0</v>
      </c>
      <c r="AM469" s="39">
        <f>AG469+AH469+AI469+AJ469+AK469+AL469</f>
        <v>1059.4963533106447</v>
      </c>
      <c r="AN469" s="40">
        <f>AM469/10</f>
        <v>105.94963533106447</v>
      </c>
      <c r="AO469" s="12"/>
      <c r="AP469" s="12"/>
      <c r="AQ469" s="12"/>
      <c r="AR469" s="41">
        <v>305.57983192387366</v>
      </c>
      <c r="AS469" s="12">
        <v>203.45400133069873</v>
      </c>
      <c r="AT469" s="12">
        <v>102.12583059317494</v>
      </c>
      <c r="AU469" s="12">
        <v>0</v>
      </c>
      <c r="AV469" s="12"/>
      <c r="AW469" s="12"/>
      <c r="AX469" s="13">
        <v>0</v>
      </c>
      <c r="AY469" s="12"/>
      <c r="AZ469" s="12"/>
      <c r="BA469" s="39"/>
      <c r="BB469" s="40">
        <v>0</v>
      </c>
      <c r="BC469" s="39">
        <f>U469+Z469+AM469+BA469</f>
        <v>8850.6763476302585</v>
      </c>
      <c r="BD469">
        <f>V469+AA469+AN469</f>
        <v>885.06763476302581</v>
      </c>
      <c r="BE469" s="12"/>
      <c r="BF469" s="12"/>
      <c r="BG469" s="12"/>
      <c r="BH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</row>
    <row r="470" spans="1:128" x14ac:dyDescent="0.25">
      <c r="A470" s="34" t="s">
        <v>147</v>
      </c>
      <c r="B470" s="1">
        <v>39895</v>
      </c>
      <c r="C470" s="2"/>
      <c r="D470" s="1"/>
      <c r="F470">
        <v>94</v>
      </c>
      <c r="G470" t="s">
        <v>129</v>
      </c>
      <c r="H470" s="2"/>
      <c r="I470" s="12"/>
      <c r="J470" s="12">
        <v>21.9</v>
      </c>
      <c r="K470" s="2"/>
      <c r="L470" s="36"/>
      <c r="M470" s="2"/>
      <c r="N470" s="2"/>
      <c r="O470" s="2"/>
      <c r="P470" s="12"/>
      <c r="Q470" s="12"/>
      <c r="R470" s="12"/>
      <c r="S470" s="12"/>
      <c r="T470" s="12"/>
      <c r="U470" s="39"/>
      <c r="W470" s="12"/>
      <c r="X470" s="12"/>
      <c r="Y470" s="12"/>
      <c r="Z470" s="39"/>
      <c r="AB470" s="12"/>
      <c r="AC470" s="42"/>
      <c r="AD470" s="12"/>
      <c r="AE470" s="12"/>
      <c r="AF470" s="12"/>
      <c r="AG470" s="12"/>
      <c r="AH470" s="12"/>
      <c r="AI470" s="12"/>
      <c r="AJ470" s="12"/>
      <c r="AK470" s="12"/>
      <c r="AL470" s="12"/>
      <c r="AM470" s="39"/>
      <c r="AO470" s="12"/>
      <c r="AP470" s="12"/>
      <c r="AQ470" s="12"/>
      <c r="AR470" s="41"/>
      <c r="AS470" s="12"/>
      <c r="AT470" s="12"/>
      <c r="AU470" s="12"/>
      <c r="AV470" s="12"/>
      <c r="AW470" s="12"/>
      <c r="AX470" s="13"/>
      <c r="AY470" s="12"/>
      <c r="AZ470" s="12"/>
      <c r="BA470" s="39"/>
      <c r="BB470" s="40">
        <v>0</v>
      </c>
      <c r="BC470" s="39"/>
      <c r="BE470" s="12"/>
      <c r="BF470" s="12"/>
      <c r="BG470" s="12"/>
      <c r="BH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</row>
    <row r="471" spans="1:128" x14ac:dyDescent="0.25">
      <c r="A471" s="34" t="s">
        <v>147</v>
      </c>
      <c r="B471" s="1">
        <v>39904</v>
      </c>
      <c r="C471" s="2"/>
      <c r="D471" s="1"/>
      <c r="F471" s="2">
        <v>103</v>
      </c>
      <c r="G471" t="s">
        <v>129</v>
      </c>
      <c r="H471" s="2"/>
      <c r="I471" s="12"/>
      <c r="J471" s="12"/>
      <c r="K471" s="2"/>
      <c r="L471" s="36"/>
      <c r="M471" s="2"/>
      <c r="N471" s="2"/>
      <c r="O471" s="2"/>
      <c r="P471" s="12"/>
      <c r="Q471" s="12"/>
      <c r="R471" s="12"/>
      <c r="S471" s="12"/>
      <c r="T471" s="12"/>
      <c r="U471" s="39">
        <v>5589.8002736762774</v>
      </c>
      <c r="V471" s="40">
        <v>558.98002736762771</v>
      </c>
      <c r="W471" s="12"/>
      <c r="X471" s="12"/>
      <c r="Y471" s="12"/>
      <c r="Z471" s="39">
        <v>2751.5716101592402</v>
      </c>
      <c r="AA471" s="40">
        <v>275.15716101592403</v>
      </c>
      <c r="AB471" s="12">
        <v>3.4206465180329384</v>
      </c>
      <c r="AC471" s="42">
        <f>AB471/AA471</f>
        <v>1.2431610012995363E-2</v>
      </c>
      <c r="AD471" s="12"/>
      <c r="AE471" s="12"/>
      <c r="AF471" s="12"/>
      <c r="AG471" s="12">
        <v>7.7666605750487339</v>
      </c>
      <c r="AH471" s="12"/>
      <c r="AI471" s="12">
        <v>3019.0477292963542</v>
      </c>
      <c r="AJ471" s="12"/>
      <c r="AK471" s="12">
        <v>0</v>
      </c>
      <c r="AL471" s="12">
        <v>0</v>
      </c>
      <c r="AM471" s="39">
        <f>AG471+AH471+AI471+AJ471+AK471+AL471</f>
        <v>3026.8143898714029</v>
      </c>
      <c r="AN471" s="40">
        <f>AM471/10</f>
        <v>302.68143898714027</v>
      </c>
      <c r="AO471" s="12"/>
      <c r="AP471" s="12"/>
      <c r="AQ471" s="12"/>
      <c r="AR471" s="41">
        <v>150.63806502588045</v>
      </c>
      <c r="AS471" s="12">
        <v>2.3897417153996101</v>
      </c>
      <c r="AT471" s="12">
        <v>148.24832331048083</v>
      </c>
      <c r="AU471" s="12">
        <v>0</v>
      </c>
      <c r="AV471" s="12"/>
      <c r="AW471" s="12"/>
      <c r="AX471" s="13">
        <v>0</v>
      </c>
      <c r="AY471" s="12"/>
      <c r="AZ471" s="12"/>
      <c r="BA471" s="39"/>
      <c r="BB471" s="40">
        <v>0</v>
      </c>
      <c r="BC471" s="39">
        <f>U471+Z471+AM471+BA471</f>
        <v>11368.18627370692</v>
      </c>
      <c r="BD471">
        <f>V471+AA471+AN471</f>
        <v>1136.818627370692</v>
      </c>
      <c r="BE471" s="12"/>
      <c r="BF471" s="12"/>
      <c r="BG471" s="12"/>
      <c r="BH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</row>
    <row r="472" spans="1:128" x14ac:dyDescent="0.25">
      <c r="A472" s="34" t="s">
        <v>147</v>
      </c>
      <c r="B472" s="1">
        <v>39908</v>
      </c>
      <c r="C472" s="2"/>
      <c r="D472" s="1"/>
      <c r="F472">
        <v>107</v>
      </c>
      <c r="G472" t="s">
        <v>129</v>
      </c>
      <c r="H472" s="2"/>
      <c r="I472" s="12"/>
      <c r="J472" s="12">
        <v>24.9</v>
      </c>
      <c r="K472" s="2"/>
      <c r="L472" s="36"/>
      <c r="M472" s="2"/>
      <c r="N472" s="2"/>
      <c r="O472" s="2"/>
      <c r="P472" s="12"/>
      <c r="Q472" s="12"/>
      <c r="R472" s="12"/>
      <c r="S472" s="12"/>
      <c r="T472" s="12"/>
      <c r="U472" s="39"/>
      <c r="W472" s="12"/>
      <c r="X472" s="12"/>
      <c r="Y472" s="12"/>
      <c r="Z472" s="39"/>
      <c r="AB472" s="12"/>
      <c r="AC472" s="42"/>
      <c r="AD472" s="12"/>
      <c r="AE472" s="12"/>
      <c r="AF472" s="12"/>
      <c r="AG472" s="12"/>
      <c r="AH472" s="12"/>
      <c r="AI472" s="12"/>
      <c r="AJ472" s="12"/>
      <c r="AK472" s="12"/>
      <c r="AL472" s="12"/>
      <c r="AM472" s="39"/>
      <c r="AO472" s="12"/>
      <c r="AP472" s="12"/>
      <c r="AQ472" s="12"/>
      <c r="AR472" s="41"/>
      <c r="AS472" s="12"/>
      <c r="AT472" s="12"/>
      <c r="AU472" s="12"/>
      <c r="AV472" s="12"/>
      <c r="AW472" s="12"/>
      <c r="AX472" s="13"/>
      <c r="AY472" s="12"/>
      <c r="AZ472" s="12"/>
      <c r="BA472" s="39"/>
      <c r="BB472" s="40">
        <v>0</v>
      </c>
      <c r="BC472" s="39"/>
      <c r="BE472" s="12"/>
      <c r="BF472" s="12"/>
      <c r="BG472" s="12"/>
      <c r="BH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</row>
    <row r="473" spans="1:128" x14ac:dyDescent="0.25">
      <c r="A473" s="34" t="s">
        <v>147</v>
      </c>
      <c r="B473" s="1">
        <v>39911</v>
      </c>
      <c r="C473" s="2"/>
      <c r="D473" s="1"/>
      <c r="F473">
        <v>110</v>
      </c>
      <c r="G473" t="s">
        <v>129</v>
      </c>
      <c r="H473" s="2"/>
      <c r="I473" s="12"/>
      <c r="J473" s="12"/>
      <c r="K473" s="2"/>
      <c r="L473" s="36"/>
      <c r="M473" s="2"/>
      <c r="N473" s="2"/>
      <c r="O473" s="2"/>
      <c r="P473" s="12"/>
      <c r="Q473" s="12"/>
      <c r="R473" s="12"/>
      <c r="S473" s="12"/>
      <c r="T473" s="12"/>
      <c r="U473" s="39"/>
      <c r="W473" s="12"/>
      <c r="X473" s="12"/>
      <c r="Y473" s="12"/>
      <c r="Z473" s="39"/>
      <c r="AB473" s="12"/>
      <c r="AC473" s="42"/>
      <c r="AD473" s="12"/>
      <c r="AE473" s="12"/>
      <c r="AF473" s="12"/>
      <c r="AG473" s="12"/>
      <c r="AH473" s="12"/>
      <c r="AI473" s="12"/>
      <c r="AJ473" s="12"/>
      <c r="AK473" s="12"/>
      <c r="AL473" s="12"/>
      <c r="AM473" s="39"/>
      <c r="AO473" s="12"/>
      <c r="AP473" s="12"/>
      <c r="AQ473" s="12"/>
      <c r="AR473" s="41"/>
      <c r="AS473" s="12"/>
      <c r="AT473" s="12"/>
      <c r="AU473" s="12"/>
      <c r="AV473" s="12"/>
      <c r="AW473" s="12"/>
      <c r="AX473" s="13"/>
      <c r="AY473" s="12"/>
      <c r="AZ473" s="12"/>
      <c r="BA473" s="39"/>
      <c r="BB473" s="40">
        <v>0</v>
      </c>
      <c r="BC473" s="39"/>
      <c r="BE473" s="12"/>
      <c r="BF473" s="12"/>
      <c r="BG473" s="12">
        <v>2.4278831111945438</v>
      </c>
      <c r="BH473" s="12">
        <v>3.6375000000000002</v>
      </c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</row>
    <row r="474" spans="1:128" x14ac:dyDescent="0.25">
      <c r="A474" s="34" t="s">
        <v>147</v>
      </c>
      <c r="B474" s="1">
        <v>39920</v>
      </c>
      <c r="C474" s="2"/>
      <c r="D474" s="1"/>
      <c r="F474">
        <v>119</v>
      </c>
      <c r="G474" t="s">
        <v>129</v>
      </c>
      <c r="H474" s="2"/>
      <c r="I474" s="12"/>
      <c r="J474" s="12"/>
      <c r="K474" s="2"/>
      <c r="L474" s="36"/>
      <c r="M474" s="2"/>
      <c r="N474" s="2"/>
      <c r="O474" s="2"/>
      <c r="P474" s="12"/>
      <c r="Q474" s="12"/>
      <c r="R474" s="12"/>
      <c r="S474" s="12"/>
      <c r="T474" s="12"/>
      <c r="U474" s="39"/>
      <c r="W474" s="12"/>
      <c r="X474" s="12"/>
      <c r="Y474" s="12"/>
      <c r="Z474" s="39"/>
      <c r="AB474" s="12"/>
      <c r="AC474" s="42"/>
      <c r="AD474" s="12"/>
      <c r="AE474" s="12"/>
      <c r="AF474" s="12"/>
      <c r="AG474" s="12"/>
      <c r="AH474" s="12"/>
      <c r="AI474" s="12"/>
      <c r="AJ474" s="12"/>
      <c r="AK474" s="12"/>
      <c r="AL474" s="12"/>
      <c r="AM474" s="39"/>
      <c r="AO474" s="12"/>
      <c r="AP474" s="12"/>
      <c r="AQ474" s="12"/>
      <c r="AR474" s="41"/>
      <c r="AS474" s="12"/>
      <c r="AT474" s="12"/>
      <c r="AU474" s="12"/>
      <c r="AV474" s="12"/>
      <c r="AW474" s="12"/>
      <c r="AX474" s="13"/>
      <c r="AY474" s="12"/>
      <c r="AZ474" s="12"/>
      <c r="BA474" s="39"/>
      <c r="BB474" s="40">
        <v>0</v>
      </c>
      <c r="BC474" s="39"/>
      <c r="BE474" s="12"/>
      <c r="BF474" s="12"/>
      <c r="BG474" s="12">
        <v>6.8247710823269303</v>
      </c>
      <c r="BH474" s="12">
        <v>4.0538461538461537</v>
      </c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</row>
    <row r="475" spans="1:128" x14ac:dyDescent="0.25">
      <c r="A475" s="34" t="s">
        <v>147</v>
      </c>
      <c r="B475" s="1">
        <v>39925</v>
      </c>
      <c r="C475" s="2"/>
      <c r="D475" s="1"/>
      <c r="F475">
        <v>124</v>
      </c>
      <c r="G475" t="s">
        <v>129</v>
      </c>
      <c r="H475" s="2"/>
      <c r="I475" s="12"/>
      <c r="J475" s="12"/>
      <c r="K475" s="2"/>
      <c r="L475" s="36"/>
      <c r="M475" s="2"/>
      <c r="N475" s="2"/>
      <c r="O475" s="2"/>
      <c r="P475" s="12"/>
      <c r="Q475" s="12"/>
      <c r="R475" s="12"/>
      <c r="S475" s="12"/>
      <c r="T475" s="12"/>
      <c r="U475" s="39"/>
      <c r="W475" s="12"/>
      <c r="X475" s="12"/>
      <c r="Y475" s="12"/>
      <c r="Z475" s="39"/>
      <c r="AB475" s="12"/>
      <c r="AC475" s="42"/>
      <c r="AD475" s="12"/>
      <c r="AE475" s="12"/>
      <c r="AF475" s="12"/>
      <c r="AG475" s="12"/>
      <c r="AH475" s="12"/>
      <c r="AI475" s="12"/>
      <c r="AJ475" s="12"/>
      <c r="AK475" s="12"/>
      <c r="AL475" s="12"/>
      <c r="AM475" s="39"/>
      <c r="AO475" s="12"/>
      <c r="AP475" s="12"/>
      <c r="AQ475" s="12"/>
      <c r="AR475" s="41"/>
      <c r="AS475" s="12"/>
      <c r="AT475" s="12"/>
      <c r="AU475" s="12"/>
      <c r="AV475" s="12"/>
      <c r="AW475" s="12"/>
      <c r="AX475" s="13"/>
      <c r="AY475" s="12"/>
      <c r="AZ475" s="12"/>
      <c r="BA475" s="39"/>
      <c r="BB475" s="40">
        <v>0</v>
      </c>
      <c r="BC475" s="39"/>
      <c r="BE475" s="12"/>
      <c r="BF475" s="12"/>
      <c r="BG475" s="12">
        <v>8.2639801430865827</v>
      </c>
      <c r="BH475" s="12">
        <v>4.1875</v>
      </c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</row>
    <row r="476" spans="1:128" x14ac:dyDescent="0.25">
      <c r="A476" s="34" t="s">
        <v>147</v>
      </c>
      <c r="B476" s="1">
        <v>39932</v>
      </c>
      <c r="C476" s="2"/>
      <c r="D476" s="1"/>
      <c r="F476" s="2">
        <v>131</v>
      </c>
      <c r="G476" t="s">
        <v>129</v>
      </c>
      <c r="H476" s="2"/>
      <c r="I476" s="12"/>
      <c r="J476" s="12"/>
      <c r="K476" s="2"/>
      <c r="L476" s="36"/>
      <c r="M476" s="2"/>
      <c r="N476" s="2"/>
      <c r="O476" s="2"/>
      <c r="P476" s="12"/>
      <c r="Q476" s="12"/>
      <c r="R476" s="12"/>
      <c r="S476" s="12"/>
      <c r="T476" s="12"/>
      <c r="U476" s="39">
        <v>5317.7593464278507</v>
      </c>
      <c r="V476" s="40">
        <v>531.77593464278505</v>
      </c>
      <c r="W476" s="12"/>
      <c r="X476" s="12"/>
      <c r="Y476" s="12"/>
      <c r="Z476" s="39">
        <v>2569.2128425621781</v>
      </c>
      <c r="AA476" s="40">
        <v>256.9212842562178</v>
      </c>
      <c r="AB476" s="12">
        <v>3.0324763641624055</v>
      </c>
      <c r="AC476" s="42">
        <f>AB476/AA476</f>
        <v>1.1803134072528738E-2</v>
      </c>
      <c r="AD476" s="12"/>
      <c r="AE476" s="12"/>
      <c r="AF476" s="12"/>
      <c r="AG476" s="12">
        <v>0</v>
      </c>
      <c r="AH476" s="12"/>
      <c r="AI476" s="12">
        <v>6653.390438924097</v>
      </c>
      <c r="AJ476" s="12"/>
      <c r="AK476" s="12">
        <v>67.579626444548666</v>
      </c>
      <c r="AL476" s="12">
        <v>295.3062439754213</v>
      </c>
      <c r="AM476" s="39">
        <f>AG476+AH476+AI476+AJ476+AK476+AL476</f>
        <v>7016.2763093440672</v>
      </c>
      <c r="AN476" s="40">
        <f>AM476/10</f>
        <v>701.62763093440674</v>
      </c>
      <c r="AO476" s="12"/>
      <c r="AP476" s="12"/>
      <c r="AQ476" s="12"/>
      <c r="AR476" s="41">
        <v>135.97294770715459</v>
      </c>
      <c r="AS476" s="12">
        <v>0</v>
      </c>
      <c r="AT476" s="12">
        <v>124.91400097718389</v>
      </c>
      <c r="AU476" s="12">
        <v>4.5497963679192805</v>
      </c>
      <c r="AV476" s="12"/>
      <c r="AW476" s="12"/>
      <c r="AX476" s="13">
        <v>6.5091503620514244</v>
      </c>
      <c r="AY476" s="12"/>
      <c r="AZ476" s="12"/>
      <c r="BA476" s="39"/>
      <c r="BB476" s="40">
        <v>0</v>
      </c>
      <c r="BC476" s="39">
        <f>U476+Z476+AM476+BA476</f>
        <v>14903.248498334095</v>
      </c>
      <c r="BD476">
        <f>V476+AA476+AN476</f>
        <v>1490.3248498334096</v>
      </c>
      <c r="BE476" s="12"/>
      <c r="BF476" s="12"/>
      <c r="BG476" s="12">
        <v>12.335481717873307</v>
      </c>
      <c r="BH476" s="12">
        <v>4.4047619047619051</v>
      </c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</row>
    <row r="477" spans="1:128" x14ac:dyDescent="0.25">
      <c r="A477" s="34" t="s">
        <v>147</v>
      </c>
      <c r="B477" s="1">
        <v>39939</v>
      </c>
      <c r="C477" s="2"/>
      <c r="D477" s="1"/>
      <c r="F477">
        <v>138</v>
      </c>
      <c r="G477" t="s">
        <v>129</v>
      </c>
      <c r="H477" s="2"/>
      <c r="I477" s="12"/>
      <c r="J477" s="12"/>
      <c r="K477" s="2"/>
      <c r="L477" s="36"/>
      <c r="M477" s="2"/>
      <c r="N477" s="2"/>
      <c r="O477" s="2"/>
      <c r="P477" s="12"/>
      <c r="Q477" s="12"/>
      <c r="R477" s="12"/>
      <c r="S477" s="12"/>
      <c r="T477" s="12"/>
      <c r="U477" s="39"/>
      <c r="W477" s="12"/>
      <c r="X477" s="12"/>
      <c r="Y477" s="12"/>
      <c r="Z477" s="39"/>
      <c r="AB477" s="12"/>
      <c r="AC477" s="42"/>
      <c r="AD477" s="12"/>
      <c r="AE477" s="12"/>
      <c r="AF477" s="12"/>
      <c r="AG477" s="12"/>
      <c r="AH477" s="12"/>
      <c r="AI477" s="12"/>
      <c r="AJ477" s="12"/>
      <c r="AK477" s="12"/>
      <c r="AL477" s="12"/>
      <c r="AM477" s="39"/>
      <c r="AO477" s="12"/>
      <c r="AP477" s="12"/>
      <c r="AQ477" s="12"/>
      <c r="AR477" s="41"/>
      <c r="AS477" s="12"/>
      <c r="AT477" s="12"/>
      <c r="AU477" s="12"/>
      <c r="AV477" s="12"/>
      <c r="AW477" s="12"/>
      <c r="AX477" s="13"/>
      <c r="AY477" s="12"/>
      <c r="AZ477" s="12"/>
      <c r="BA477" s="39"/>
      <c r="BB477" s="40">
        <v>0</v>
      </c>
      <c r="BC477" s="39"/>
      <c r="BE477" s="12"/>
      <c r="BF477" s="12"/>
      <c r="BG477" s="12">
        <v>39.498988382037005</v>
      </c>
      <c r="BH477" s="12">
        <v>5.6224531562940436</v>
      </c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</row>
    <row r="478" spans="1:128" x14ac:dyDescent="0.25">
      <c r="A478" s="34" t="s">
        <v>147</v>
      </c>
      <c r="B478" s="1">
        <v>39946</v>
      </c>
      <c r="C478" s="2"/>
      <c r="D478" s="1"/>
      <c r="F478">
        <v>145</v>
      </c>
      <c r="G478" t="s">
        <v>129</v>
      </c>
      <c r="H478" s="2"/>
      <c r="I478" s="12"/>
      <c r="J478" s="12"/>
      <c r="K478" s="2"/>
      <c r="L478" s="36"/>
      <c r="M478" s="2"/>
      <c r="N478" s="2"/>
      <c r="O478" s="2"/>
      <c r="P478" s="12"/>
      <c r="Q478" s="12"/>
      <c r="R478" s="12"/>
      <c r="S478" s="12"/>
      <c r="T478" s="12"/>
      <c r="U478" s="39"/>
      <c r="W478" s="12"/>
      <c r="X478" s="12"/>
      <c r="Y478" s="12"/>
      <c r="Z478" s="39"/>
      <c r="AB478" s="12"/>
      <c r="AC478" s="42"/>
      <c r="AD478" s="12"/>
      <c r="AE478" s="12"/>
      <c r="AF478" s="12"/>
      <c r="AG478" s="12"/>
      <c r="AH478" s="12"/>
      <c r="AI478" s="12"/>
      <c r="AJ478" s="12"/>
      <c r="AK478" s="12"/>
      <c r="AL478" s="12"/>
      <c r="AM478" s="39"/>
      <c r="AO478" s="12"/>
      <c r="AP478" s="12"/>
      <c r="AQ478" s="12"/>
      <c r="AR478" s="41"/>
      <c r="AS478" s="12"/>
      <c r="AT478" s="12"/>
      <c r="AU478" s="12"/>
      <c r="AV478" s="12"/>
      <c r="AW478" s="12"/>
      <c r="AX478" s="13"/>
      <c r="AY478" s="12"/>
      <c r="AZ478" s="12"/>
      <c r="BA478" s="39"/>
      <c r="BB478" s="40">
        <v>0</v>
      </c>
      <c r="BC478" s="39"/>
      <c r="BE478" s="12"/>
      <c r="BF478" s="12"/>
      <c r="BG478" s="12">
        <v>63.546294558121097</v>
      </c>
      <c r="BH478" s="12">
        <v>4.9629558475145101</v>
      </c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</row>
    <row r="479" spans="1:128" x14ac:dyDescent="0.25">
      <c r="A479" s="34" t="s">
        <v>147</v>
      </c>
      <c r="B479" s="1">
        <v>39954</v>
      </c>
      <c r="C479" s="2"/>
      <c r="D479" s="1"/>
      <c r="F479">
        <v>153</v>
      </c>
      <c r="G479" t="s">
        <v>129</v>
      </c>
      <c r="H479" s="2"/>
      <c r="I479" s="12"/>
      <c r="J479" s="12"/>
      <c r="K479" s="2"/>
      <c r="L479" s="36"/>
      <c r="M479" s="2"/>
      <c r="N479" s="2"/>
      <c r="O479" s="2"/>
      <c r="P479" s="12"/>
      <c r="Q479" s="12"/>
      <c r="R479" s="12"/>
      <c r="S479" s="12"/>
      <c r="T479" s="12"/>
      <c r="U479" s="39"/>
      <c r="W479" s="12"/>
      <c r="X479" s="12"/>
      <c r="Y479" s="12"/>
      <c r="Z479" s="39"/>
      <c r="AB479" s="12"/>
      <c r="AC479" s="42"/>
      <c r="AD479" s="12"/>
      <c r="AE479" s="12"/>
      <c r="AF479" s="12"/>
      <c r="AG479" s="12"/>
      <c r="AH479" s="12"/>
      <c r="AI479" s="12"/>
      <c r="AJ479" s="12"/>
      <c r="AK479" s="12"/>
      <c r="AL479" s="12"/>
      <c r="AM479" s="39"/>
      <c r="AO479" s="12"/>
      <c r="AP479" s="12"/>
      <c r="AQ479" s="12"/>
      <c r="AR479" s="41"/>
      <c r="AS479" s="12"/>
      <c r="AT479" s="12"/>
      <c r="AU479" s="12"/>
      <c r="AV479" s="12"/>
      <c r="AW479" s="12"/>
      <c r="AX479" s="13"/>
      <c r="AY479" s="12"/>
      <c r="AZ479" s="12"/>
      <c r="BA479" s="39"/>
      <c r="BB479" s="40">
        <v>0</v>
      </c>
      <c r="BC479" s="39"/>
      <c r="BE479" s="12"/>
      <c r="BF479" s="12"/>
      <c r="BG479" s="12">
        <v>96.606386750933382</v>
      </c>
      <c r="BH479" s="12">
        <v>4.0724351285942966</v>
      </c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</row>
    <row r="480" spans="1:128" x14ac:dyDescent="0.25">
      <c r="A480" s="34" t="s">
        <v>147</v>
      </c>
      <c r="B480" s="1">
        <v>39960</v>
      </c>
      <c r="C480" s="2"/>
      <c r="D480" s="1"/>
      <c r="F480">
        <v>159</v>
      </c>
      <c r="G480" t="s">
        <v>129</v>
      </c>
      <c r="H480" s="2"/>
      <c r="I480" s="12"/>
      <c r="J480" s="12"/>
      <c r="K480" s="2"/>
      <c r="L480" s="36"/>
      <c r="M480" s="2"/>
      <c r="N480" s="2"/>
      <c r="O480" s="2"/>
      <c r="P480" s="12"/>
      <c r="Q480" s="12"/>
      <c r="R480" s="12"/>
      <c r="S480" s="12"/>
      <c r="T480" s="12"/>
      <c r="U480" s="39"/>
      <c r="W480" s="12"/>
      <c r="X480" s="12"/>
      <c r="Y480" s="12"/>
      <c r="Z480" s="39"/>
      <c r="AB480" s="12"/>
      <c r="AC480" s="42"/>
      <c r="AD480" s="12"/>
      <c r="AE480" s="12"/>
      <c r="AF480" s="12"/>
      <c r="AG480" s="12"/>
      <c r="AH480" s="12"/>
      <c r="AI480" s="12"/>
      <c r="AJ480" s="12"/>
      <c r="AK480" s="12"/>
      <c r="AL480" s="12"/>
      <c r="AM480" s="39"/>
      <c r="AO480" s="12"/>
      <c r="AP480" s="12"/>
      <c r="AQ480" s="12"/>
      <c r="AR480" s="41"/>
      <c r="AS480" s="12"/>
      <c r="AT480" s="12"/>
      <c r="AU480" s="12"/>
      <c r="AV480" s="12"/>
      <c r="AW480" s="12"/>
      <c r="AX480" s="13"/>
      <c r="AY480" s="12"/>
      <c r="AZ480" s="12"/>
      <c r="BA480" s="39"/>
      <c r="BB480" s="40">
        <v>0</v>
      </c>
      <c r="BC480" s="39"/>
      <c r="BE480" s="12"/>
      <c r="BF480" s="12"/>
      <c r="BG480" s="12">
        <v>100</v>
      </c>
      <c r="BH480" s="12">
        <v>7.8173611111111114</v>
      </c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</row>
    <row r="481" spans="1:128" x14ac:dyDescent="0.25">
      <c r="A481" s="34" t="s">
        <v>147</v>
      </c>
      <c r="B481" s="1">
        <v>39944</v>
      </c>
      <c r="C481" s="2">
        <v>8</v>
      </c>
      <c r="D481" s="1" t="s">
        <v>221</v>
      </c>
      <c r="E481" t="s">
        <v>19</v>
      </c>
      <c r="F481">
        <v>143</v>
      </c>
      <c r="G481" t="s">
        <v>129</v>
      </c>
      <c r="H481" s="2"/>
      <c r="I481" s="12"/>
      <c r="J481" s="12"/>
      <c r="K481" s="2"/>
      <c r="L481" s="36"/>
      <c r="M481" s="2"/>
      <c r="N481" s="2"/>
      <c r="O481" s="2">
        <v>143</v>
      </c>
      <c r="P481" s="12"/>
      <c r="Q481" s="12"/>
      <c r="R481" s="12"/>
      <c r="S481" s="12"/>
      <c r="T481" s="12"/>
      <c r="U481" s="39"/>
      <c r="W481" s="12"/>
      <c r="X481" s="12"/>
      <c r="Y481" s="12"/>
      <c r="Z481" s="39"/>
      <c r="AB481" s="12"/>
      <c r="AC481" s="42"/>
      <c r="AD481" s="12"/>
      <c r="AE481" s="12"/>
      <c r="AF481" s="12"/>
      <c r="AG481" s="12"/>
      <c r="AH481" s="12"/>
      <c r="AI481" s="12"/>
      <c r="AJ481" s="12"/>
      <c r="AK481" s="12"/>
      <c r="AL481" s="12"/>
      <c r="AM481" s="39"/>
      <c r="AO481" s="12"/>
      <c r="AP481" s="12"/>
      <c r="AQ481" s="12"/>
      <c r="AR481" s="41"/>
      <c r="AS481" s="12"/>
      <c r="AT481" s="12"/>
      <c r="AU481" s="12"/>
      <c r="AV481" s="12"/>
      <c r="AW481" s="12"/>
      <c r="AX481" s="13"/>
      <c r="AY481" s="12"/>
      <c r="AZ481" s="12"/>
      <c r="BA481" s="39"/>
      <c r="BB481" s="40">
        <v>0</v>
      </c>
      <c r="BC481" s="39"/>
      <c r="BE481" s="12"/>
      <c r="BF481" s="12"/>
      <c r="BG481" s="12"/>
      <c r="BH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</row>
    <row r="482" spans="1:128" x14ac:dyDescent="0.25">
      <c r="A482" s="34" t="s">
        <v>147</v>
      </c>
      <c r="B482" s="1">
        <v>39922</v>
      </c>
      <c r="C482" s="2">
        <v>7</v>
      </c>
      <c r="D482" t="s">
        <v>222</v>
      </c>
      <c r="E482" t="s">
        <v>18</v>
      </c>
      <c r="F482">
        <v>121</v>
      </c>
      <c r="G482" t="s">
        <v>129</v>
      </c>
      <c r="H482" s="2"/>
      <c r="I482" s="12"/>
      <c r="J482" s="12"/>
      <c r="K482" s="2"/>
      <c r="L482" s="36"/>
      <c r="M482" s="2"/>
      <c r="N482" s="2">
        <v>121</v>
      </c>
      <c r="O482" s="2"/>
      <c r="P482" s="12"/>
      <c r="Q482" s="12"/>
      <c r="R482" s="12"/>
      <c r="S482" s="12"/>
      <c r="T482" s="12"/>
      <c r="U482" s="39"/>
      <c r="W482" s="12"/>
      <c r="X482" s="12"/>
      <c r="Y482" s="12"/>
      <c r="Z482" s="39"/>
      <c r="AB482" s="12"/>
      <c r="AC482" s="42"/>
      <c r="AD482" s="12"/>
      <c r="AE482" s="12"/>
      <c r="AF482" s="12"/>
      <c r="AG482" s="12"/>
      <c r="AH482" s="12"/>
      <c r="AI482" s="12"/>
      <c r="AJ482" s="12"/>
      <c r="AK482" s="12"/>
      <c r="AL482" s="12"/>
      <c r="AM482" s="39"/>
      <c r="AO482" s="12"/>
      <c r="AP482" s="12"/>
      <c r="AQ482" s="12"/>
      <c r="AR482" s="41"/>
      <c r="AS482" s="12"/>
      <c r="AT482" s="12"/>
      <c r="AU482" s="12"/>
      <c r="AV482" s="12"/>
      <c r="AW482" s="12"/>
      <c r="AX482" s="13"/>
      <c r="AY482" s="12"/>
      <c r="AZ482" s="12"/>
      <c r="BA482" s="39"/>
      <c r="BB482" s="40">
        <v>0</v>
      </c>
      <c r="BC482" s="39"/>
      <c r="BE482" s="12"/>
      <c r="BF482" s="12"/>
      <c r="BG482" s="12"/>
      <c r="BH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</row>
    <row r="483" spans="1:128" x14ac:dyDescent="0.25">
      <c r="A483" s="34" t="s">
        <v>147</v>
      </c>
      <c r="B483" s="1">
        <v>39956</v>
      </c>
      <c r="C483" s="2">
        <v>9</v>
      </c>
      <c r="D483" s="1" t="s">
        <v>122</v>
      </c>
      <c r="E483" t="s">
        <v>20</v>
      </c>
      <c r="F483">
        <v>155</v>
      </c>
      <c r="G483" t="s">
        <v>129</v>
      </c>
      <c r="H483" s="2"/>
      <c r="I483" s="12"/>
      <c r="J483" s="12"/>
      <c r="K483" s="2"/>
      <c r="L483" s="36"/>
      <c r="M483" s="2"/>
      <c r="N483" s="2"/>
      <c r="O483" s="2"/>
      <c r="P483" s="12"/>
      <c r="Q483" s="12"/>
      <c r="R483" s="12"/>
      <c r="S483" s="12"/>
      <c r="T483" s="12"/>
      <c r="U483" s="39"/>
      <c r="W483" s="12"/>
      <c r="X483" s="12"/>
      <c r="Y483" s="12"/>
      <c r="Z483" s="39"/>
      <c r="AB483" s="12"/>
      <c r="AC483" s="42"/>
      <c r="AD483" s="12"/>
      <c r="AE483" s="12"/>
      <c r="AF483" s="12"/>
      <c r="AG483" s="12"/>
      <c r="AH483" s="12"/>
      <c r="AI483" s="12"/>
      <c r="AJ483" s="12"/>
      <c r="AK483" s="12"/>
      <c r="AL483" s="12"/>
      <c r="AM483" s="39"/>
      <c r="AO483" s="12"/>
      <c r="AP483" s="12"/>
      <c r="AQ483" s="12"/>
      <c r="AR483" s="41"/>
      <c r="AS483" s="12"/>
      <c r="AT483" s="12"/>
      <c r="AU483" s="12"/>
      <c r="AV483" s="12"/>
      <c r="AW483" s="12"/>
      <c r="AX483" s="13"/>
      <c r="AY483" s="12">
        <v>5269.5435634947862</v>
      </c>
      <c r="AZ483" s="12">
        <v>35.222297675179803</v>
      </c>
      <c r="BA483" s="39">
        <f>AY483*(AZ483/100)</f>
        <v>1856.0543200574111</v>
      </c>
      <c r="BB483" s="40">
        <v>185.60543200574111</v>
      </c>
      <c r="BC483" s="39"/>
      <c r="BE483" s="12"/>
      <c r="BF483" s="12">
        <f>BA483/227</f>
        <v>8.1764507491515914</v>
      </c>
      <c r="BG483" s="12"/>
      <c r="BH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</row>
    <row r="484" spans="1:128" x14ac:dyDescent="0.25">
      <c r="A484" s="34" t="s">
        <v>147</v>
      </c>
      <c r="B484" s="1">
        <v>39801</v>
      </c>
      <c r="C484" s="2">
        <v>0</v>
      </c>
      <c r="D484" s="1" t="s">
        <v>223</v>
      </c>
      <c r="E484" t="s">
        <v>14</v>
      </c>
      <c r="F484" s="2">
        <f>B484-B484</f>
        <v>0</v>
      </c>
      <c r="G484" t="s">
        <v>129</v>
      </c>
      <c r="H484" s="2"/>
      <c r="I484" s="12"/>
      <c r="J484" s="12"/>
      <c r="K484" s="2"/>
      <c r="L484" s="36"/>
      <c r="M484" s="2"/>
      <c r="N484" s="2"/>
      <c r="O484" s="2"/>
      <c r="P484" s="12"/>
      <c r="Q484" s="12"/>
      <c r="R484" s="12"/>
      <c r="S484" s="12"/>
      <c r="T484" s="12"/>
      <c r="U484" s="39">
        <v>0</v>
      </c>
      <c r="W484" s="12"/>
      <c r="X484" s="12"/>
      <c r="Y484" s="12"/>
      <c r="Z484" s="39">
        <v>0</v>
      </c>
      <c r="AB484" s="12"/>
      <c r="AC484" s="42"/>
      <c r="AD484" s="12"/>
      <c r="AE484" s="12"/>
      <c r="AF484" s="12"/>
      <c r="AG484" s="12">
        <v>0</v>
      </c>
      <c r="AH484" s="12"/>
      <c r="AI484" s="12">
        <v>0</v>
      </c>
      <c r="AJ484" s="12"/>
      <c r="AK484" s="12">
        <v>0</v>
      </c>
      <c r="AL484" s="12">
        <v>0</v>
      </c>
      <c r="AM484" s="39"/>
      <c r="AO484" s="12"/>
      <c r="AP484" s="12"/>
      <c r="AQ484" s="12"/>
      <c r="AR484" s="41">
        <v>0</v>
      </c>
      <c r="AS484" s="12">
        <v>0</v>
      </c>
      <c r="AT484" s="12">
        <v>0</v>
      </c>
      <c r="AU484" s="12">
        <v>0</v>
      </c>
      <c r="AV484" s="12"/>
      <c r="AW484" s="12"/>
      <c r="AX484" s="13">
        <v>0</v>
      </c>
      <c r="AY484" s="12"/>
      <c r="AZ484" s="12"/>
      <c r="BA484" s="39"/>
      <c r="BB484" s="40">
        <v>0</v>
      </c>
      <c r="BC484" s="39"/>
      <c r="BE484" s="12"/>
      <c r="BF484" s="12"/>
      <c r="BG484" s="12"/>
      <c r="BH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</row>
    <row r="485" spans="1:128" x14ac:dyDescent="0.25">
      <c r="A485" s="34" t="s">
        <v>147</v>
      </c>
      <c r="B485" s="1">
        <v>39824</v>
      </c>
      <c r="C485" s="2">
        <v>3</v>
      </c>
      <c r="D485" t="s">
        <v>224</v>
      </c>
      <c r="E485" t="s">
        <v>16</v>
      </c>
      <c r="F485">
        <v>23</v>
      </c>
      <c r="G485" t="s">
        <v>129</v>
      </c>
      <c r="H485" s="2"/>
      <c r="I485" s="12"/>
      <c r="J485" s="12"/>
      <c r="K485" s="2"/>
      <c r="L485" s="36">
        <v>23</v>
      </c>
      <c r="M485" s="2"/>
      <c r="N485" s="2"/>
      <c r="O485" s="2"/>
      <c r="P485" s="12"/>
      <c r="Q485" s="12"/>
      <c r="R485" s="12"/>
      <c r="S485" s="12"/>
      <c r="T485" s="12"/>
      <c r="U485" s="39"/>
      <c r="W485" s="12"/>
      <c r="X485" s="12"/>
      <c r="Y485" s="12"/>
      <c r="Z485" s="39"/>
      <c r="AB485" s="12"/>
      <c r="AC485" s="42"/>
      <c r="AD485" s="12"/>
      <c r="AE485" s="12"/>
      <c r="AF485" s="12"/>
      <c r="AG485" s="12"/>
      <c r="AH485" s="12"/>
      <c r="AI485" s="12"/>
      <c r="AJ485" s="12"/>
      <c r="AK485" s="12"/>
      <c r="AL485" s="12"/>
      <c r="AM485" s="39"/>
      <c r="AO485" s="12"/>
      <c r="AP485" s="12"/>
      <c r="AQ485" s="12"/>
      <c r="AR485" s="41"/>
      <c r="AS485" s="12"/>
      <c r="AT485" s="12"/>
      <c r="AU485" s="12"/>
      <c r="AV485" s="12"/>
      <c r="AW485" s="12"/>
      <c r="AX485" s="13"/>
      <c r="AY485" s="12"/>
      <c r="AZ485" s="12"/>
      <c r="BA485" s="39"/>
      <c r="BB485" s="40">
        <v>0</v>
      </c>
      <c r="BC485" s="39"/>
      <c r="BE485" s="12"/>
      <c r="BF485" s="12"/>
      <c r="BG485" s="12"/>
      <c r="BH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</row>
    <row r="486" spans="1:128" x14ac:dyDescent="0.25">
      <c r="A486" s="34" t="s">
        <v>149</v>
      </c>
      <c r="B486" s="1">
        <v>39849</v>
      </c>
      <c r="C486" s="2">
        <v>4</v>
      </c>
      <c r="D486" t="s">
        <v>220</v>
      </c>
      <c r="E486" t="s">
        <v>17</v>
      </c>
      <c r="F486">
        <v>48</v>
      </c>
      <c r="G486" t="s">
        <v>130</v>
      </c>
      <c r="H486" s="2"/>
      <c r="I486" s="12"/>
      <c r="J486" s="12"/>
      <c r="K486" s="2"/>
      <c r="L486" s="36"/>
      <c r="M486" s="2">
        <v>48</v>
      </c>
      <c r="N486" s="2"/>
      <c r="O486" s="2"/>
      <c r="P486" s="12"/>
      <c r="Q486" s="12"/>
      <c r="R486" s="12"/>
      <c r="S486" s="12"/>
      <c r="T486" s="12"/>
      <c r="U486" s="39"/>
      <c r="W486" s="12"/>
      <c r="X486" s="12"/>
      <c r="Y486" s="12"/>
      <c r="Z486" s="39"/>
      <c r="AB486" s="12"/>
      <c r="AC486" s="42"/>
      <c r="AD486" s="12"/>
      <c r="AE486" s="12"/>
      <c r="AF486" s="12"/>
      <c r="AG486" s="12"/>
      <c r="AH486" s="12"/>
      <c r="AI486" s="12"/>
      <c r="AJ486" s="12"/>
      <c r="AK486" s="12"/>
      <c r="AL486" s="12"/>
      <c r="AM486" s="39"/>
      <c r="AO486" s="12"/>
      <c r="AP486" s="12"/>
      <c r="AQ486" s="12"/>
      <c r="AR486" s="41"/>
      <c r="AS486" s="12"/>
      <c r="AT486" s="12"/>
      <c r="AU486" s="12"/>
      <c r="AV486" s="12"/>
      <c r="AW486" s="12"/>
      <c r="AX486" s="13"/>
      <c r="AY486" s="12"/>
      <c r="AZ486" s="12"/>
      <c r="BA486" s="39"/>
      <c r="BB486" s="40">
        <v>0</v>
      </c>
      <c r="BC486" s="39"/>
      <c r="BE486" s="12"/>
      <c r="BF486" s="12"/>
      <c r="BG486" s="12"/>
      <c r="BH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</row>
    <row r="487" spans="1:128" x14ac:dyDescent="0.25">
      <c r="A487" s="34" t="s">
        <v>149</v>
      </c>
      <c r="B487" s="1">
        <v>39819</v>
      </c>
      <c r="C487" s="2"/>
      <c r="D487" s="1"/>
      <c r="F487">
        <v>18</v>
      </c>
      <c r="G487" t="s">
        <v>130</v>
      </c>
      <c r="H487" s="2"/>
      <c r="I487" s="12"/>
      <c r="J487" s="12">
        <v>5.2</v>
      </c>
      <c r="K487" s="2"/>
      <c r="L487" s="36"/>
      <c r="M487" s="2"/>
      <c r="N487" s="2"/>
      <c r="O487" s="2"/>
      <c r="P487" s="12"/>
      <c r="Q487" s="12"/>
      <c r="R487" s="12"/>
      <c r="S487" s="12"/>
      <c r="T487" s="12"/>
      <c r="U487" s="39"/>
      <c r="W487" s="12"/>
      <c r="X487" s="12"/>
      <c r="Y487" s="12"/>
      <c r="Z487" s="39"/>
      <c r="AB487" s="12"/>
      <c r="AC487" s="42"/>
      <c r="AD487" s="12"/>
      <c r="AE487" s="12"/>
      <c r="AF487" s="12"/>
      <c r="AG487" s="12"/>
      <c r="AH487" s="12"/>
      <c r="AI487" s="12"/>
      <c r="AJ487" s="12"/>
      <c r="AK487" s="12"/>
      <c r="AL487" s="12"/>
      <c r="AM487" s="39"/>
      <c r="AO487" s="12"/>
      <c r="AP487" s="12"/>
      <c r="AQ487" s="12"/>
      <c r="AR487" s="41"/>
      <c r="AS487" s="12"/>
      <c r="AT487" s="12"/>
      <c r="AU487" s="12"/>
      <c r="AV487" s="12"/>
      <c r="AW487" s="12"/>
      <c r="AX487" s="13"/>
      <c r="AY487" s="12"/>
      <c r="AZ487" s="12"/>
      <c r="BA487" s="39"/>
      <c r="BB487" s="40">
        <v>0</v>
      </c>
      <c r="BC487" s="39"/>
      <c r="BE487" s="12"/>
      <c r="BF487" s="12"/>
      <c r="BG487" s="12"/>
      <c r="BH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</row>
    <row r="488" spans="1:128" x14ac:dyDescent="0.25">
      <c r="A488" s="34" t="s">
        <v>149</v>
      </c>
      <c r="B488" s="1">
        <v>39820</v>
      </c>
      <c r="C488" s="2"/>
      <c r="D488" s="1"/>
      <c r="F488" s="2">
        <v>19</v>
      </c>
      <c r="G488" t="s">
        <v>130</v>
      </c>
      <c r="H488" s="2"/>
      <c r="I488" s="12"/>
      <c r="J488" s="12"/>
      <c r="K488" s="2"/>
      <c r="L488" s="36"/>
      <c r="M488" s="2"/>
      <c r="N488" s="2"/>
      <c r="O488" s="2"/>
      <c r="P488" s="12"/>
      <c r="Q488" s="12"/>
      <c r="R488" s="12"/>
      <c r="S488" s="12"/>
      <c r="T488" s="12"/>
      <c r="U488" s="39">
        <v>0</v>
      </c>
      <c r="W488" s="12"/>
      <c r="X488" s="12"/>
      <c r="Y488" s="12"/>
      <c r="Z488" s="39">
        <v>0</v>
      </c>
      <c r="AB488" s="12">
        <v>0.23812822368421052</v>
      </c>
      <c r="AC488" s="42"/>
      <c r="AD488" s="12"/>
      <c r="AE488" s="12"/>
      <c r="AF488" s="12"/>
      <c r="AG488" s="12">
        <v>0</v>
      </c>
      <c r="AH488" s="12"/>
      <c r="AI488" s="12">
        <v>0</v>
      </c>
      <c r="AJ488" s="12"/>
      <c r="AK488" s="12">
        <v>0</v>
      </c>
      <c r="AL488" s="12">
        <v>0</v>
      </c>
      <c r="AM488" s="39"/>
      <c r="AO488" s="12"/>
      <c r="AP488" s="12"/>
      <c r="AQ488" s="12"/>
      <c r="AR488" s="41">
        <v>0</v>
      </c>
      <c r="AS488" s="12">
        <v>0</v>
      </c>
      <c r="AT488" s="12">
        <v>0</v>
      </c>
      <c r="AU488" s="12">
        <v>0</v>
      </c>
      <c r="AV488" s="12"/>
      <c r="AW488" s="12"/>
      <c r="AX488" s="13">
        <v>0</v>
      </c>
      <c r="AY488" s="12"/>
      <c r="AZ488" s="12"/>
      <c r="BA488" s="39"/>
      <c r="BB488" s="40">
        <v>0</v>
      </c>
      <c r="BC488" s="39"/>
      <c r="BE488" s="12"/>
      <c r="BF488" s="12"/>
      <c r="BG488" s="12"/>
      <c r="BH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</row>
    <row r="489" spans="1:128" x14ac:dyDescent="0.25">
      <c r="A489" s="34" t="s">
        <v>149</v>
      </c>
      <c r="B489" s="1">
        <v>39827</v>
      </c>
      <c r="C489" s="2"/>
      <c r="D489" s="1"/>
      <c r="F489">
        <v>26</v>
      </c>
      <c r="G489" t="s">
        <v>130</v>
      </c>
      <c r="H489" s="2"/>
      <c r="I489" s="12"/>
      <c r="J489" s="12">
        <v>7.75</v>
      </c>
      <c r="K489" s="2"/>
      <c r="L489" s="36"/>
      <c r="M489" s="2"/>
      <c r="N489" s="2"/>
      <c r="O489" s="2"/>
      <c r="P489" s="12"/>
      <c r="Q489" s="12"/>
      <c r="R489" s="12"/>
      <c r="S489" s="12"/>
      <c r="T489" s="12"/>
      <c r="U489" s="39"/>
      <c r="W489" s="12"/>
      <c r="X489" s="12"/>
      <c r="Y489" s="12"/>
      <c r="Z489" s="39"/>
      <c r="AB489" s="12"/>
      <c r="AC489" s="42"/>
      <c r="AD489" s="12"/>
      <c r="AE489" s="12"/>
      <c r="AF489" s="12"/>
      <c r="AG489" s="12"/>
      <c r="AH489" s="12"/>
      <c r="AI489" s="12"/>
      <c r="AJ489" s="12"/>
      <c r="AK489" s="12"/>
      <c r="AL489" s="12"/>
      <c r="AM489" s="39"/>
      <c r="AO489" s="12"/>
      <c r="AP489" s="12"/>
      <c r="AQ489" s="12"/>
      <c r="AR489" s="41"/>
      <c r="AS489" s="12"/>
      <c r="AT489" s="12"/>
      <c r="AU489" s="12"/>
      <c r="AV489" s="12"/>
      <c r="AW489" s="12"/>
      <c r="AX489" s="13"/>
      <c r="AY489" s="12"/>
      <c r="AZ489" s="12"/>
      <c r="BA489" s="39"/>
      <c r="BB489" s="40">
        <v>0</v>
      </c>
      <c r="BC489" s="39"/>
      <c r="BE489" s="12"/>
      <c r="BF489" s="12"/>
      <c r="BG489" s="12"/>
      <c r="BH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</row>
    <row r="490" spans="1:128" x14ac:dyDescent="0.25">
      <c r="A490" s="34" t="s">
        <v>149</v>
      </c>
      <c r="B490" s="1">
        <v>39833</v>
      </c>
      <c r="C490" s="2"/>
      <c r="D490" s="1"/>
      <c r="F490" s="2">
        <v>32</v>
      </c>
      <c r="G490" t="s">
        <v>130</v>
      </c>
      <c r="H490" s="2"/>
      <c r="I490" s="12"/>
      <c r="J490" s="12">
        <v>10.15</v>
      </c>
      <c r="K490" s="2"/>
      <c r="L490" s="36"/>
      <c r="M490" s="2"/>
      <c r="N490" s="2"/>
      <c r="O490" s="2"/>
      <c r="P490" s="12"/>
      <c r="Q490" s="12"/>
      <c r="R490" s="12"/>
      <c r="S490" s="12"/>
      <c r="T490" s="12"/>
      <c r="U490" s="39">
        <v>0</v>
      </c>
      <c r="W490" s="12"/>
      <c r="X490" s="12"/>
      <c r="Y490" s="12"/>
      <c r="Z490" s="39">
        <v>549.91094981809181</v>
      </c>
      <c r="AA490" s="40">
        <v>54.991094981809184</v>
      </c>
      <c r="AB490" s="12">
        <v>0.91988746105716857</v>
      </c>
      <c r="AC490" s="42">
        <f>AB490/AA490</f>
        <v>1.6727934974953007E-2</v>
      </c>
      <c r="AD490" s="12"/>
      <c r="AE490" s="12"/>
      <c r="AF490" s="12"/>
      <c r="AG490" s="12">
        <v>0</v>
      </c>
      <c r="AH490" s="12"/>
      <c r="AI490" s="12">
        <v>0</v>
      </c>
      <c r="AJ490" s="12"/>
      <c r="AK490" s="12">
        <v>0</v>
      </c>
      <c r="AL490" s="12">
        <v>0</v>
      </c>
      <c r="AM490" s="39"/>
      <c r="AO490" s="12"/>
      <c r="AP490" s="12"/>
      <c r="AQ490" s="12"/>
      <c r="AR490" s="41">
        <v>0</v>
      </c>
      <c r="AS490" s="12">
        <v>0</v>
      </c>
      <c r="AT490" s="12">
        <v>0</v>
      </c>
      <c r="AU490" s="12">
        <v>0</v>
      </c>
      <c r="AV490" s="12"/>
      <c r="AW490" s="12"/>
      <c r="AX490" s="13">
        <v>0</v>
      </c>
      <c r="AY490" s="12"/>
      <c r="AZ490" s="12"/>
      <c r="BA490" s="39"/>
      <c r="BB490" s="40">
        <v>0</v>
      </c>
      <c r="BC490" s="39">
        <f>U490+Z490+AM490+BA490</f>
        <v>549.91094981809181</v>
      </c>
      <c r="BD490">
        <f>V490+AA490+AN490</f>
        <v>54.991094981809184</v>
      </c>
      <c r="BE490" s="12"/>
      <c r="BF490" s="12"/>
      <c r="BG490" s="12"/>
      <c r="BH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</row>
    <row r="491" spans="1:128" x14ac:dyDescent="0.25">
      <c r="A491" s="34" t="s">
        <v>149</v>
      </c>
      <c r="B491" s="1">
        <v>39840</v>
      </c>
      <c r="C491" s="2"/>
      <c r="D491" s="1"/>
      <c r="F491">
        <v>39</v>
      </c>
      <c r="G491" t="s">
        <v>130</v>
      </c>
      <c r="H491" s="2"/>
      <c r="I491" s="12"/>
      <c r="J491" s="12">
        <v>13.75</v>
      </c>
      <c r="K491" s="2"/>
      <c r="L491" s="36"/>
      <c r="M491" s="2"/>
      <c r="N491" s="2"/>
      <c r="O491" s="2"/>
      <c r="P491" s="12"/>
      <c r="Q491" s="12"/>
      <c r="R491" s="12"/>
      <c r="S491" s="12"/>
      <c r="T491" s="12"/>
      <c r="U491" s="39"/>
      <c r="W491" s="12"/>
      <c r="X491" s="12"/>
      <c r="Y491" s="12"/>
      <c r="Z491" s="39"/>
      <c r="AB491" s="12"/>
      <c r="AC491" s="42"/>
      <c r="AD491" s="12"/>
      <c r="AE491" s="12"/>
      <c r="AF491" s="12"/>
      <c r="AG491" s="12"/>
      <c r="AH491" s="12"/>
      <c r="AI491" s="12"/>
      <c r="AJ491" s="12"/>
      <c r="AK491" s="12"/>
      <c r="AL491" s="12"/>
      <c r="AM491" s="39"/>
      <c r="AO491" s="12"/>
      <c r="AP491" s="12"/>
      <c r="AQ491" s="12"/>
      <c r="AR491" s="41"/>
      <c r="AS491" s="12"/>
      <c r="AT491" s="12"/>
      <c r="AU491" s="12"/>
      <c r="AV491" s="12"/>
      <c r="AW491" s="12"/>
      <c r="AX491" s="13"/>
      <c r="AY491" s="12"/>
      <c r="AZ491" s="12"/>
      <c r="BA491" s="39"/>
      <c r="BB491" s="40">
        <v>0</v>
      </c>
      <c r="BC491" s="39"/>
      <c r="BE491" s="12"/>
      <c r="BF491" s="12"/>
      <c r="BG491" s="12"/>
      <c r="BH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</row>
    <row r="492" spans="1:128" x14ac:dyDescent="0.25">
      <c r="A492" s="34" t="s">
        <v>149</v>
      </c>
      <c r="B492" s="1">
        <v>39848</v>
      </c>
      <c r="C492" s="2"/>
      <c r="D492" s="1"/>
      <c r="F492" s="2">
        <v>47</v>
      </c>
      <c r="G492" t="s">
        <v>130</v>
      </c>
      <c r="H492" s="2"/>
      <c r="I492" s="12"/>
      <c r="J492" s="12">
        <v>15.25</v>
      </c>
      <c r="K492" s="2"/>
      <c r="L492" s="36"/>
      <c r="M492" s="2"/>
      <c r="N492" s="2"/>
      <c r="O492" s="2"/>
      <c r="P492" s="12"/>
      <c r="Q492" s="12"/>
      <c r="R492" s="12"/>
      <c r="S492" s="12"/>
      <c r="T492" s="12"/>
      <c r="U492" s="39">
        <v>1360.6665830066922</v>
      </c>
      <c r="V492" s="40">
        <v>136.06665830066922</v>
      </c>
      <c r="W492" s="12"/>
      <c r="X492" s="12"/>
      <c r="Y492" s="12"/>
      <c r="Z492" s="39">
        <v>1194.0488062209861</v>
      </c>
      <c r="AA492" s="40">
        <v>119.4048806220986</v>
      </c>
      <c r="AB492" s="12">
        <v>2.4165259136073955</v>
      </c>
      <c r="AC492" s="42">
        <f>AB492/AA492</f>
        <v>2.023808324263893E-2</v>
      </c>
      <c r="AD492" s="12"/>
      <c r="AE492" s="12"/>
      <c r="AF492" s="12"/>
      <c r="AG492" s="12">
        <v>51.924082765622032</v>
      </c>
      <c r="AH492" s="12"/>
      <c r="AI492" s="12">
        <v>0</v>
      </c>
      <c r="AJ492" s="12"/>
      <c r="AK492" s="12">
        <v>0</v>
      </c>
      <c r="AL492" s="12">
        <v>0</v>
      </c>
      <c r="AM492" s="39">
        <f>AG492+AH492+AI492+AJ492+AK492+AL492</f>
        <v>51.924082765622032</v>
      </c>
      <c r="AN492" s="40">
        <f>AM492/10</f>
        <v>5.1924082765622028</v>
      </c>
      <c r="AO492" s="12"/>
      <c r="AP492" s="12"/>
      <c r="AQ492" s="12"/>
      <c r="AR492" s="41">
        <v>82.03885604814613</v>
      </c>
      <c r="AS492" s="12">
        <v>82.03885604814613</v>
      </c>
      <c r="AT492" s="12">
        <v>0</v>
      </c>
      <c r="AU492" s="12">
        <v>0</v>
      </c>
      <c r="AV492" s="12"/>
      <c r="AW492" s="12"/>
      <c r="AX492" s="13">
        <v>0</v>
      </c>
      <c r="AY492" s="12"/>
      <c r="AZ492" s="12"/>
      <c r="BA492" s="39"/>
      <c r="BB492" s="40">
        <v>0</v>
      </c>
      <c r="BC492" s="39">
        <f>U492+Z492+AM492+BA492</f>
        <v>2606.6394719933005</v>
      </c>
      <c r="BD492">
        <f>V492+AA492+AN492</f>
        <v>260.66394719933004</v>
      </c>
      <c r="BE492" s="12"/>
      <c r="BF492" s="12"/>
      <c r="BG492" s="12"/>
      <c r="BH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</row>
    <row r="493" spans="1:128" x14ac:dyDescent="0.25">
      <c r="A493" s="34" t="s">
        <v>149</v>
      </c>
      <c r="B493" s="1">
        <v>39854</v>
      </c>
      <c r="C493" s="2"/>
      <c r="D493" s="1"/>
      <c r="F493">
        <v>53</v>
      </c>
      <c r="G493" t="s">
        <v>130</v>
      </c>
      <c r="H493" s="2"/>
      <c r="I493" s="12"/>
      <c r="J493" s="12">
        <v>17.05</v>
      </c>
      <c r="K493" s="2"/>
      <c r="L493" s="36"/>
      <c r="M493" s="2"/>
      <c r="N493" s="2"/>
      <c r="O493" s="2"/>
      <c r="P493" s="12"/>
      <c r="Q493" s="12"/>
      <c r="R493" s="12"/>
      <c r="S493" s="12"/>
      <c r="T493" s="12"/>
      <c r="U493" s="39"/>
      <c r="W493" s="12"/>
      <c r="X493" s="12"/>
      <c r="Y493" s="12"/>
      <c r="Z493" s="39"/>
      <c r="AB493" s="12"/>
      <c r="AC493" s="42"/>
      <c r="AD493" s="12"/>
      <c r="AE493" s="12"/>
      <c r="AF493" s="12"/>
      <c r="AG493" s="12"/>
      <c r="AH493" s="12"/>
      <c r="AI493" s="12"/>
      <c r="AJ493" s="12"/>
      <c r="AK493" s="12"/>
      <c r="AL493" s="12"/>
      <c r="AM493" s="39"/>
      <c r="AO493" s="12"/>
      <c r="AP493" s="12"/>
      <c r="AQ493" s="12"/>
      <c r="AR493" s="41"/>
      <c r="AS493" s="12"/>
      <c r="AT493" s="12"/>
      <c r="AU493" s="12"/>
      <c r="AV493" s="12"/>
      <c r="AW493" s="12"/>
      <c r="AX493" s="13"/>
      <c r="AY493" s="12"/>
      <c r="AZ493" s="12"/>
      <c r="BA493" s="39"/>
      <c r="BB493" s="40">
        <v>0</v>
      </c>
      <c r="BC493" s="39"/>
      <c r="BE493" s="12"/>
      <c r="BF493" s="12"/>
      <c r="BG493" s="12"/>
      <c r="BH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</row>
    <row r="494" spans="1:128" x14ac:dyDescent="0.25">
      <c r="A494" s="34" t="s">
        <v>149</v>
      </c>
      <c r="B494" s="1">
        <v>39860</v>
      </c>
      <c r="C494" s="2"/>
      <c r="D494" s="1"/>
      <c r="F494" s="2">
        <v>59</v>
      </c>
      <c r="G494" t="s">
        <v>130</v>
      </c>
      <c r="H494" s="2"/>
      <c r="I494" s="12"/>
      <c r="J494" s="12">
        <v>15.85</v>
      </c>
      <c r="K494" s="2"/>
      <c r="L494" s="36"/>
      <c r="M494" s="2"/>
      <c r="N494" s="2"/>
      <c r="O494" s="2"/>
      <c r="P494" s="12"/>
      <c r="Q494" s="12"/>
      <c r="R494" s="12"/>
      <c r="S494" s="12"/>
      <c r="T494" s="12"/>
      <c r="U494" s="39">
        <v>2753.5024888489174</v>
      </c>
      <c r="V494" s="40">
        <v>275.35024888489176</v>
      </c>
      <c r="W494" s="12"/>
      <c r="X494" s="12"/>
      <c r="Y494" s="12"/>
      <c r="Z494" s="39">
        <v>1797.92001217493</v>
      </c>
      <c r="AA494" s="40">
        <v>179.79200121749301</v>
      </c>
      <c r="AB494" s="12">
        <v>4.4694901983924558</v>
      </c>
      <c r="AC494" s="42">
        <f>AB494/AA494</f>
        <v>2.4859227152078629E-2</v>
      </c>
      <c r="AD494" s="12"/>
      <c r="AE494" s="12"/>
      <c r="AF494" s="12"/>
      <c r="AG494" s="12">
        <v>18.349573873894514</v>
      </c>
      <c r="AH494" s="12"/>
      <c r="AI494" s="12">
        <v>7.7839352689456476</v>
      </c>
      <c r="AJ494" s="12"/>
      <c r="AK494" s="12">
        <v>0</v>
      </c>
      <c r="AL494" s="12">
        <v>0</v>
      </c>
      <c r="AM494" s="39">
        <f>AG494+AH494+AI494+AJ494+AK494+AL494</f>
        <v>26.133509142840161</v>
      </c>
      <c r="AN494" s="40">
        <f>AM494/10</f>
        <v>2.6133509142840161</v>
      </c>
      <c r="AO494" s="12"/>
      <c r="AP494" s="12"/>
      <c r="AQ494" s="12"/>
      <c r="AR494" s="41">
        <v>56.226114096805446</v>
      </c>
      <c r="AS494" s="12">
        <v>49.6106210950323</v>
      </c>
      <c r="AT494" s="12">
        <v>6.6154930017731424</v>
      </c>
      <c r="AU494" s="12">
        <v>0</v>
      </c>
      <c r="AV494" s="12"/>
      <c r="AW494" s="12"/>
      <c r="AX494" s="13">
        <v>0</v>
      </c>
      <c r="AY494" s="12"/>
      <c r="AZ494" s="12"/>
      <c r="BA494" s="39"/>
      <c r="BB494" s="40">
        <v>0</v>
      </c>
      <c r="BC494" s="39">
        <f>U494+Z494+AM494+BA494</f>
        <v>4577.5560101666879</v>
      </c>
      <c r="BD494">
        <f>V494+AA494+AN494</f>
        <v>457.75560101666878</v>
      </c>
      <c r="BE494" s="12"/>
      <c r="BF494" s="12"/>
      <c r="BG494" s="12"/>
      <c r="BH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</row>
    <row r="495" spans="1:128" x14ac:dyDescent="0.25">
      <c r="A495" s="34" t="s">
        <v>149</v>
      </c>
      <c r="B495" s="1">
        <v>39869</v>
      </c>
      <c r="C495" s="2"/>
      <c r="D495" s="1"/>
      <c r="F495">
        <v>68</v>
      </c>
      <c r="G495" t="s">
        <v>130</v>
      </c>
      <c r="H495" s="2"/>
      <c r="I495" s="12"/>
      <c r="J495" s="12">
        <v>19.95</v>
      </c>
      <c r="K495" s="2"/>
      <c r="L495" s="36"/>
      <c r="M495" s="2"/>
      <c r="N495" s="2"/>
      <c r="O495" s="2"/>
      <c r="P495" s="12"/>
      <c r="Q495" s="12"/>
      <c r="R495" s="12"/>
      <c r="S495" s="12"/>
      <c r="T495" s="12"/>
      <c r="U495" s="39"/>
      <c r="W495" s="12"/>
      <c r="X495" s="12"/>
      <c r="Y495" s="12"/>
      <c r="Z495" s="39"/>
      <c r="AB495" s="12"/>
      <c r="AC495" s="42"/>
      <c r="AD495" s="12"/>
      <c r="AE495" s="12"/>
      <c r="AF495" s="12"/>
      <c r="AG495" s="12"/>
      <c r="AH495" s="12"/>
      <c r="AI495" s="12"/>
      <c r="AJ495" s="12"/>
      <c r="AK495" s="12"/>
      <c r="AL495" s="12"/>
      <c r="AM495" s="39"/>
      <c r="AO495" s="12"/>
      <c r="AP495" s="12"/>
      <c r="AQ495" s="12"/>
      <c r="AR495" s="41"/>
      <c r="AS495" s="12"/>
      <c r="AT495" s="12"/>
      <c r="AU495" s="12"/>
      <c r="AV495" s="12"/>
      <c r="AW495" s="12"/>
      <c r="AX495" s="13"/>
      <c r="AY495" s="12"/>
      <c r="AZ495" s="12"/>
      <c r="BA495" s="39"/>
      <c r="BB495" s="40">
        <v>0</v>
      </c>
      <c r="BC495" s="39"/>
      <c r="BE495" s="12"/>
      <c r="BF495" s="12"/>
      <c r="BG495" s="12"/>
      <c r="BH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</row>
    <row r="496" spans="1:128" x14ac:dyDescent="0.25">
      <c r="A496" s="34" t="s">
        <v>149</v>
      </c>
      <c r="B496" s="1">
        <v>39874</v>
      </c>
      <c r="C496" s="2"/>
      <c r="D496" s="1"/>
      <c r="F496">
        <v>73</v>
      </c>
      <c r="G496" t="s">
        <v>130</v>
      </c>
      <c r="H496" s="2"/>
      <c r="I496" s="12"/>
      <c r="J496" s="12">
        <v>20.45</v>
      </c>
      <c r="K496" s="2"/>
      <c r="L496" s="36"/>
      <c r="M496" s="2"/>
      <c r="N496" s="2"/>
      <c r="O496" s="2"/>
      <c r="P496" s="12"/>
      <c r="Q496" s="12"/>
      <c r="R496" s="12"/>
      <c r="S496" s="12"/>
      <c r="T496" s="12"/>
      <c r="U496" s="39"/>
      <c r="W496" s="12"/>
      <c r="X496" s="12"/>
      <c r="Y496" s="12"/>
      <c r="Z496" s="39"/>
      <c r="AB496" s="12"/>
      <c r="AC496" s="42"/>
      <c r="AD496" s="12"/>
      <c r="AE496" s="12"/>
      <c r="AF496" s="12"/>
      <c r="AG496" s="12"/>
      <c r="AH496" s="12"/>
      <c r="AI496" s="12"/>
      <c r="AJ496" s="12"/>
      <c r="AK496" s="12"/>
      <c r="AL496" s="12"/>
      <c r="AM496" s="39"/>
      <c r="AO496" s="12"/>
      <c r="AP496" s="12"/>
      <c r="AQ496" s="12"/>
      <c r="AR496" s="41"/>
      <c r="AS496" s="12"/>
      <c r="AT496" s="12"/>
      <c r="AU496" s="12"/>
      <c r="AV496" s="12"/>
      <c r="AW496" s="12"/>
      <c r="AX496" s="13"/>
      <c r="AY496" s="12"/>
      <c r="AZ496" s="12"/>
      <c r="BA496" s="39"/>
      <c r="BB496" s="40">
        <v>0</v>
      </c>
      <c r="BC496" s="39"/>
      <c r="BE496" s="12"/>
      <c r="BF496" s="12"/>
      <c r="BG496" s="12"/>
      <c r="BH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</row>
    <row r="497" spans="1:128" x14ac:dyDescent="0.25">
      <c r="A497" s="34" t="s">
        <v>149</v>
      </c>
      <c r="B497" s="1">
        <v>39876</v>
      </c>
      <c r="C497" s="2"/>
      <c r="D497" s="1"/>
      <c r="F497" s="2">
        <v>75</v>
      </c>
      <c r="G497" t="s">
        <v>130</v>
      </c>
      <c r="H497" s="2"/>
      <c r="I497" s="12"/>
      <c r="J497" s="12"/>
      <c r="K497" s="2"/>
      <c r="L497" s="36"/>
      <c r="M497" s="2"/>
      <c r="N497" s="2"/>
      <c r="O497" s="2"/>
      <c r="P497" s="12"/>
      <c r="Q497" s="12"/>
      <c r="R497" s="12"/>
      <c r="S497" s="12"/>
      <c r="T497" s="12"/>
      <c r="U497" s="39">
        <v>4493.710170766798</v>
      </c>
      <c r="V497" s="40">
        <v>449.37101707667978</v>
      </c>
      <c r="W497" s="12"/>
      <c r="X497" s="12"/>
      <c r="Y497" s="12"/>
      <c r="Z497" s="39">
        <v>2322.7271937577684</v>
      </c>
      <c r="AA497" s="40">
        <v>232.27271937577683</v>
      </c>
      <c r="AB497" s="12">
        <v>3.1557873096409028</v>
      </c>
      <c r="AC497" s="42">
        <f>AB497/AA497</f>
        <v>1.3586560307736304E-2</v>
      </c>
      <c r="AD497" s="12"/>
      <c r="AE497" s="12"/>
      <c r="AF497" s="12"/>
      <c r="AG497" s="12">
        <v>193.63172481008988</v>
      </c>
      <c r="AH497" s="12"/>
      <c r="AI497" s="12">
        <v>60.568350298089626</v>
      </c>
      <c r="AJ497" s="12"/>
      <c r="AK497" s="12">
        <v>0</v>
      </c>
      <c r="AL497" s="12">
        <v>0</v>
      </c>
      <c r="AM497" s="39">
        <f>AG497+AH497+AI497+AJ497+AK497+AL497</f>
        <v>254.2000751081795</v>
      </c>
      <c r="AN497" s="40">
        <f>AM497/10</f>
        <v>25.42000751081795</v>
      </c>
      <c r="AO497" s="12"/>
      <c r="AP497" s="12"/>
      <c r="AQ497" s="12"/>
      <c r="AR497" s="41">
        <v>270.41199255479052</v>
      </c>
      <c r="AS497" s="12">
        <v>265.28863800159542</v>
      </c>
      <c r="AT497" s="12">
        <v>5.1233545531951128</v>
      </c>
      <c r="AU497" s="12">
        <v>0</v>
      </c>
      <c r="AV497" s="12"/>
      <c r="AW497" s="12"/>
      <c r="AX497" s="13">
        <v>0</v>
      </c>
      <c r="AY497" s="12"/>
      <c r="AZ497" s="12"/>
      <c r="BA497" s="39"/>
      <c r="BB497" s="40">
        <v>0</v>
      </c>
      <c r="BC497" s="39">
        <f>U497+Z497+AM497+BA497</f>
        <v>7070.6374396327465</v>
      </c>
      <c r="BD497">
        <f>V497+AA497+AN497</f>
        <v>707.06374396327453</v>
      </c>
      <c r="BE497" s="12"/>
      <c r="BF497" s="12"/>
      <c r="BG497" s="12"/>
      <c r="BH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</row>
    <row r="498" spans="1:128" x14ac:dyDescent="0.25">
      <c r="A498" s="34" t="s">
        <v>149</v>
      </c>
      <c r="B498" s="1">
        <v>39884</v>
      </c>
      <c r="C498" s="2"/>
      <c r="D498" s="1"/>
      <c r="F498">
        <v>83</v>
      </c>
      <c r="G498" t="s">
        <v>130</v>
      </c>
      <c r="H498" s="2"/>
      <c r="I498" s="12"/>
      <c r="J498" s="12">
        <v>20.149999999999999</v>
      </c>
      <c r="K498" s="2"/>
      <c r="L498" s="36"/>
      <c r="M498" s="2"/>
      <c r="N498" s="2"/>
      <c r="O498" s="2"/>
      <c r="P498" s="12"/>
      <c r="Q498" s="12"/>
      <c r="R498" s="12"/>
      <c r="S498" s="12"/>
      <c r="T498" s="12"/>
      <c r="U498" s="39"/>
      <c r="W498" s="12"/>
      <c r="X498" s="12"/>
      <c r="Y498" s="12"/>
      <c r="Z498" s="39"/>
      <c r="AB498" s="12"/>
      <c r="AC498" s="42"/>
      <c r="AD498" s="12"/>
      <c r="AE498" s="12"/>
      <c r="AF498" s="12"/>
      <c r="AG498" s="12"/>
      <c r="AH498" s="12"/>
      <c r="AI498" s="12"/>
      <c r="AJ498" s="12"/>
      <c r="AK498" s="12"/>
      <c r="AL498" s="12"/>
      <c r="AM498" s="39"/>
      <c r="AO498" s="12"/>
      <c r="AP498" s="12"/>
      <c r="AQ498" s="12"/>
      <c r="AR498" s="41"/>
      <c r="AS498" s="12"/>
      <c r="AT498" s="12"/>
      <c r="AU498" s="12"/>
      <c r="AV498" s="12"/>
      <c r="AW498" s="12"/>
      <c r="AX498" s="13"/>
      <c r="AY498" s="12"/>
      <c r="AZ498" s="12"/>
      <c r="BA498" s="39"/>
      <c r="BB498" s="40">
        <v>0</v>
      </c>
      <c r="BC498" s="39"/>
      <c r="BE498" s="12"/>
      <c r="BF498" s="12"/>
      <c r="BG498" s="12"/>
      <c r="BH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</row>
    <row r="499" spans="1:128" x14ac:dyDescent="0.25">
      <c r="A499" s="34" t="s">
        <v>149</v>
      </c>
      <c r="B499" s="1">
        <v>39888</v>
      </c>
      <c r="C499" s="2"/>
      <c r="D499" s="1"/>
      <c r="F499" s="2">
        <v>87</v>
      </c>
      <c r="G499" t="s">
        <v>130</v>
      </c>
      <c r="H499" s="2"/>
      <c r="I499" s="12"/>
      <c r="J499" s="12"/>
      <c r="K499" s="2"/>
      <c r="L499" s="36"/>
      <c r="M499" s="2"/>
      <c r="N499" s="2"/>
      <c r="O499" s="2"/>
      <c r="P499" s="12"/>
      <c r="Q499" s="12"/>
      <c r="R499" s="12"/>
      <c r="S499" s="12"/>
      <c r="T499" s="12"/>
      <c r="U499" s="39">
        <v>5165.972414719552</v>
      </c>
      <c r="V499" s="40">
        <v>516.59724147195516</v>
      </c>
      <c r="W499" s="12"/>
      <c r="X499" s="12"/>
      <c r="Y499" s="12"/>
      <c r="Z499" s="39">
        <v>2698.0409209578238</v>
      </c>
      <c r="AA499" s="40">
        <v>269.80409209578238</v>
      </c>
      <c r="AB499" s="12">
        <v>3.7712980469383686</v>
      </c>
      <c r="AC499" s="42">
        <f>AB499/AA499</f>
        <v>1.3977912705636543E-2</v>
      </c>
      <c r="AD499" s="12"/>
      <c r="AE499" s="12"/>
      <c r="AF499" s="12"/>
      <c r="AG499" s="12">
        <v>383.56187244202005</v>
      </c>
      <c r="AH499" s="12"/>
      <c r="AI499" s="12">
        <v>587.43257335676651</v>
      </c>
      <c r="AJ499" s="12"/>
      <c r="AK499" s="12">
        <v>0</v>
      </c>
      <c r="AL499" s="12">
        <v>0</v>
      </c>
      <c r="AM499" s="39">
        <f>AG499+AH499+AI499+AJ499+AK499+AL499</f>
        <v>970.9944457987865</v>
      </c>
      <c r="AN499" s="40">
        <f>AM499/10</f>
        <v>97.09944457987865</v>
      </c>
      <c r="AO499" s="12"/>
      <c r="AP499" s="12"/>
      <c r="AQ499" s="12"/>
      <c r="AR499" s="41">
        <v>316.59354726707318</v>
      </c>
      <c r="AS499" s="12">
        <v>232.06398514866038</v>
      </c>
      <c r="AT499" s="12">
        <v>84.529562118412784</v>
      </c>
      <c r="AU499" s="12">
        <v>0</v>
      </c>
      <c r="AV499" s="12"/>
      <c r="AW499" s="12"/>
      <c r="AX499" s="13">
        <v>0</v>
      </c>
      <c r="AY499" s="12"/>
      <c r="AZ499" s="12"/>
      <c r="BA499" s="39"/>
      <c r="BB499" s="40">
        <v>0</v>
      </c>
      <c r="BC499" s="39">
        <f>U499+Z499+AM499+BA499</f>
        <v>8835.0077814761626</v>
      </c>
      <c r="BD499">
        <f>V499+AA499+AN499</f>
        <v>883.50077814761619</v>
      </c>
      <c r="BE499" s="12"/>
      <c r="BF499" s="12"/>
      <c r="BG499" s="12"/>
      <c r="BH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</row>
    <row r="500" spans="1:128" x14ac:dyDescent="0.25">
      <c r="A500" s="34" t="s">
        <v>149</v>
      </c>
      <c r="B500" s="1">
        <v>39895</v>
      </c>
      <c r="C500" s="2"/>
      <c r="D500" s="1"/>
      <c r="F500">
        <v>94</v>
      </c>
      <c r="G500" t="s">
        <v>130</v>
      </c>
      <c r="H500" s="2"/>
      <c r="I500" s="12"/>
      <c r="J500" s="12">
        <v>22.75</v>
      </c>
      <c r="K500" s="2"/>
      <c r="L500" s="36"/>
      <c r="M500" s="2"/>
      <c r="N500" s="2"/>
      <c r="O500" s="2"/>
      <c r="P500" s="12"/>
      <c r="Q500" s="12"/>
      <c r="R500" s="12"/>
      <c r="S500" s="12"/>
      <c r="T500" s="12"/>
      <c r="U500" s="39"/>
      <c r="W500" s="12"/>
      <c r="X500" s="12"/>
      <c r="Y500" s="12"/>
      <c r="Z500" s="39"/>
      <c r="AB500" s="12"/>
      <c r="AC500" s="42"/>
      <c r="AD500" s="12"/>
      <c r="AE500" s="12"/>
      <c r="AF500" s="12"/>
      <c r="AG500" s="12"/>
      <c r="AH500" s="12"/>
      <c r="AI500" s="12"/>
      <c r="AJ500" s="12"/>
      <c r="AK500" s="12"/>
      <c r="AL500" s="12"/>
      <c r="AM500" s="39"/>
      <c r="AO500" s="12"/>
      <c r="AP500" s="12"/>
      <c r="AQ500" s="12"/>
      <c r="AR500" s="41"/>
      <c r="AS500" s="12"/>
      <c r="AT500" s="12"/>
      <c r="AU500" s="12"/>
      <c r="AV500" s="12"/>
      <c r="AW500" s="12"/>
      <c r="AX500" s="13"/>
      <c r="AY500" s="12"/>
      <c r="AZ500" s="12"/>
      <c r="BA500" s="39"/>
      <c r="BB500" s="40">
        <v>0</v>
      </c>
      <c r="BC500" s="39"/>
      <c r="BE500" s="12"/>
      <c r="BF500" s="12"/>
      <c r="BG500" s="12"/>
      <c r="BH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</row>
    <row r="501" spans="1:128" x14ac:dyDescent="0.25">
      <c r="A501" s="34" t="s">
        <v>149</v>
      </c>
      <c r="B501" s="1">
        <v>39904</v>
      </c>
      <c r="C501" s="2"/>
      <c r="D501" s="1"/>
      <c r="F501" s="2">
        <v>103</v>
      </c>
      <c r="G501" t="s">
        <v>130</v>
      </c>
      <c r="H501" s="2"/>
      <c r="I501" s="12"/>
      <c r="J501" s="12"/>
      <c r="K501" s="2"/>
      <c r="L501" s="36"/>
      <c r="M501" s="2"/>
      <c r="N501" s="2"/>
      <c r="O501" s="2"/>
      <c r="P501" s="12"/>
      <c r="Q501" s="12"/>
      <c r="R501" s="12"/>
      <c r="S501" s="12"/>
      <c r="T501" s="12"/>
      <c r="U501" s="39">
        <v>5392.5233205799086</v>
      </c>
      <c r="V501" s="40">
        <v>539.25233205799088</v>
      </c>
      <c r="W501" s="12"/>
      <c r="X501" s="12"/>
      <c r="Y501" s="12"/>
      <c r="Z501" s="39">
        <v>2875.2475465122711</v>
      </c>
      <c r="AA501" s="40">
        <v>287.52475465122711</v>
      </c>
      <c r="AB501" s="12">
        <v>3.1877403480260953</v>
      </c>
      <c r="AC501" s="42">
        <f>AB501/AA501</f>
        <v>1.1086837903375951E-2</v>
      </c>
      <c r="AD501" s="12"/>
      <c r="AE501" s="12"/>
      <c r="AF501" s="12"/>
      <c r="AG501" s="12">
        <v>89.566775793874768</v>
      </c>
      <c r="AH501" s="12"/>
      <c r="AI501" s="12">
        <v>2479.6806097755525</v>
      </c>
      <c r="AJ501" s="12"/>
      <c r="AK501" s="12">
        <v>4.9878029336734695</v>
      </c>
      <c r="AL501" s="12">
        <v>0</v>
      </c>
      <c r="AM501" s="39">
        <f>AG501+AH501+AI501+AJ501+AK501+AL501</f>
        <v>2574.2351885031007</v>
      </c>
      <c r="AN501" s="40">
        <f>AM501/10</f>
        <v>257.42351885031007</v>
      </c>
      <c r="AO501" s="12"/>
      <c r="AP501" s="12"/>
      <c r="AQ501" s="12"/>
      <c r="AR501" s="41">
        <v>188.17480458957709</v>
      </c>
      <c r="AS501" s="12">
        <v>52.908085499507116</v>
      </c>
      <c r="AT501" s="12">
        <v>134.65667831693668</v>
      </c>
      <c r="AU501" s="12">
        <v>0</v>
      </c>
      <c r="AV501" s="12"/>
      <c r="AW501" s="12"/>
      <c r="AX501" s="13">
        <v>0.61004077313330629</v>
      </c>
      <c r="AY501" s="12"/>
      <c r="AZ501" s="12"/>
      <c r="BA501" s="39"/>
      <c r="BB501" s="40">
        <v>0</v>
      </c>
      <c r="BC501" s="39">
        <f>U501+Z501+AM501+BA501</f>
        <v>10842.00605559528</v>
      </c>
      <c r="BD501">
        <f>V501+AA501+AN501</f>
        <v>1084.200605559528</v>
      </c>
      <c r="BE501" s="12"/>
      <c r="BF501" s="12"/>
      <c r="BG501" s="12"/>
      <c r="BH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</row>
    <row r="502" spans="1:128" x14ac:dyDescent="0.25">
      <c r="A502" s="34" t="s">
        <v>149</v>
      </c>
      <c r="B502" s="1">
        <v>39908</v>
      </c>
      <c r="C502" s="2"/>
      <c r="D502" s="1"/>
      <c r="F502">
        <v>107</v>
      </c>
      <c r="G502" t="s">
        <v>130</v>
      </c>
      <c r="H502" s="2"/>
      <c r="I502" s="12"/>
      <c r="J502" s="12">
        <v>27.8</v>
      </c>
      <c r="K502" s="2"/>
      <c r="L502" s="36"/>
      <c r="M502" s="2"/>
      <c r="N502" s="2"/>
      <c r="O502" s="2"/>
      <c r="P502" s="12"/>
      <c r="Q502" s="12"/>
      <c r="R502" s="12"/>
      <c r="S502" s="12"/>
      <c r="T502" s="12"/>
      <c r="U502" s="39"/>
      <c r="W502" s="12"/>
      <c r="X502" s="12"/>
      <c r="Y502" s="12"/>
      <c r="Z502" s="39"/>
      <c r="AB502" s="12"/>
      <c r="AC502" s="42"/>
      <c r="AD502" s="12"/>
      <c r="AE502" s="12"/>
      <c r="AF502" s="12"/>
      <c r="AG502" s="12"/>
      <c r="AH502" s="12"/>
      <c r="AI502" s="12"/>
      <c r="AJ502" s="12"/>
      <c r="AK502" s="12"/>
      <c r="AL502" s="12"/>
      <c r="AM502" s="39"/>
      <c r="AO502" s="12"/>
      <c r="AP502" s="12"/>
      <c r="AQ502" s="12"/>
      <c r="AR502" s="41"/>
      <c r="AS502" s="12"/>
      <c r="AT502" s="12"/>
      <c r="AU502" s="12"/>
      <c r="AV502" s="12"/>
      <c r="AW502" s="12"/>
      <c r="AX502" s="13"/>
      <c r="AY502" s="12"/>
      <c r="AZ502" s="12"/>
      <c r="BA502" s="39"/>
      <c r="BB502" s="40">
        <v>0</v>
      </c>
      <c r="BC502" s="39"/>
      <c r="BE502" s="12"/>
      <c r="BF502" s="12"/>
      <c r="BG502" s="12"/>
      <c r="BH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</row>
    <row r="503" spans="1:128" x14ac:dyDescent="0.25">
      <c r="A503" s="34" t="s">
        <v>149</v>
      </c>
      <c r="B503" s="1">
        <v>39911</v>
      </c>
      <c r="C503" s="2"/>
      <c r="D503" s="1"/>
      <c r="F503">
        <v>110</v>
      </c>
      <c r="G503" t="s">
        <v>130</v>
      </c>
      <c r="H503" s="2"/>
      <c r="I503" s="12"/>
      <c r="J503" s="12"/>
      <c r="K503" s="2"/>
      <c r="L503" s="36"/>
      <c r="M503" s="2"/>
      <c r="N503" s="2"/>
      <c r="O503" s="2"/>
      <c r="P503" s="12"/>
      <c r="Q503" s="12"/>
      <c r="R503" s="12"/>
      <c r="S503" s="12"/>
      <c r="T503" s="12"/>
      <c r="U503" s="39"/>
      <c r="W503" s="12"/>
      <c r="X503" s="12"/>
      <c r="Y503" s="12"/>
      <c r="Z503" s="39"/>
      <c r="AB503" s="12"/>
      <c r="AC503" s="42"/>
      <c r="AD503" s="12"/>
      <c r="AE503" s="12"/>
      <c r="AF503" s="12"/>
      <c r="AG503" s="12"/>
      <c r="AH503" s="12"/>
      <c r="AI503" s="12"/>
      <c r="AJ503" s="12"/>
      <c r="AK503" s="12"/>
      <c r="AL503" s="12"/>
      <c r="AM503" s="39"/>
      <c r="AO503" s="12"/>
      <c r="AP503" s="12"/>
      <c r="AQ503" s="12"/>
      <c r="AR503" s="41"/>
      <c r="AS503" s="12"/>
      <c r="AT503" s="12"/>
      <c r="AU503" s="12"/>
      <c r="AV503" s="12"/>
      <c r="AW503" s="12"/>
      <c r="AX503" s="13"/>
      <c r="AY503" s="12"/>
      <c r="AZ503" s="12"/>
      <c r="BA503" s="39"/>
      <c r="BB503" s="40">
        <v>0</v>
      </c>
      <c r="BC503" s="39"/>
      <c r="BE503" s="12"/>
      <c r="BF503" s="12"/>
      <c r="BG503" s="12">
        <v>0.33114025532656532</v>
      </c>
      <c r="BH503" s="12">
        <v>3.8</v>
      </c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</row>
    <row r="504" spans="1:128" x14ac:dyDescent="0.25">
      <c r="A504" s="34" t="s">
        <v>149</v>
      </c>
      <c r="B504" s="1">
        <v>39920</v>
      </c>
      <c r="C504" s="2"/>
      <c r="D504" s="1"/>
      <c r="F504">
        <v>119</v>
      </c>
      <c r="G504" t="s">
        <v>130</v>
      </c>
      <c r="H504" s="2"/>
      <c r="I504" s="12"/>
      <c r="J504" s="12"/>
      <c r="K504" s="2"/>
      <c r="L504" s="36"/>
      <c r="M504" s="2"/>
      <c r="N504" s="2"/>
      <c r="O504" s="2"/>
      <c r="P504" s="12"/>
      <c r="Q504" s="12"/>
      <c r="R504" s="12"/>
      <c r="S504" s="12"/>
      <c r="T504" s="12"/>
      <c r="U504" s="39"/>
      <c r="W504" s="12"/>
      <c r="X504" s="12"/>
      <c r="Y504" s="12"/>
      <c r="Z504" s="39"/>
      <c r="AB504" s="12"/>
      <c r="AC504" s="42"/>
      <c r="AD504" s="12"/>
      <c r="AE504" s="12"/>
      <c r="AF504" s="12"/>
      <c r="AG504" s="12"/>
      <c r="AH504" s="12"/>
      <c r="AI504" s="12"/>
      <c r="AJ504" s="12"/>
      <c r="AK504" s="12"/>
      <c r="AL504" s="12"/>
      <c r="AM504" s="39"/>
      <c r="AO504" s="12"/>
      <c r="AP504" s="12"/>
      <c r="AQ504" s="12"/>
      <c r="AR504" s="41"/>
      <c r="AS504" s="12"/>
      <c r="AT504" s="12"/>
      <c r="AU504" s="12"/>
      <c r="AV504" s="12"/>
      <c r="AW504" s="12"/>
      <c r="AX504" s="13"/>
      <c r="AY504" s="12"/>
      <c r="AZ504" s="12"/>
      <c r="BA504" s="39"/>
      <c r="BB504" s="40">
        <v>0</v>
      </c>
      <c r="BC504" s="39"/>
      <c r="BE504" s="12"/>
      <c r="BF504" s="12"/>
      <c r="BG504" s="12">
        <v>1.3332752385516973</v>
      </c>
      <c r="BH504" s="12">
        <v>2.2999999999999998</v>
      </c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</row>
    <row r="505" spans="1:128" x14ac:dyDescent="0.25">
      <c r="A505" s="34" t="s">
        <v>149</v>
      </c>
      <c r="B505" s="1">
        <v>39925</v>
      </c>
      <c r="C505" s="2"/>
      <c r="D505" s="1"/>
      <c r="F505">
        <v>124</v>
      </c>
      <c r="G505" t="s">
        <v>130</v>
      </c>
      <c r="H505" s="2"/>
      <c r="I505" s="12"/>
      <c r="J505" s="12"/>
      <c r="K505" s="2"/>
      <c r="L505" s="36"/>
      <c r="M505" s="2"/>
      <c r="N505" s="2"/>
      <c r="O505" s="2"/>
      <c r="P505" s="12"/>
      <c r="Q505" s="12"/>
      <c r="R505" s="12"/>
      <c r="S505" s="12"/>
      <c r="T505" s="12"/>
      <c r="U505" s="39"/>
      <c r="W505" s="12"/>
      <c r="X505" s="12"/>
      <c r="Y505" s="12"/>
      <c r="Z505" s="39"/>
      <c r="AB505" s="12"/>
      <c r="AC505" s="42"/>
      <c r="AD505" s="12"/>
      <c r="AE505" s="12"/>
      <c r="AF505" s="12"/>
      <c r="AG505" s="12"/>
      <c r="AH505" s="12"/>
      <c r="AI505" s="12"/>
      <c r="AJ505" s="12"/>
      <c r="AK505" s="12"/>
      <c r="AL505" s="12"/>
      <c r="AM505" s="39"/>
      <c r="AO505" s="12"/>
      <c r="AP505" s="12"/>
      <c r="AQ505" s="12"/>
      <c r="AR505" s="41"/>
      <c r="AS505" s="12"/>
      <c r="AT505" s="12"/>
      <c r="AU505" s="12"/>
      <c r="AV505" s="12"/>
      <c r="AW505" s="12"/>
      <c r="AX505" s="13"/>
      <c r="AY505" s="12"/>
      <c r="AZ505" s="12"/>
      <c r="BA505" s="39"/>
      <c r="BB505" s="40">
        <v>0</v>
      </c>
      <c r="BC505" s="39"/>
      <c r="BE505" s="12"/>
      <c r="BF505" s="12"/>
      <c r="BG505" s="12">
        <v>3.2460459239248833</v>
      </c>
      <c r="BH505" s="12">
        <v>3.5928571428571425</v>
      </c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</row>
    <row r="506" spans="1:128" x14ac:dyDescent="0.25">
      <c r="A506" s="34" t="s">
        <v>149</v>
      </c>
      <c r="B506" s="1">
        <v>39932</v>
      </c>
      <c r="C506" s="2"/>
      <c r="D506" s="1"/>
      <c r="F506" s="2">
        <v>131</v>
      </c>
      <c r="G506" t="s">
        <v>130</v>
      </c>
      <c r="H506" s="2"/>
      <c r="I506" s="12"/>
      <c r="J506" s="12"/>
      <c r="K506" s="2"/>
      <c r="L506" s="36"/>
      <c r="M506" s="2"/>
      <c r="N506" s="2"/>
      <c r="O506" s="2"/>
      <c r="P506" s="12"/>
      <c r="Q506" s="12"/>
      <c r="R506" s="12"/>
      <c r="S506" s="12"/>
      <c r="T506" s="12"/>
      <c r="U506" s="39">
        <v>4842.1797136909581</v>
      </c>
      <c r="V506" s="40">
        <v>484.21797136909584</v>
      </c>
      <c r="W506" s="12"/>
      <c r="X506" s="12"/>
      <c r="Y506" s="12"/>
      <c r="Z506" s="39">
        <v>2093.4871725035514</v>
      </c>
      <c r="AA506" s="40">
        <v>209.34871725035515</v>
      </c>
      <c r="AB506" s="12">
        <v>2.4918594494684339</v>
      </c>
      <c r="AC506" s="42">
        <f>AB506/AA506</f>
        <v>1.1902912433365801E-2</v>
      </c>
      <c r="AD506" s="12"/>
      <c r="AE506" s="12"/>
      <c r="AF506" s="12"/>
      <c r="AG506" s="12">
        <v>0</v>
      </c>
      <c r="AH506" s="12"/>
      <c r="AI506" s="12">
        <v>6224.9573398740431</v>
      </c>
      <c r="AJ506" s="12"/>
      <c r="AK506" s="12">
        <v>99.922383744629357</v>
      </c>
      <c r="AL506" s="12">
        <v>342.70580671809313</v>
      </c>
      <c r="AM506" s="39">
        <f>AG506+AH506+AI506+AJ506+AK506+AL506</f>
        <v>6667.5855303367662</v>
      </c>
      <c r="AN506" s="40">
        <f>AM506/10</f>
        <v>666.75855303367666</v>
      </c>
      <c r="AO506" s="12"/>
      <c r="AP506" s="12"/>
      <c r="AQ506" s="12"/>
      <c r="AR506" s="41">
        <v>135.21298061637671</v>
      </c>
      <c r="AS506" s="12">
        <v>0</v>
      </c>
      <c r="AT506" s="12">
        <v>121.30414140160794</v>
      </c>
      <c r="AU506" s="12">
        <v>5.4549525557804905</v>
      </c>
      <c r="AV506" s="12"/>
      <c r="AW506" s="12"/>
      <c r="AX506" s="13">
        <v>8.453886658988278</v>
      </c>
      <c r="AY506" s="12"/>
      <c r="AZ506" s="12"/>
      <c r="BA506" s="39"/>
      <c r="BB506" s="40">
        <v>0</v>
      </c>
      <c r="BC506" s="39">
        <f>U506+Z506+AM506+BA506</f>
        <v>13603.252416531275</v>
      </c>
      <c r="BD506">
        <f>V506+AA506+AN506</f>
        <v>1360.3252416531277</v>
      </c>
      <c r="BE506" s="12"/>
      <c r="BF506" s="12"/>
      <c r="BG506" s="12">
        <v>7.7164393708335153</v>
      </c>
      <c r="BH506" s="12">
        <v>4.5456909937888206</v>
      </c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</row>
    <row r="507" spans="1:128" x14ac:dyDescent="0.25">
      <c r="A507" s="34" t="s">
        <v>149</v>
      </c>
      <c r="B507" s="1">
        <v>39939</v>
      </c>
      <c r="C507" s="2"/>
      <c r="D507" s="1"/>
      <c r="F507">
        <v>138</v>
      </c>
      <c r="G507" t="s">
        <v>130</v>
      </c>
      <c r="H507" s="2"/>
      <c r="I507" s="12"/>
      <c r="J507" s="12"/>
      <c r="K507" s="2"/>
      <c r="L507" s="36"/>
      <c r="M507" s="2"/>
      <c r="N507" s="2"/>
      <c r="O507" s="2"/>
      <c r="P507" s="12"/>
      <c r="Q507" s="12"/>
      <c r="R507" s="12"/>
      <c r="S507" s="12"/>
      <c r="T507" s="12"/>
      <c r="U507" s="39"/>
      <c r="W507" s="12"/>
      <c r="X507" s="12"/>
      <c r="Y507" s="12"/>
      <c r="Z507" s="39"/>
      <c r="AB507" s="12"/>
      <c r="AC507" s="42"/>
      <c r="AD507" s="12"/>
      <c r="AE507" s="12"/>
      <c r="AF507" s="12"/>
      <c r="AG507" s="12"/>
      <c r="AH507" s="12"/>
      <c r="AI507" s="12"/>
      <c r="AJ507" s="12"/>
      <c r="AK507" s="12"/>
      <c r="AL507" s="12"/>
      <c r="AM507" s="39"/>
      <c r="AO507" s="12"/>
      <c r="AP507" s="12"/>
      <c r="AQ507" s="12"/>
      <c r="AR507" s="41"/>
      <c r="AS507" s="12"/>
      <c r="AT507" s="12"/>
      <c r="AU507" s="12"/>
      <c r="AV507" s="12"/>
      <c r="AW507" s="12"/>
      <c r="AX507" s="13"/>
      <c r="AY507" s="12"/>
      <c r="AZ507" s="12"/>
      <c r="BA507" s="39"/>
      <c r="BB507" s="40">
        <v>0</v>
      </c>
      <c r="BC507" s="39"/>
      <c r="BE507" s="12"/>
      <c r="BF507" s="12"/>
      <c r="BG507" s="12">
        <v>35.246830203476975</v>
      </c>
      <c r="BH507" s="12">
        <v>5.2952387901180629</v>
      </c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</row>
    <row r="508" spans="1:128" x14ac:dyDescent="0.25">
      <c r="A508" s="34" t="s">
        <v>149</v>
      </c>
      <c r="B508" s="1">
        <v>39946</v>
      </c>
      <c r="C508" s="2"/>
      <c r="D508" s="1"/>
      <c r="F508">
        <v>145</v>
      </c>
      <c r="G508" t="s">
        <v>130</v>
      </c>
      <c r="H508" s="2"/>
      <c r="I508" s="12"/>
      <c r="J508" s="12"/>
      <c r="K508" s="2"/>
      <c r="L508" s="36"/>
      <c r="M508" s="2"/>
      <c r="N508" s="2"/>
      <c r="O508" s="2"/>
      <c r="P508" s="12"/>
      <c r="Q508" s="12"/>
      <c r="R508" s="12"/>
      <c r="S508" s="12"/>
      <c r="T508" s="12"/>
      <c r="U508" s="39"/>
      <c r="W508" s="12"/>
      <c r="X508" s="12"/>
      <c r="Y508" s="12"/>
      <c r="Z508" s="39"/>
      <c r="AB508" s="12"/>
      <c r="AC508" s="42"/>
      <c r="AD508" s="12"/>
      <c r="AE508" s="12"/>
      <c r="AF508" s="12"/>
      <c r="AG508" s="12"/>
      <c r="AH508" s="12"/>
      <c r="AI508" s="12"/>
      <c r="AJ508" s="12"/>
      <c r="AK508" s="12"/>
      <c r="AL508" s="12"/>
      <c r="AM508" s="39"/>
      <c r="AO508" s="12"/>
      <c r="AP508" s="12"/>
      <c r="AQ508" s="12"/>
      <c r="AR508" s="41"/>
      <c r="AS508" s="12"/>
      <c r="AT508" s="12"/>
      <c r="AU508" s="12"/>
      <c r="AV508" s="12"/>
      <c r="AW508" s="12"/>
      <c r="AX508" s="13"/>
      <c r="AY508" s="12"/>
      <c r="AZ508" s="12"/>
      <c r="BA508" s="39"/>
      <c r="BB508" s="40">
        <v>0</v>
      </c>
      <c r="BC508" s="39"/>
      <c r="BE508" s="12"/>
      <c r="BF508" s="12"/>
      <c r="BG508" s="12">
        <v>61.402553265652912</v>
      </c>
      <c r="BH508" s="12">
        <v>4.9596195619962069</v>
      </c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</row>
    <row r="509" spans="1:128" x14ac:dyDescent="0.25">
      <c r="A509" s="34" t="s">
        <v>149</v>
      </c>
      <c r="B509" s="1">
        <v>39954</v>
      </c>
      <c r="C509" s="2"/>
      <c r="D509" s="1"/>
      <c r="F509">
        <v>153</v>
      </c>
      <c r="G509" t="s">
        <v>130</v>
      </c>
      <c r="H509" s="2"/>
      <c r="I509" s="12"/>
      <c r="J509" s="12"/>
      <c r="K509" s="2"/>
      <c r="L509" s="36"/>
      <c r="M509" s="2"/>
      <c r="N509" s="2"/>
      <c r="O509" s="2"/>
      <c r="P509" s="12"/>
      <c r="Q509" s="12"/>
      <c r="R509" s="12"/>
      <c r="S509" s="12"/>
      <c r="T509" s="12"/>
      <c r="U509" s="39"/>
      <c r="W509" s="12"/>
      <c r="X509" s="12"/>
      <c r="Y509" s="12"/>
      <c r="Z509" s="39"/>
      <c r="AB509" s="12"/>
      <c r="AC509" s="42"/>
      <c r="AD509" s="12"/>
      <c r="AE509" s="12"/>
      <c r="AF509" s="12"/>
      <c r="AG509" s="12"/>
      <c r="AH509" s="12"/>
      <c r="AI509" s="12"/>
      <c r="AJ509" s="12"/>
      <c r="AK509" s="12"/>
      <c r="AL509" s="12"/>
      <c r="AM509" s="39"/>
      <c r="AO509" s="12"/>
      <c r="AP509" s="12"/>
      <c r="AQ509" s="12"/>
      <c r="AR509" s="41"/>
      <c r="AS509" s="12"/>
      <c r="AT509" s="12"/>
      <c r="AU509" s="12"/>
      <c r="AV509" s="12"/>
      <c r="AW509" s="12"/>
      <c r="AX509" s="13"/>
      <c r="AY509" s="12"/>
      <c r="AZ509" s="12"/>
      <c r="BA509" s="39"/>
      <c r="BB509" s="40">
        <v>0</v>
      </c>
      <c r="BC509" s="39"/>
      <c r="BE509" s="12"/>
      <c r="BF509" s="12"/>
      <c r="BG509" s="12">
        <v>95.167966537405775</v>
      </c>
      <c r="BH509" s="12">
        <v>4.1148802380238028</v>
      </c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</row>
    <row r="510" spans="1:128" x14ac:dyDescent="0.25">
      <c r="A510" s="34" t="s">
        <v>149</v>
      </c>
      <c r="B510" s="1">
        <v>39945</v>
      </c>
      <c r="C510" s="2">
        <v>8</v>
      </c>
      <c r="D510" s="1" t="s">
        <v>221</v>
      </c>
      <c r="E510" t="s">
        <v>19</v>
      </c>
      <c r="F510">
        <v>144</v>
      </c>
      <c r="G510" t="s">
        <v>130</v>
      </c>
      <c r="H510" s="2"/>
      <c r="I510" s="12"/>
      <c r="J510" s="12"/>
      <c r="K510" s="2"/>
      <c r="L510" s="36"/>
      <c r="M510" s="2"/>
      <c r="N510" s="2"/>
      <c r="O510" s="2">
        <v>144</v>
      </c>
      <c r="P510" s="12"/>
      <c r="Q510" s="12"/>
      <c r="R510" s="12"/>
      <c r="S510" s="12"/>
      <c r="T510" s="12"/>
      <c r="U510" s="39"/>
      <c r="W510" s="12"/>
      <c r="X510" s="12"/>
      <c r="Y510" s="12"/>
      <c r="Z510" s="39"/>
      <c r="AB510" s="12"/>
      <c r="AC510" s="42"/>
      <c r="AD510" s="12"/>
      <c r="AE510" s="12"/>
      <c r="AF510" s="12"/>
      <c r="AG510" s="12"/>
      <c r="AH510" s="12"/>
      <c r="AI510" s="12"/>
      <c r="AJ510" s="12"/>
      <c r="AK510" s="12"/>
      <c r="AL510" s="12"/>
      <c r="AM510" s="39"/>
      <c r="AO510" s="12"/>
      <c r="AP510" s="12"/>
      <c r="AQ510" s="12"/>
      <c r="AR510" s="41"/>
      <c r="AS510" s="12"/>
      <c r="AT510" s="12"/>
      <c r="AU510" s="12"/>
      <c r="AV510" s="12"/>
      <c r="AW510" s="12"/>
      <c r="AX510" s="13"/>
      <c r="AY510" s="12"/>
      <c r="AZ510" s="12"/>
      <c r="BA510" s="39"/>
      <c r="BB510" s="40">
        <v>0</v>
      </c>
      <c r="BC510" s="39"/>
      <c r="BE510" s="12"/>
      <c r="BF510" s="12"/>
      <c r="BG510" s="12"/>
      <c r="BH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</row>
    <row r="511" spans="1:128" x14ac:dyDescent="0.25">
      <c r="A511" s="34" t="s">
        <v>149</v>
      </c>
      <c r="B511" s="1">
        <v>39922</v>
      </c>
      <c r="C511" s="2">
        <v>7</v>
      </c>
      <c r="D511" t="s">
        <v>222</v>
      </c>
      <c r="E511" t="s">
        <v>18</v>
      </c>
      <c r="F511">
        <v>121</v>
      </c>
      <c r="G511" t="s">
        <v>130</v>
      </c>
      <c r="H511" s="2"/>
      <c r="I511" s="12"/>
      <c r="J511" s="12"/>
      <c r="K511" s="2"/>
      <c r="L511" s="36"/>
      <c r="M511" s="2"/>
      <c r="N511" s="2">
        <v>121</v>
      </c>
      <c r="O511" s="2"/>
      <c r="P511" s="12"/>
      <c r="Q511" s="12"/>
      <c r="R511" s="12"/>
      <c r="S511" s="12"/>
      <c r="T511" s="12"/>
      <c r="U511" s="39"/>
      <c r="W511" s="12"/>
      <c r="X511" s="12"/>
      <c r="Y511" s="12"/>
      <c r="Z511" s="39"/>
      <c r="AB511" s="12"/>
      <c r="AC511" s="42"/>
      <c r="AD511" s="12"/>
      <c r="AE511" s="12"/>
      <c r="AF511" s="12"/>
      <c r="AG511" s="12"/>
      <c r="AH511" s="12"/>
      <c r="AI511" s="12"/>
      <c r="AJ511" s="12"/>
      <c r="AK511" s="12"/>
      <c r="AL511" s="12"/>
      <c r="AM511" s="39"/>
      <c r="AO511" s="12"/>
      <c r="AP511" s="12"/>
      <c r="AQ511" s="12"/>
      <c r="AR511" s="41"/>
      <c r="AS511" s="12"/>
      <c r="AT511" s="12"/>
      <c r="AU511" s="12"/>
      <c r="AV511" s="12"/>
      <c r="AW511" s="12"/>
      <c r="AX511" s="13"/>
      <c r="AY511" s="12"/>
      <c r="AZ511" s="12"/>
      <c r="BA511" s="39"/>
      <c r="BB511" s="40">
        <v>0</v>
      </c>
      <c r="BC511" s="39"/>
      <c r="BE511" s="12"/>
      <c r="BF511" s="12"/>
      <c r="BG511" s="12"/>
      <c r="BH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</row>
    <row r="512" spans="1:128" x14ac:dyDescent="0.25">
      <c r="A512" s="34" t="s">
        <v>149</v>
      </c>
      <c r="B512" s="1">
        <v>39960</v>
      </c>
      <c r="C512" s="2">
        <v>9</v>
      </c>
      <c r="D512" s="1" t="s">
        <v>122</v>
      </c>
      <c r="E512" t="s">
        <v>20</v>
      </c>
      <c r="F512">
        <v>159</v>
      </c>
      <c r="G512" t="s">
        <v>130</v>
      </c>
      <c r="H512" s="2"/>
      <c r="I512" s="12"/>
      <c r="J512" s="12"/>
      <c r="K512" s="2"/>
      <c r="L512" s="36"/>
      <c r="M512" s="2"/>
      <c r="N512" s="2"/>
      <c r="O512" s="2"/>
      <c r="P512" s="12"/>
      <c r="Q512" s="12"/>
      <c r="R512" s="12"/>
      <c r="S512" s="12"/>
      <c r="T512" s="12"/>
      <c r="U512" s="39"/>
      <c r="W512" s="12"/>
      <c r="X512" s="12"/>
      <c r="Y512" s="12"/>
      <c r="Z512" s="39"/>
      <c r="AB512" s="12"/>
      <c r="AC512" s="42"/>
      <c r="AD512" s="12"/>
      <c r="AE512" s="12"/>
      <c r="AF512" s="12"/>
      <c r="AG512" s="12"/>
      <c r="AH512" s="12"/>
      <c r="AI512" s="12"/>
      <c r="AJ512" s="12"/>
      <c r="AK512" s="12"/>
      <c r="AL512" s="12"/>
      <c r="AM512" s="39"/>
      <c r="AO512" s="12"/>
      <c r="AP512" s="12"/>
      <c r="AQ512" s="12"/>
      <c r="AR512" s="41"/>
      <c r="AS512" s="12"/>
      <c r="AT512" s="12"/>
      <c r="AU512" s="12"/>
      <c r="AV512" s="12"/>
      <c r="AW512" s="12"/>
      <c r="AX512" s="13"/>
      <c r="AY512" s="12">
        <v>5043.749649706856</v>
      </c>
      <c r="AZ512" s="12">
        <v>38.807431236147146</v>
      </c>
      <c r="BA512" s="39">
        <f>AY512*(AZ512/100)</f>
        <v>1957.3496770334007</v>
      </c>
      <c r="BB512" s="40">
        <v>195.73496770334006</v>
      </c>
      <c r="BC512" s="39"/>
      <c r="BE512" s="12"/>
      <c r="BF512" s="12">
        <f>BA512/227</f>
        <v>8.6226858019092543</v>
      </c>
      <c r="BG512" s="12">
        <v>100</v>
      </c>
      <c r="BH512" s="12">
        <v>6.2485863095238106</v>
      </c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</row>
    <row r="513" spans="1:128" x14ac:dyDescent="0.25">
      <c r="A513" s="34" t="s">
        <v>149</v>
      </c>
      <c r="B513" s="1">
        <v>39801</v>
      </c>
      <c r="C513" s="2">
        <v>0</v>
      </c>
      <c r="D513" s="1" t="s">
        <v>223</v>
      </c>
      <c r="E513" t="s">
        <v>14</v>
      </c>
      <c r="F513" s="2">
        <f>B513-B513</f>
        <v>0</v>
      </c>
      <c r="G513" t="s">
        <v>130</v>
      </c>
      <c r="H513" s="2"/>
      <c r="I513" s="12"/>
      <c r="J513" s="12"/>
      <c r="K513" s="2"/>
      <c r="L513" s="36"/>
      <c r="M513" s="2"/>
      <c r="N513" s="2"/>
      <c r="O513" s="2"/>
      <c r="P513" s="12"/>
      <c r="Q513" s="12"/>
      <c r="R513" s="12"/>
      <c r="S513" s="12"/>
      <c r="T513" s="12"/>
      <c r="U513" s="39">
        <v>0</v>
      </c>
      <c r="W513" s="12"/>
      <c r="X513" s="12"/>
      <c r="Y513" s="12"/>
      <c r="Z513" s="39">
        <v>0</v>
      </c>
      <c r="AB513" s="12"/>
      <c r="AC513" s="42"/>
      <c r="AD513" s="12"/>
      <c r="AE513" s="12"/>
      <c r="AF513" s="12"/>
      <c r="AG513" s="12">
        <v>0</v>
      </c>
      <c r="AH513" s="12"/>
      <c r="AI513" s="12">
        <v>0</v>
      </c>
      <c r="AJ513" s="12"/>
      <c r="AK513" s="12">
        <v>0</v>
      </c>
      <c r="AL513" s="12">
        <v>0</v>
      </c>
      <c r="AM513" s="39"/>
      <c r="AO513" s="12"/>
      <c r="AP513" s="12"/>
      <c r="AQ513" s="12"/>
      <c r="AR513" s="41">
        <v>0</v>
      </c>
      <c r="AS513" s="12">
        <v>0</v>
      </c>
      <c r="AT513" s="12">
        <v>0</v>
      </c>
      <c r="AU513" s="12">
        <v>0</v>
      </c>
      <c r="AV513" s="12"/>
      <c r="AW513" s="12"/>
      <c r="AX513" s="13">
        <v>0</v>
      </c>
      <c r="AY513" s="12"/>
      <c r="AZ513" s="12"/>
      <c r="BA513" s="39"/>
      <c r="BB513" s="40">
        <v>0</v>
      </c>
      <c r="BC513" s="39"/>
      <c r="BE513" s="12"/>
      <c r="BF513" s="12"/>
      <c r="BG513" s="12"/>
      <c r="BH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</row>
    <row r="514" spans="1:128" x14ac:dyDescent="0.25">
      <c r="A514" s="34" t="s">
        <v>149</v>
      </c>
      <c r="B514" s="1">
        <v>39824</v>
      </c>
      <c r="C514" s="2">
        <v>3</v>
      </c>
      <c r="D514" t="s">
        <v>224</v>
      </c>
      <c r="E514" t="s">
        <v>16</v>
      </c>
      <c r="F514">
        <v>23</v>
      </c>
      <c r="G514" t="s">
        <v>130</v>
      </c>
      <c r="H514" s="2"/>
      <c r="I514" s="12"/>
      <c r="J514" s="12"/>
      <c r="K514" s="2"/>
      <c r="L514" s="36">
        <v>23</v>
      </c>
      <c r="M514" s="2"/>
      <c r="N514" s="2"/>
      <c r="O514" s="2"/>
      <c r="P514" s="12"/>
      <c r="Q514" s="12"/>
      <c r="R514" s="12"/>
      <c r="S514" s="12"/>
      <c r="T514" s="12"/>
      <c r="U514" s="39"/>
      <c r="W514" s="12"/>
      <c r="X514" s="12"/>
      <c r="Y514" s="12"/>
      <c r="Z514" s="39"/>
      <c r="AB514" s="12"/>
      <c r="AC514" s="42"/>
      <c r="AD514" s="12"/>
      <c r="AE514" s="12"/>
      <c r="AF514" s="12"/>
      <c r="AG514" s="12"/>
      <c r="AH514" s="12"/>
      <c r="AI514" s="12"/>
      <c r="AJ514" s="12"/>
      <c r="AK514" s="12"/>
      <c r="AL514" s="12"/>
      <c r="AM514" s="39"/>
      <c r="AO514" s="12"/>
      <c r="AP514" s="12"/>
      <c r="AQ514" s="12"/>
      <c r="AR514" s="41"/>
      <c r="AS514" s="12"/>
      <c r="AT514" s="12"/>
      <c r="AU514" s="12"/>
      <c r="AV514" s="12"/>
      <c r="AW514" s="12"/>
      <c r="AX514" s="13"/>
      <c r="AY514" s="12"/>
      <c r="AZ514" s="12"/>
      <c r="BA514" s="39"/>
      <c r="BB514" s="40">
        <v>0</v>
      </c>
      <c r="BC514" s="39"/>
      <c r="BE514" s="12"/>
      <c r="BF514" s="12"/>
      <c r="BG514" s="12"/>
      <c r="BH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</row>
    <row r="515" spans="1:128" x14ac:dyDescent="0.25">
      <c r="A515" s="34" t="s">
        <v>148</v>
      </c>
      <c r="B515" s="1">
        <v>39849</v>
      </c>
      <c r="C515" s="2">
        <v>4</v>
      </c>
      <c r="D515" t="s">
        <v>220</v>
      </c>
      <c r="E515" t="s">
        <v>17</v>
      </c>
      <c r="F515">
        <v>48</v>
      </c>
      <c r="G515" t="s">
        <v>131</v>
      </c>
      <c r="H515" s="2"/>
      <c r="I515" s="12"/>
      <c r="J515" s="12"/>
      <c r="K515" s="2"/>
      <c r="L515" s="36"/>
      <c r="M515" s="2">
        <v>48</v>
      </c>
      <c r="N515" s="2"/>
      <c r="O515" s="2"/>
      <c r="P515" s="12"/>
      <c r="Q515" s="12"/>
      <c r="R515" s="12"/>
      <c r="S515" s="12"/>
      <c r="T515" s="12"/>
      <c r="U515" s="39"/>
      <c r="W515" s="12"/>
      <c r="X515" s="12"/>
      <c r="Y515" s="12"/>
      <c r="Z515" s="39"/>
      <c r="AB515" s="12"/>
      <c r="AC515" s="42"/>
      <c r="AD515" s="12"/>
      <c r="AE515" s="12"/>
      <c r="AF515" s="12"/>
      <c r="AG515" s="12"/>
      <c r="AH515" s="12"/>
      <c r="AI515" s="12"/>
      <c r="AJ515" s="12"/>
      <c r="AK515" s="12"/>
      <c r="AL515" s="12"/>
      <c r="AM515" s="39"/>
      <c r="AO515" s="12"/>
      <c r="AP515" s="12"/>
      <c r="AQ515" s="12"/>
      <c r="AR515" s="41"/>
      <c r="AS515" s="12"/>
      <c r="AT515" s="12"/>
      <c r="AU515" s="12"/>
      <c r="AV515" s="12"/>
      <c r="AW515" s="12"/>
      <c r="AX515" s="13"/>
      <c r="AY515" s="12"/>
      <c r="AZ515" s="12"/>
      <c r="BA515" s="39"/>
      <c r="BB515" s="40">
        <v>0</v>
      </c>
      <c r="BC515" s="39"/>
      <c r="BE515" s="12"/>
      <c r="BF515" s="12"/>
      <c r="BG515" s="12"/>
      <c r="BH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</row>
    <row r="516" spans="1:128" x14ac:dyDescent="0.25">
      <c r="A516" s="34" t="s">
        <v>148</v>
      </c>
      <c r="B516" s="1">
        <v>39819</v>
      </c>
      <c r="C516" s="2"/>
      <c r="D516" s="1"/>
      <c r="F516">
        <v>18</v>
      </c>
      <c r="G516" t="s">
        <v>131</v>
      </c>
      <c r="H516" s="2"/>
      <c r="I516" s="12"/>
      <c r="J516" s="12">
        <v>5.3</v>
      </c>
      <c r="K516" s="2"/>
      <c r="L516" s="36"/>
      <c r="M516" s="2"/>
      <c r="N516" s="2"/>
      <c r="O516" s="2"/>
      <c r="P516" s="12"/>
      <c r="Q516" s="12"/>
      <c r="R516" s="12"/>
      <c r="S516" s="12"/>
      <c r="T516" s="12"/>
      <c r="U516" s="39"/>
      <c r="W516" s="12"/>
      <c r="X516" s="12"/>
      <c r="Y516" s="12"/>
      <c r="Z516" s="39"/>
      <c r="AB516" s="12"/>
      <c r="AC516" s="42"/>
      <c r="AD516" s="12"/>
      <c r="AE516" s="12"/>
      <c r="AF516" s="12"/>
      <c r="AG516" s="12"/>
      <c r="AH516" s="12"/>
      <c r="AI516" s="12"/>
      <c r="AJ516" s="12"/>
      <c r="AK516" s="12"/>
      <c r="AL516" s="12"/>
      <c r="AM516" s="39"/>
      <c r="AO516" s="12"/>
      <c r="AP516" s="12"/>
      <c r="AQ516" s="12"/>
      <c r="AR516" s="41"/>
      <c r="AS516" s="12"/>
      <c r="AT516" s="12"/>
      <c r="AU516" s="12"/>
      <c r="AV516" s="12"/>
      <c r="AW516" s="12"/>
      <c r="AX516" s="13"/>
      <c r="AY516" s="12"/>
      <c r="AZ516" s="12"/>
      <c r="BA516" s="39"/>
      <c r="BB516" s="40">
        <v>0</v>
      </c>
      <c r="BC516" s="39"/>
      <c r="BE516" s="12"/>
      <c r="BF516" s="12"/>
      <c r="BG516" s="12"/>
      <c r="BH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</row>
    <row r="517" spans="1:128" x14ac:dyDescent="0.25">
      <c r="A517" s="34" t="s">
        <v>148</v>
      </c>
      <c r="B517" s="1">
        <v>39820</v>
      </c>
      <c r="C517" s="2"/>
      <c r="D517" s="1"/>
      <c r="F517" s="2">
        <v>19</v>
      </c>
      <c r="G517" t="s">
        <v>131</v>
      </c>
      <c r="H517" s="2"/>
      <c r="I517" s="12"/>
      <c r="J517" s="12"/>
      <c r="K517" s="2"/>
      <c r="L517" s="36"/>
      <c r="M517" s="2"/>
      <c r="N517" s="2"/>
      <c r="O517" s="2"/>
      <c r="P517" s="12"/>
      <c r="Q517" s="12"/>
      <c r="R517" s="12"/>
      <c r="S517" s="12"/>
      <c r="T517" s="12"/>
      <c r="U517" s="39">
        <v>0</v>
      </c>
      <c r="W517" s="12"/>
      <c r="X517" s="12"/>
      <c r="Y517" s="12"/>
      <c r="Z517" s="39">
        <v>0</v>
      </c>
      <c r="AB517" s="12">
        <v>0.27083039473684212</v>
      </c>
      <c r="AC517" s="42"/>
      <c r="AD517" s="12"/>
      <c r="AE517" s="12"/>
      <c r="AF517" s="12"/>
      <c r="AG517" s="12">
        <v>0</v>
      </c>
      <c r="AH517" s="12"/>
      <c r="AI517" s="12">
        <v>0</v>
      </c>
      <c r="AJ517" s="12"/>
      <c r="AK517" s="12">
        <v>0</v>
      </c>
      <c r="AL517" s="12">
        <v>0</v>
      </c>
      <c r="AM517" s="39"/>
      <c r="AO517" s="12"/>
      <c r="AP517" s="12"/>
      <c r="AQ517" s="12"/>
      <c r="AR517" s="41">
        <v>0</v>
      </c>
      <c r="AS517" s="12">
        <v>0</v>
      </c>
      <c r="AT517" s="12">
        <v>0</v>
      </c>
      <c r="AU517" s="12">
        <v>0</v>
      </c>
      <c r="AV517" s="12"/>
      <c r="AW517" s="12"/>
      <c r="AX517" s="13">
        <v>0</v>
      </c>
      <c r="AY517" s="12"/>
      <c r="AZ517" s="12"/>
      <c r="BA517" s="39"/>
      <c r="BB517" s="40">
        <v>0</v>
      </c>
      <c r="BC517" s="39"/>
      <c r="BE517" s="12"/>
      <c r="BF517" s="12"/>
      <c r="BG517" s="12"/>
      <c r="BH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</row>
    <row r="518" spans="1:128" x14ac:dyDescent="0.25">
      <c r="A518" s="34" t="s">
        <v>148</v>
      </c>
      <c r="B518" s="1">
        <v>39827</v>
      </c>
      <c r="C518" s="2"/>
      <c r="D518" s="1"/>
      <c r="F518">
        <v>26</v>
      </c>
      <c r="G518" t="s">
        <v>131</v>
      </c>
      <c r="H518" s="2"/>
      <c r="I518" s="12"/>
      <c r="J518" s="12">
        <v>7.8</v>
      </c>
      <c r="K518" s="2"/>
      <c r="L518" s="36"/>
      <c r="M518" s="2"/>
      <c r="N518" s="2"/>
      <c r="O518" s="2"/>
      <c r="P518" s="12"/>
      <c r="Q518" s="12"/>
      <c r="R518" s="12"/>
      <c r="S518" s="12"/>
      <c r="T518" s="12"/>
      <c r="U518" s="39"/>
      <c r="W518" s="12"/>
      <c r="X518" s="12"/>
      <c r="Y518" s="12"/>
      <c r="Z518" s="39"/>
      <c r="AB518" s="12"/>
      <c r="AC518" s="42"/>
      <c r="AD518" s="12"/>
      <c r="AE518" s="12"/>
      <c r="AF518" s="12"/>
      <c r="AG518" s="12"/>
      <c r="AH518" s="12"/>
      <c r="AI518" s="12"/>
      <c r="AJ518" s="12"/>
      <c r="AK518" s="12"/>
      <c r="AL518" s="12"/>
      <c r="AM518" s="39"/>
      <c r="AO518" s="12"/>
      <c r="AP518" s="12"/>
      <c r="AQ518" s="12"/>
      <c r="AR518" s="41"/>
      <c r="AS518" s="12"/>
      <c r="AT518" s="12"/>
      <c r="AU518" s="12"/>
      <c r="AV518" s="12"/>
      <c r="AW518" s="12"/>
      <c r="AX518" s="13"/>
      <c r="AY518" s="12"/>
      <c r="AZ518" s="12"/>
      <c r="BA518" s="39"/>
      <c r="BB518" s="40">
        <v>0</v>
      </c>
      <c r="BC518" s="39"/>
      <c r="BE518" s="12"/>
      <c r="BF518" s="12"/>
      <c r="BG518" s="12"/>
      <c r="BH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</row>
    <row r="519" spans="1:128" x14ac:dyDescent="0.25">
      <c r="A519" s="34" t="s">
        <v>148</v>
      </c>
      <c r="B519" s="1">
        <v>39833</v>
      </c>
      <c r="C519" s="2"/>
      <c r="D519" s="1"/>
      <c r="F519" s="2">
        <v>32</v>
      </c>
      <c r="G519" t="s">
        <v>131</v>
      </c>
      <c r="H519" s="2"/>
      <c r="I519" s="12"/>
      <c r="J519" s="12">
        <v>10.25</v>
      </c>
      <c r="K519" s="2"/>
      <c r="L519" s="36"/>
      <c r="M519" s="2"/>
      <c r="N519" s="2"/>
      <c r="O519" s="2"/>
      <c r="P519" s="12"/>
      <c r="Q519" s="12"/>
      <c r="R519" s="12"/>
      <c r="S519" s="12"/>
      <c r="T519" s="12"/>
      <c r="U519" s="39">
        <v>0</v>
      </c>
      <c r="W519" s="12"/>
      <c r="X519" s="12"/>
      <c r="Y519" s="12"/>
      <c r="Z519" s="39">
        <v>560.38708627122753</v>
      </c>
      <c r="AA519" s="40">
        <v>56.038708627122752</v>
      </c>
      <c r="AB519" s="12">
        <v>0.89768588268724125</v>
      </c>
      <c r="AC519" s="42">
        <f>AB519/AA519</f>
        <v>1.6019032284636928E-2</v>
      </c>
      <c r="AD519" s="12"/>
      <c r="AE519" s="12"/>
      <c r="AF519" s="12"/>
      <c r="AG519" s="12">
        <v>0</v>
      </c>
      <c r="AH519" s="12"/>
      <c r="AI519" s="12">
        <v>0</v>
      </c>
      <c r="AJ519" s="12"/>
      <c r="AK519" s="12">
        <v>0</v>
      </c>
      <c r="AL519" s="12">
        <v>0</v>
      </c>
      <c r="AM519" s="39"/>
      <c r="AO519" s="12"/>
      <c r="AP519" s="12"/>
      <c r="AQ519" s="12"/>
      <c r="AR519" s="41">
        <v>0</v>
      </c>
      <c r="AS519" s="12">
        <v>0</v>
      </c>
      <c r="AT519" s="12">
        <v>0</v>
      </c>
      <c r="AU519" s="12">
        <v>0</v>
      </c>
      <c r="AV519" s="12"/>
      <c r="AW519" s="12"/>
      <c r="AX519" s="13">
        <v>0</v>
      </c>
      <c r="AY519" s="12"/>
      <c r="AZ519" s="12"/>
      <c r="BA519" s="39"/>
      <c r="BB519" s="40">
        <v>0</v>
      </c>
      <c r="BC519" s="39">
        <f>U519+Z519+AM519+BA519</f>
        <v>560.38708627122753</v>
      </c>
      <c r="BD519">
        <f>V519+AA519+AN519</f>
        <v>56.038708627122752</v>
      </c>
      <c r="BE519" s="12"/>
      <c r="BF519" s="12"/>
      <c r="BG519" s="12"/>
      <c r="BH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</row>
    <row r="520" spans="1:128" x14ac:dyDescent="0.25">
      <c r="A520" s="34" t="s">
        <v>148</v>
      </c>
      <c r="B520" s="1">
        <v>39840</v>
      </c>
      <c r="C520" s="2"/>
      <c r="D520" s="1"/>
      <c r="F520">
        <v>39</v>
      </c>
      <c r="G520" t="s">
        <v>131</v>
      </c>
      <c r="H520" s="2"/>
      <c r="I520" s="12"/>
      <c r="J520" s="12">
        <v>13.9</v>
      </c>
      <c r="K520" s="2"/>
      <c r="L520" s="36"/>
      <c r="M520" s="2"/>
      <c r="N520" s="2"/>
      <c r="O520" s="2"/>
      <c r="P520" s="12"/>
      <c r="Q520" s="12"/>
      <c r="R520" s="12"/>
      <c r="S520" s="12"/>
      <c r="T520" s="12"/>
      <c r="U520" s="39"/>
      <c r="W520" s="12"/>
      <c r="X520" s="12"/>
      <c r="Y520" s="12"/>
      <c r="Z520" s="39"/>
      <c r="AB520" s="12"/>
      <c r="AC520" s="42"/>
      <c r="AD520" s="12"/>
      <c r="AE520" s="12"/>
      <c r="AF520" s="12"/>
      <c r="AG520" s="12"/>
      <c r="AH520" s="12"/>
      <c r="AI520" s="12"/>
      <c r="AJ520" s="12"/>
      <c r="AK520" s="12"/>
      <c r="AL520" s="12"/>
      <c r="AM520" s="39"/>
      <c r="AO520" s="12"/>
      <c r="AP520" s="12"/>
      <c r="AQ520" s="12"/>
      <c r="AR520" s="41"/>
      <c r="AS520" s="12"/>
      <c r="AT520" s="12"/>
      <c r="AU520" s="12"/>
      <c r="AV520" s="12"/>
      <c r="AW520" s="12"/>
      <c r="AX520" s="13"/>
      <c r="AY520" s="12"/>
      <c r="AZ520" s="12"/>
      <c r="BA520" s="39"/>
      <c r="BB520" s="40">
        <v>0</v>
      </c>
      <c r="BC520" s="39"/>
      <c r="BE520" s="12"/>
      <c r="BF520" s="12"/>
      <c r="BG520" s="12"/>
      <c r="BH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</row>
    <row r="521" spans="1:128" x14ac:dyDescent="0.25">
      <c r="A521" s="34" t="s">
        <v>148</v>
      </c>
      <c r="B521" s="1">
        <v>39848</v>
      </c>
      <c r="C521" s="2"/>
      <c r="D521" s="1"/>
      <c r="F521" s="2">
        <v>47</v>
      </c>
      <c r="G521" t="s">
        <v>131</v>
      </c>
      <c r="H521" s="2"/>
      <c r="I521" s="12"/>
      <c r="J521" s="12">
        <v>16.399999999999999</v>
      </c>
      <c r="K521" s="2"/>
      <c r="L521" s="36"/>
      <c r="M521" s="2"/>
      <c r="N521" s="2"/>
      <c r="O521" s="2"/>
      <c r="P521" s="12"/>
      <c r="Q521" s="12"/>
      <c r="R521" s="12"/>
      <c r="S521" s="12"/>
      <c r="T521" s="12"/>
      <c r="U521" s="39">
        <v>1135.5445295100888</v>
      </c>
      <c r="V521" s="40">
        <v>113.55445295100887</v>
      </c>
      <c r="W521" s="12"/>
      <c r="X521" s="12"/>
      <c r="Y521" s="12"/>
      <c r="Z521" s="39">
        <v>1145.5476361312221</v>
      </c>
      <c r="AA521" s="40">
        <v>114.55476361312222</v>
      </c>
      <c r="AB521" s="12">
        <v>1.9624132593660688</v>
      </c>
      <c r="AC521" s="42">
        <f>AB521/AA521</f>
        <v>1.7130787035566586E-2</v>
      </c>
      <c r="AD521" s="12"/>
      <c r="AE521" s="12"/>
      <c r="AF521" s="12"/>
      <c r="AG521" s="12">
        <v>37.462773192107903</v>
      </c>
      <c r="AH521" s="12"/>
      <c r="AI521" s="12">
        <v>0</v>
      </c>
      <c r="AJ521" s="12"/>
      <c r="AK521" s="12">
        <v>0</v>
      </c>
      <c r="AL521" s="12">
        <v>0</v>
      </c>
      <c r="AM521" s="39">
        <f>AG521+AH521+AI521+AJ521+AK521+AL521</f>
        <v>37.462773192107903</v>
      </c>
      <c r="AN521" s="40">
        <f>AM521/10</f>
        <v>3.7462773192107903</v>
      </c>
      <c r="AO521" s="12"/>
      <c r="AP521" s="12"/>
      <c r="AQ521" s="12"/>
      <c r="AR521" s="41">
        <v>61.766383689399021</v>
      </c>
      <c r="AS521" s="12">
        <v>61.766383689399021</v>
      </c>
      <c r="AT521" s="12">
        <v>0</v>
      </c>
      <c r="AU521" s="12">
        <v>0</v>
      </c>
      <c r="AV521" s="12"/>
      <c r="AW521" s="12"/>
      <c r="AX521" s="13">
        <v>0</v>
      </c>
      <c r="AY521" s="12"/>
      <c r="AZ521" s="12"/>
      <c r="BA521" s="39"/>
      <c r="BB521" s="40">
        <v>0</v>
      </c>
      <c r="BC521" s="39">
        <f>U521+Z521+AM521+BA521</f>
        <v>2318.5549388334189</v>
      </c>
      <c r="BD521">
        <f>V521+AA521+AN521</f>
        <v>231.85549388334186</v>
      </c>
      <c r="BE521" s="12"/>
      <c r="BF521" s="12"/>
      <c r="BG521" s="12"/>
      <c r="BH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</row>
    <row r="522" spans="1:128" x14ac:dyDescent="0.25">
      <c r="A522" s="34" t="s">
        <v>148</v>
      </c>
      <c r="B522" s="1">
        <v>39854</v>
      </c>
      <c r="C522" s="2"/>
      <c r="D522" s="1"/>
      <c r="F522">
        <v>53</v>
      </c>
      <c r="G522" t="s">
        <v>131</v>
      </c>
      <c r="H522" s="2"/>
      <c r="I522" s="12"/>
      <c r="J522" s="12">
        <v>17.8</v>
      </c>
      <c r="K522" s="2"/>
      <c r="L522" s="36"/>
      <c r="M522" s="2"/>
      <c r="N522" s="2"/>
      <c r="O522" s="2"/>
      <c r="P522" s="12"/>
      <c r="Q522" s="12"/>
      <c r="R522" s="12"/>
      <c r="S522" s="12"/>
      <c r="T522" s="12"/>
      <c r="U522" s="39"/>
      <c r="W522" s="12"/>
      <c r="X522" s="12"/>
      <c r="Y522" s="12"/>
      <c r="Z522" s="39"/>
      <c r="AB522" s="12"/>
      <c r="AC522" s="42"/>
      <c r="AD522" s="12"/>
      <c r="AE522" s="12"/>
      <c r="AF522" s="12"/>
      <c r="AG522" s="12"/>
      <c r="AH522" s="12"/>
      <c r="AI522" s="12"/>
      <c r="AJ522" s="12"/>
      <c r="AK522" s="12"/>
      <c r="AL522" s="12"/>
      <c r="AM522" s="39"/>
      <c r="AO522" s="12"/>
      <c r="AP522" s="12"/>
      <c r="AQ522" s="12"/>
      <c r="AR522" s="41"/>
      <c r="AS522" s="12"/>
      <c r="AT522" s="12"/>
      <c r="AU522" s="12"/>
      <c r="AV522" s="12"/>
      <c r="AW522" s="12"/>
      <c r="AX522" s="13"/>
      <c r="AY522" s="12"/>
      <c r="AZ522" s="12"/>
      <c r="BA522" s="39"/>
      <c r="BB522" s="40">
        <v>0</v>
      </c>
      <c r="BC522" s="39"/>
      <c r="BE522" s="12"/>
      <c r="BF522" s="12"/>
      <c r="BG522" s="12"/>
      <c r="BH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</row>
    <row r="523" spans="1:128" x14ac:dyDescent="0.25">
      <c r="A523" s="34" t="s">
        <v>148</v>
      </c>
      <c r="B523" s="1">
        <v>39860</v>
      </c>
      <c r="C523" s="2"/>
      <c r="D523" s="1"/>
      <c r="F523" s="2">
        <v>59</v>
      </c>
      <c r="G523" t="s">
        <v>131</v>
      </c>
      <c r="H523" s="2"/>
      <c r="I523" s="12"/>
      <c r="J523" s="12">
        <v>17.399999999999999</v>
      </c>
      <c r="K523" s="2"/>
      <c r="L523" s="36"/>
      <c r="M523" s="2"/>
      <c r="N523" s="2"/>
      <c r="O523" s="2"/>
      <c r="P523" s="12"/>
      <c r="Q523" s="12"/>
      <c r="R523" s="12"/>
      <c r="S523" s="12"/>
      <c r="T523" s="12"/>
      <c r="U523" s="39">
        <v>2490.7172106889511</v>
      </c>
      <c r="V523" s="40">
        <v>249.0717210688951</v>
      </c>
      <c r="W523" s="12"/>
      <c r="X523" s="12"/>
      <c r="Y523" s="12"/>
      <c r="Z523" s="39">
        <v>1407.9872701370709</v>
      </c>
      <c r="AA523" s="40">
        <v>140.79872701370709</v>
      </c>
      <c r="AB523" s="12">
        <v>3.2921972948427838</v>
      </c>
      <c r="AC523" s="42">
        <f>AB523/AA523</f>
        <v>2.3382294461527911E-2</v>
      </c>
      <c r="AD523" s="12"/>
      <c r="AE523" s="12"/>
      <c r="AF523" s="12"/>
      <c r="AG523" s="12">
        <v>12.781796033971597</v>
      </c>
      <c r="AH523" s="12"/>
      <c r="AI523" s="12">
        <v>2.7998282301945236</v>
      </c>
      <c r="AJ523" s="12"/>
      <c r="AK523" s="12">
        <v>0</v>
      </c>
      <c r="AL523" s="12">
        <v>0</v>
      </c>
      <c r="AM523" s="39">
        <f>AG523+AH523+AI523+AJ523+AK523+AL523</f>
        <v>15.58162426416612</v>
      </c>
      <c r="AN523" s="40">
        <f>AM523/10</f>
        <v>1.5581624264166121</v>
      </c>
      <c r="AO523" s="12"/>
      <c r="AP523" s="12"/>
      <c r="AQ523" s="12"/>
      <c r="AR523" s="41">
        <v>48.400765347805056</v>
      </c>
      <c r="AS523" s="12">
        <v>46.86390224740498</v>
      </c>
      <c r="AT523" s="12">
        <v>1.5368631004000757</v>
      </c>
      <c r="AU523" s="12">
        <v>0</v>
      </c>
      <c r="AV523" s="12"/>
      <c r="AW523" s="12"/>
      <c r="AX523" s="13">
        <v>0</v>
      </c>
      <c r="AY523" s="12"/>
      <c r="AZ523" s="12"/>
      <c r="BA523" s="39"/>
      <c r="BB523" s="40">
        <v>0</v>
      </c>
      <c r="BC523" s="39">
        <f>U523+Z523+AM523+BA523</f>
        <v>3914.2861050901884</v>
      </c>
      <c r="BD523">
        <f>V523+AA523+AN523</f>
        <v>391.42861050901882</v>
      </c>
      <c r="BE523" s="12"/>
      <c r="BF523" s="12"/>
      <c r="BG523" s="12"/>
      <c r="BH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</row>
    <row r="524" spans="1:128" x14ac:dyDescent="0.25">
      <c r="A524" s="34" t="s">
        <v>148</v>
      </c>
      <c r="B524" s="1">
        <v>39869</v>
      </c>
      <c r="C524" s="2"/>
      <c r="D524" s="1"/>
      <c r="F524">
        <v>68</v>
      </c>
      <c r="G524" t="s">
        <v>131</v>
      </c>
      <c r="H524" s="2"/>
      <c r="I524" s="12"/>
      <c r="J524" s="12">
        <v>22.6</v>
      </c>
      <c r="K524" s="2"/>
      <c r="L524" s="36"/>
      <c r="M524" s="2"/>
      <c r="N524" s="2"/>
      <c r="O524" s="2"/>
      <c r="P524" s="12"/>
      <c r="Q524" s="12"/>
      <c r="R524" s="12"/>
      <c r="S524" s="12"/>
      <c r="T524" s="12"/>
      <c r="U524" s="39"/>
      <c r="W524" s="12"/>
      <c r="X524" s="12"/>
      <c r="Y524" s="12"/>
      <c r="Z524" s="39"/>
      <c r="AB524" s="12"/>
      <c r="AC524" s="42"/>
      <c r="AD524" s="12"/>
      <c r="AE524" s="12"/>
      <c r="AF524" s="12"/>
      <c r="AG524" s="12"/>
      <c r="AH524" s="12"/>
      <c r="AI524" s="12"/>
      <c r="AJ524" s="12"/>
      <c r="AK524" s="12"/>
      <c r="AL524" s="12"/>
      <c r="AM524" s="39"/>
      <c r="AO524" s="12"/>
      <c r="AP524" s="12"/>
      <c r="AQ524" s="12"/>
      <c r="AR524" s="41"/>
      <c r="AS524" s="12"/>
      <c r="AT524" s="12"/>
      <c r="AU524" s="12"/>
      <c r="AV524" s="12"/>
      <c r="AW524" s="12"/>
      <c r="AX524" s="13"/>
      <c r="AY524" s="12"/>
      <c r="AZ524" s="12"/>
      <c r="BA524" s="39"/>
      <c r="BB524" s="40">
        <v>0</v>
      </c>
      <c r="BC524" s="39"/>
      <c r="BE524" s="12"/>
      <c r="BF524" s="12"/>
      <c r="BG524" s="12"/>
      <c r="BH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</row>
    <row r="525" spans="1:128" x14ac:dyDescent="0.25">
      <c r="A525" s="34" t="s">
        <v>148</v>
      </c>
      <c r="B525" s="1">
        <v>39874</v>
      </c>
      <c r="C525" s="2"/>
      <c r="D525" s="1"/>
      <c r="F525">
        <v>73</v>
      </c>
      <c r="G525" t="s">
        <v>131</v>
      </c>
      <c r="H525" s="2"/>
      <c r="I525" s="12"/>
      <c r="J525" s="12">
        <v>21.6</v>
      </c>
      <c r="K525" s="2"/>
      <c r="L525" s="36"/>
      <c r="M525" s="2"/>
      <c r="N525" s="2"/>
      <c r="O525" s="2"/>
      <c r="P525" s="12"/>
      <c r="Q525" s="12"/>
      <c r="R525" s="12"/>
      <c r="S525" s="12"/>
      <c r="T525" s="12"/>
      <c r="U525" s="39"/>
      <c r="W525" s="12"/>
      <c r="X525" s="12"/>
      <c r="Y525" s="12"/>
      <c r="Z525" s="39"/>
      <c r="AB525" s="12"/>
      <c r="AC525" s="42"/>
      <c r="AD525" s="12"/>
      <c r="AE525" s="12"/>
      <c r="AF525" s="12"/>
      <c r="AG525" s="12"/>
      <c r="AH525" s="12"/>
      <c r="AI525" s="12"/>
      <c r="AJ525" s="12"/>
      <c r="AK525" s="12"/>
      <c r="AL525" s="12"/>
      <c r="AM525" s="39"/>
      <c r="AO525" s="12"/>
      <c r="AP525" s="12"/>
      <c r="AQ525" s="12"/>
      <c r="AR525" s="41"/>
      <c r="AS525" s="12"/>
      <c r="AT525" s="12"/>
      <c r="AU525" s="12"/>
      <c r="AV525" s="12"/>
      <c r="AW525" s="12"/>
      <c r="AX525" s="13"/>
      <c r="AY525" s="12"/>
      <c r="AZ525" s="12"/>
      <c r="BA525" s="39"/>
      <c r="BB525" s="40">
        <v>0</v>
      </c>
      <c r="BC525" s="39"/>
      <c r="BE525" s="12"/>
      <c r="BF525" s="12"/>
      <c r="BG525" s="12"/>
      <c r="BH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</row>
    <row r="526" spans="1:128" x14ac:dyDescent="0.25">
      <c r="A526" s="34" t="s">
        <v>148</v>
      </c>
      <c r="B526" s="1">
        <v>39876</v>
      </c>
      <c r="C526" s="2"/>
      <c r="D526" s="1"/>
      <c r="F526" s="2">
        <v>75</v>
      </c>
      <c r="G526" t="s">
        <v>131</v>
      </c>
      <c r="H526" s="2"/>
      <c r="I526" s="12"/>
      <c r="J526" s="12"/>
      <c r="K526" s="2"/>
      <c r="L526" s="36"/>
      <c r="M526" s="2"/>
      <c r="N526" s="2"/>
      <c r="O526" s="2"/>
      <c r="P526" s="12"/>
      <c r="Q526" s="12"/>
      <c r="R526" s="12"/>
      <c r="S526" s="12"/>
      <c r="T526" s="12"/>
      <c r="U526" s="39">
        <v>4679.7419007004755</v>
      </c>
      <c r="V526" s="40">
        <v>467.97419007004754</v>
      </c>
      <c r="W526" s="12"/>
      <c r="X526" s="12"/>
      <c r="Y526" s="12"/>
      <c r="Z526" s="39">
        <v>2025.8166181564573</v>
      </c>
      <c r="AA526" s="40">
        <v>202.58166181564573</v>
      </c>
      <c r="AB526" s="12">
        <v>2.99549634113556</v>
      </c>
      <c r="AC526" s="42">
        <f>AB526/AA526</f>
        <v>1.4786611553525189E-2</v>
      </c>
      <c r="AD526" s="12"/>
      <c r="AE526" s="12"/>
      <c r="AF526" s="12"/>
      <c r="AG526" s="12">
        <v>227.90864348380435</v>
      </c>
      <c r="AH526" s="12"/>
      <c r="AI526" s="12">
        <v>217.47474804150701</v>
      </c>
      <c r="AJ526" s="12"/>
      <c r="AK526" s="12">
        <v>0</v>
      </c>
      <c r="AL526" s="12">
        <v>0</v>
      </c>
      <c r="AM526" s="39">
        <f>AG526+AH526+AI526+AJ526+AK526+AL526</f>
        <v>445.38339152531137</v>
      </c>
      <c r="AN526" s="40">
        <f>AM526/10</f>
        <v>44.538339152531137</v>
      </c>
      <c r="AO526" s="12"/>
      <c r="AP526" s="12"/>
      <c r="AQ526" s="12"/>
      <c r="AR526" s="41">
        <v>285.86952222475378</v>
      </c>
      <c r="AS526" s="12">
        <v>273.51878048788956</v>
      </c>
      <c r="AT526" s="12">
        <v>12.350741736864228</v>
      </c>
      <c r="AU526" s="12">
        <v>0</v>
      </c>
      <c r="AV526" s="12"/>
      <c r="AW526" s="12"/>
      <c r="AX526" s="13">
        <v>0</v>
      </c>
      <c r="AY526" s="12"/>
      <c r="AZ526" s="12"/>
      <c r="BA526" s="39"/>
      <c r="BB526" s="40">
        <v>0</v>
      </c>
      <c r="BC526" s="39">
        <f>U526+Z526+AM526+BA526</f>
        <v>7150.9419103822447</v>
      </c>
      <c r="BD526">
        <f>V526+AA526+AN526</f>
        <v>715.09419103822438</v>
      </c>
      <c r="BE526" s="12"/>
      <c r="BF526" s="12"/>
      <c r="BG526" s="12"/>
      <c r="BH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</row>
    <row r="527" spans="1:128" x14ac:dyDescent="0.25">
      <c r="A527" s="34" t="s">
        <v>148</v>
      </c>
      <c r="B527" s="1">
        <v>39884</v>
      </c>
      <c r="C527" s="2"/>
      <c r="D527" s="1"/>
      <c r="F527">
        <v>83</v>
      </c>
      <c r="G527" t="s">
        <v>131</v>
      </c>
      <c r="H527" s="2"/>
      <c r="I527" s="12"/>
      <c r="J527" s="12">
        <v>22.2</v>
      </c>
      <c r="K527" s="2"/>
      <c r="L527" s="36"/>
      <c r="M527" s="2"/>
      <c r="N527" s="2"/>
      <c r="O527" s="2"/>
      <c r="P527" s="12"/>
      <c r="Q527" s="12"/>
      <c r="R527" s="12"/>
      <c r="S527" s="12"/>
      <c r="T527" s="12"/>
      <c r="U527" s="39"/>
      <c r="W527" s="12"/>
      <c r="X527" s="12"/>
      <c r="Y527" s="12"/>
      <c r="Z527" s="39"/>
      <c r="AB527" s="12"/>
      <c r="AC527" s="42"/>
      <c r="AD527" s="12"/>
      <c r="AE527" s="12"/>
      <c r="AF527" s="12"/>
      <c r="AG527" s="12"/>
      <c r="AH527" s="12"/>
      <c r="AI527" s="12"/>
      <c r="AJ527" s="12"/>
      <c r="AK527" s="12"/>
      <c r="AL527" s="12"/>
      <c r="AM527" s="39"/>
      <c r="AO527" s="12"/>
      <c r="AP527" s="12"/>
      <c r="AQ527" s="12"/>
      <c r="AR527" s="41"/>
      <c r="AS527" s="12"/>
      <c r="AT527" s="12"/>
      <c r="AU527" s="12"/>
      <c r="AV527" s="12"/>
      <c r="AW527" s="12"/>
      <c r="AX527" s="13"/>
      <c r="AY527" s="12"/>
      <c r="AZ527" s="12"/>
      <c r="BA527" s="39"/>
      <c r="BB527" s="40">
        <v>0</v>
      </c>
      <c r="BC527" s="39"/>
      <c r="BE527" s="12"/>
      <c r="BF527" s="12"/>
      <c r="BG527" s="12"/>
      <c r="BH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</row>
    <row r="528" spans="1:128" x14ac:dyDescent="0.25">
      <c r="A528" s="34" t="s">
        <v>148</v>
      </c>
      <c r="B528" s="1">
        <v>39888</v>
      </c>
      <c r="C528" s="2"/>
      <c r="D528" s="1"/>
      <c r="F528" s="2">
        <v>87</v>
      </c>
      <c r="G528" t="s">
        <v>131</v>
      </c>
      <c r="H528" s="2"/>
      <c r="I528" s="12"/>
      <c r="J528" s="12"/>
      <c r="K528" s="2"/>
      <c r="L528" s="36"/>
      <c r="M528" s="2"/>
      <c r="N528" s="2"/>
      <c r="O528" s="2"/>
      <c r="P528" s="12"/>
      <c r="Q528" s="12"/>
      <c r="R528" s="12"/>
      <c r="S528" s="12"/>
      <c r="T528" s="12"/>
      <c r="U528" s="39">
        <v>6435.6562806910415</v>
      </c>
      <c r="V528" s="40">
        <v>643.56562806910415</v>
      </c>
      <c r="W528" s="12"/>
      <c r="X528" s="12"/>
      <c r="Y528" s="12"/>
      <c r="Z528" s="39">
        <v>2508.4310243648902</v>
      </c>
      <c r="AA528" s="40">
        <v>250.843102436489</v>
      </c>
      <c r="AB528" s="12">
        <v>3.9203664209028188</v>
      </c>
      <c r="AC528" s="42">
        <f>AB528/AA528</f>
        <v>1.5628759104091439E-2</v>
      </c>
      <c r="AD528" s="12"/>
      <c r="AE528" s="12"/>
      <c r="AF528" s="12"/>
      <c r="AG528" s="12">
        <v>426.70516241269706</v>
      </c>
      <c r="AH528" s="12"/>
      <c r="AI528" s="12">
        <v>533.06537207029476</v>
      </c>
      <c r="AJ528" s="12"/>
      <c r="AK528" s="12">
        <v>0</v>
      </c>
      <c r="AL528" s="12">
        <v>0</v>
      </c>
      <c r="AM528" s="39">
        <f>AG528+AH528+AI528+AJ528+AK528+AL528</f>
        <v>959.77053448299182</v>
      </c>
      <c r="AN528" s="40">
        <f>AM528/10</f>
        <v>95.977053448299188</v>
      </c>
      <c r="AO528" s="12"/>
      <c r="AP528" s="12"/>
      <c r="AQ528" s="12"/>
      <c r="AR528" s="41">
        <v>358.78241160654079</v>
      </c>
      <c r="AS528" s="12">
        <v>266.60918134360259</v>
      </c>
      <c r="AT528" s="12">
        <v>92.173230262938191</v>
      </c>
      <c r="AU528" s="12">
        <v>0</v>
      </c>
      <c r="AV528" s="12"/>
      <c r="AW528" s="12"/>
      <c r="AX528" s="13">
        <v>0</v>
      </c>
      <c r="AY528" s="12"/>
      <c r="AZ528" s="12"/>
      <c r="BA528" s="39"/>
      <c r="BB528" s="40">
        <v>0</v>
      </c>
      <c r="BC528" s="39">
        <f>U528+Z528+AM528+BA528</f>
        <v>9903.8578395389231</v>
      </c>
      <c r="BD528">
        <f>V528+AA528+AN528</f>
        <v>990.38578395389243</v>
      </c>
      <c r="BE528" s="12"/>
      <c r="BF528" s="12"/>
      <c r="BG528" s="12"/>
      <c r="BH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</row>
    <row r="529" spans="1:128" x14ac:dyDescent="0.25">
      <c r="A529" s="34" t="s">
        <v>148</v>
      </c>
      <c r="B529" s="1">
        <v>39895</v>
      </c>
      <c r="C529" s="2"/>
      <c r="D529" s="1"/>
      <c r="F529">
        <v>94</v>
      </c>
      <c r="G529" t="s">
        <v>131</v>
      </c>
      <c r="H529" s="2"/>
      <c r="I529" s="12"/>
      <c r="J529" s="12">
        <v>25.45</v>
      </c>
      <c r="K529" s="2"/>
      <c r="L529" s="36"/>
      <c r="M529" s="2"/>
      <c r="N529" s="2"/>
      <c r="O529" s="2"/>
      <c r="P529" s="12"/>
      <c r="Q529" s="12"/>
      <c r="R529" s="12"/>
      <c r="S529" s="12"/>
      <c r="T529" s="12"/>
      <c r="U529" s="39"/>
      <c r="W529" s="12"/>
      <c r="X529" s="12"/>
      <c r="Y529" s="12"/>
      <c r="Z529" s="39"/>
      <c r="AB529" s="12"/>
      <c r="AC529" s="42"/>
      <c r="AD529" s="12"/>
      <c r="AE529" s="12"/>
      <c r="AF529" s="12"/>
      <c r="AG529" s="12"/>
      <c r="AH529" s="12"/>
      <c r="AI529" s="12"/>
      <c r="AJ529" s="12"/>
      <c r="AK529" s="12"/>
      <c r="AL529" s="12"/>
      <c r="AM529" s="39"/>
      <c r="AO529" s="12"/>
      <c r="AP529" s="12"/>
      <c r="AQ529" s="12"/>
      <c r="AR529" s="41"/>
      <c r="AS529" s="12"/>
      <c r="AT529" s="12"/>
      <c r="AU529" s="12"/>
      <c r="AV529" s="12"/>
      <c r="AW529" s="12"/>
      <c r="AX529" s="13"/>
      <c r="AY529" s="12"/>
      <c r="AZ529" s="12"/>
      <c r="BA529" s="39"/>
      <c r="BB529" s="40">
        <v>0</v>
      </c>
      <c r="BC529" s="39"/>
      <c r="BE529" s="12"/>
      <c r="BF529" s="12"/>
      <c r="BG529" s="12"/>
      <c r="BH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</row>
    <row r="530" spans="1:128" x14ac:dyDescent="0.25">
      <c r="A530" s="34" t="s">
        <v>148</v>
      </c>
      <c r="B530" s="1">
        <v>39904</v>
      </c>
      <c r="C530" s="2"/>
      <c r="D530" s="1"/>
      <c r="F530" s="2">
        <v>103</v>
      </c>
      <c r="G530" t="s">
        <v>131</v>
      </c>
      <c r="H530" s="2"/>
      <c r="I530" s="12"/>
      <c r="J530" s="12"/>
      <c r="K530" s="2"/>
      <c r="L530" s="36"/>
      <c r="M530" s="2"/>
      <c r="N530" s="2"/>
      <c r="O530" s="2"/>
      <c r="P530" s="12"/>
      <c r="Q530" s="12"/>
      <c r="R530" s="12"/>
      <c r="S530" s="12"/>
      <c r="T530" s="12"/>
      <c r="U530" s="39">
        <v>6169.3003633747703</v>
      </c>
      <c r="V530" s="40">
        <v>616.93003633747708</v>
      </c>
      <c r="W530" s="12"/>
      <c r="X530" s="12"/>
      <c r="Y530" s="12"/>
      <c r="Z530" s="39">
        <v>2657.9130947379654</v>
      </c>
      <c r="AA530" s="40">
        <v>265.79130947379656</v>
      </c>
      <c r="AB530" s="12">
        <v>3.3061030834449245</v>
      </c>
      <c r="AC530" s="42">
        <f>AB530/AA530</f>
        <v>1.2438717766921051E-2</v>
      </c>
      <c r="AD530" s="12"/>
      <c r="AE530" s="12"/>
      <c r="AF530" s="12"/>
      <c r="AG530" s="12">
        <v>74.09590211975906</v>
      </c>
      <c r="AH530" s="12"/>
      <c r="AI530" s="12">
        <v>2887.9089763850902</v>
      </c>
      <c r="AJ530" s="12"/>
      <c r="AK530" s="12">
        <v>0</v>
      </c>
      <c r="AL530" s="12">
        <v>0</v>
      </c>
      <c r="AM530" s="39">
        <f>AG530+AH530+AI530+AJ530+AK530+AL530</f>
        <v>2962.0048785048493</v>
      </c>
      <c r="AN530" s="40">
        <f>AM530/10</f>
        <v>296.20048785048493</v>
      </c>
      <c r="AO530" s="12"/>
      <c r="AP530" s="12"/>
      <c r="AQ530" s="12"/>
      <c r="AR530" s="41">
        <v>204.96034434696429</v>
      </c>
      <c r="AS530" s="12">
        <v>57.213797423815379</v>
      </c>
      <c r="AT530" s="12">
        <v>147.74654692314891</v>
      </c>
      <c r="AU530" s="12">
        <v>0</v>
      </c>
      <c r="AV530" s="12"/>
      <c r="AW530" s="12"/>
      <c r="AX530" s="13">
        <v>0</v>
      </c>
      <c r="AY530" s="12"/>
      <c r="AZ530" s="12"/>
      <c r="BA530" s="39"/>
      <c r="BB530" s="40">
        <v>0</v>
      </c>
      <c r="BC530" s="39">
        <f>U530+Z530+AM530+BA530</f>
        <v>11789.218336617585</v>
      </c>
      <c r="BD530">
        <f>V530+AA530+AN530</f>
        <v>1178.9218336617587</v>
      </c>
      <c r="BE530" s="12"/>
      <c r="BF530" s="12"/>
      <c r="BG530" s="12"/>
      <c r="BH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</row>
    <row r="531" spans="1:128" x14ac:dyDescent="0.25">
      <c r="A531" s="34" t="s">
        <v>148</v>
      </c>
      <c r="B531" s="1">
        <v>39908</v>
      </c>
      <c r="C531" s="2"/>
      <c r="D531" s="1"/>
      <c r="F531">
        <v>107</v>
      </c>
      <c r="G531" t="s">
        <v>131</v>
      </c>
      <c r="H531" s="2"/>
      <c r="I531" s="12"/>
      <c r="J531" s="12">
        <v>28.5</v>
      </c>
      <c r="K531" s="2"/>
      <c r="L531" s="36"/>
      <c r="M531" s="2"/>
      <c r="N531" s="2"/>
      <c r="O531" s="2"/>
      <c r="P531" s="12"/>
      <c r="Q531" s="12"/>
      <c r="R531" s="12"/>
      <c r="S531" s="12"/>
      <c r="T531" s="12"/>
      <c r="U531" s="39"/>
      <c r="W531" s="12"/>
      <c r="X531" s="12"/>
      <c r="Y531" s="12"/>
      <c r="Z531" s="39"/>
      <c r="AB531" s="12"/>
      <c r="AC531" s="42"/>
      <c r="AD531" s="12"/>
      <c r="AE531" s="12"/>
      <c r="AF531" s="12"/>
      <c r="AG531" s="12"/>
      <c r="AH531" s="12"/>
      <c r="AI531" s="12"/>
      <c r="AJ531" s="12"/>
      <c r="AK531" s="12"/>
      <c r="AL531" s="12"/>
      <c r="AM531" s="39"/>
      <c r="AO531" s="12"/>
      <c r="AP531" s="12"/>
      <c r="AQ531" s="12"/>
      <c r="AR531" s="41"/>
      <c r="AS531" s="12"/>
      <c r="AT531" s="12"/>
      <c r="AU531" s="12"/>
      <c r="AV531" s="12"/>
      <c r="AW531" s="12"/>
      <c r="AX531" s="13"/>
      <c r="AY531" s="12"/>
      <c r="AZ531" s="12"/>
      <c r="BA531" s="39"/>
      <c r="BB531" s="40">
        <v>0</v>
      </c>
      <c r="BC531" s="39"/>
      <c r="BE531" s="12"/>
      <c r="BF531" s="12"/>
      <c r="BG531" s="12"/>
      <c r="BH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</row>
    <row r="532" spans="1:128" x14ac:dyDescent="0.25">
      <c r="A532" s="34" t="s">
        <v>148</v>
      </c>
      <c r="B532" s="1">
        <v>39911</v>
      </c>
      <c r="C532" s="2"/>
      <c r="D532" s="1"/>
      <c r="F532">
        <v>110</v>
      </c>
      <c r="G532" t="s">
        <v>131</v>
      </c>
      <c r="H532" s="2"/>
      <c r="I532" s="12"/>
      <c r="J532" s="12"/>
      <c r="K532" s="2"/>
      <c r="L532" s="36"/>
      <c r="M532" s="2"/>
      <c r="N532" s="2"/>
      <c r="O532" s="2"/>
      <c r="P532" s="12"/>
      <c r="Q532" s="12"/>
      <c r="R532" s="12"/>
      <c r="S532" s="12"/>
      <c r="T532" s="12"/>
      <c r="U532" s="39"/>
      <c r="W532" s="12"/>
      <c r="X532" s="12"/>
      <c r="Y532" s="12"/>
      <c r="Z532" s="39"/>
      <c r="AB532" s="12"/>
      <c r="AC532" s="42"/>
      <c r="AD532" s="12"/>
      <c r="AE532" s="12"/>
      <c r="AF532" s="12"/>
      <c r="AG532" s="12"/>
      <c r="AH532" s="12"/>
      <c r="AI532" s="12"/>
      <c r="AJ532" s="12"/>
      <c r="AK532" s="12"/>
      <c r="AL532" s="12"/>
      <c r="AM532" s="39"/>
      <c r="AO532" s="12"/>
      <c r="AP532" s="12"/>
      <c r="AQ532" s="12"/>
      <c r="AR532" s="41"/>
      <c r="AS532" s="12"/>
      <c r="AT532" s="12"/>
      <c r="AU532" s="12"/>
      <c r="AV532" s="12"/>
      <c r="AW532" s="12"/>
      <c r="AX532" s="13"/>
      <c r="AY532" s="12"/>
      <c r="AZ532" s="12"/>
      <c r="BA532" s="39"/>
      <c r="BB532" s="40">
        <v>0</v>
      </c>
      <c r="BC532" s="39"/>
      <c r="BE532" s="12"/>
      <c r="BF532" s="12"/>
      <c r="BG532" s="12">
        <v>2.639233216858297</v>
      </c>
      <c r="BH532" s="12">
        <v>4.2249999999999996</v>
      </c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</row>
    <row r="533" spans="1:128" x14ac:dyDescent="0.25">
      <c r="A533" s="34" t="s">
        <v>148</v>
      </c>
      <c r="B533" s="1">
        <v>39920</v>
      </c>
      <c r="C533" s="2"/>
      <c r="D533" s="1"/>
      <c r="F533">
        <v>119</v>
      </c>
      <c r="G533" t="s">
        <v>131</v>
      </c>
      <c r="H533" s="2"/>
      <c r="I533" s="12"/>
      <c r="J533" s="12"/>
      <c r="K533" s="2"/>
      <c r="L533" s="36"/>
      <c r="M533" s="2"/>
      <c r="N533" s="2"/>
      <c r="O533" s="2"/>
      <c r="P533" s="12"/>
      <c r="Q533" s="12"/>
      <c r="R533" s="12"/>
      <c r="S533" s="12"/>
      <c r="T533" s="12"/>
      <c r="U533" s="39"/>
      <c r="W533" s="12"/>
      <c r="X533" s="12"/>
      <c r="Y533" s="12"/>
      <c r="Z533" s="39"/>
      <c r="AB533" s="12"/>
      <c r="AC533" s="42"/>
      <c r="AD533" s="12"/>
      <c r="AE533" s="12"/>
      <c r="AF533" s="12"/>
      <c r="AG533" s="12"/>
      <c r="AH533" s="12"/>
      <c r="AI533" s="12"/>
      <c r="AJ533" s="12"/>
      <c r="AK533" s="12"/>
      <c r="AL533" s="12"/>
      <c r="AM533" s="39"/>
      <c r="AO533" s="12"/>
      <c r="AP533" s="12"/>
      <c r="AQ533" s="12"/>
      <c r="AR533" s="41"/>
      <c r="AS533" s="12"/>
      <c r="AT533" s="12"/>
      <c r="AU533" s="12"/>
      <c r="AV533" s="12"/>
      <c r="AW533" s="12"/>
      <c r="AX533" s="13"/>
      <c r="AY533" s="12"/>
      <c r="AZ533" s="12"/>
      <c r="BA533" s="39"/>
      <c r="BB533" s="40">
        <v>0</v>
      </c>
      <c r="BC533" s="39"/>
      <c r="BE533" s="12"/>
      <c r="BF533" s="12"/>
      <c r="BG533" s="12">
        <v>3.8963827669002673</v>
      </c>
      <c r="BH533" s="12">
        <v>4.0250000000000004</v>
      </c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</row>
    <row r="534" spans="1:128" x14ac:dyDescent="0.25">
      <c r="A534" s="34" t="s">
        <v>148</v>
      </c>
      <c r="B534" s="1">
        <v>39925</v>
      </c>
      <c r="C534" s="2"/>
      <c r="D534" s="1"/>
      <c r="F534">
        <v>124</v>
      </c>
      <c r="G534" t="s">
        <v>131</v>
      </c>
      <c r="H534" s="2"/>
      <c r="I534" s="12"/>
      <c r="J534" s="12"/>
      <c r="K534" s="2"/>
      <c r="L534" s="36"/>
      <c r="M534" s="2"/>
      <c r="N534" s="2"/>
      <c r="O534" s="2"/>
      <c r="P534" s="12"/>
      <c r="Q534" s="12"/>
      <c r="R534" s="12"/>
      <c r="S534" s="12"/>
      <c r="T534" s="12"/>
      <c r="U534" s="39"/>
      <c r="W534" s="12"/>
      <c r="X534" s="12"/>
      <c r="Y534" s="12"/>
      <c r="Z534" s="39"/>
      <c r="AB534" s="12"/>
      <c r="AC534" s="42"/>
      <c r="AD534" s="12"/>
      <c r="AE534" s="12"/>
      <c r="AF534" s="12"/>
      <c r="AG534" s="12"/>
      <c r="AH534" s="12"/>
      <c r="AI534" s="12"/>
      <c r="AJ534" s="12"/>
      <c r="AK534" s="12"/>
      <c r="AL534" s="12"/>
      <c r="AM534" s="39"/>
      <c r="AO534" s="12"/>
      <c r="AP534" s="12"/>
      <c r="AQ534" s="12"/>
      <c r="AR534" s="41"/>
      <c r="AS534" s="12"/>
      <c r="AT534" s="12"/>
      <c r="AU534" s="12"/>
      <c r="AV534" s="12"/>
      <c r="AW534" s="12"/>
      <c r="AX534" s="13"/>
      <c r="AY534" s="12"/>
      <c r="AZ534" s="12"/>
      <c r="BA534" s="39"/>
      <c r="BB534" s="40">
        <v>0</v>
      </c>
      <c r="BC534" s="39"/>
      <c r="BE534" s="12"/>
      <c r="BF534" s="12"/>
      <c r="BG534" s="12">
        <v>4.5600952622640403</v>
      </c>
      <c r="BH534" s="12">
        <v>4.25</v>
      </c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</row>
    <row r="535" spans="1:128" x14ac:dyDescent="0.25">
      <c r="A535" s="34" t="s">
        <v>148</v>
      </c>
      <c r="B535" s="1">
        <v>39932</v>
      </c>
      <c r="C535" s="2"/>
      <c r="D535" s="1"/>
      <c r="F535" s="2">
        <v>131</v>
      </c>
      <c r="G535" t="s">
        <v>131</v>
      </c>
      <c r="H535" s="2"/>
      <c r="I535" s="12"/>
      <c r="J535" s="12"/>
      <c r="K535" s="2"/>
      <c r="L535" s="36"/>
      <c r="M535" s="2"/>
      <c r="N535" s="2"/>
      <c r="O535" s="2"/>
      <c r="P535" s="12"/>
      <c r="Q535" s="12"/>
      <c r="R535" s="12"/>
      <c r="S535" s="12"/>
      <c r="T535" s="12"/>
      <c r="U535" s="39">
        <v>5203.9778099992036</v>
      </c>
      <c r="V535" s="40">
        <v>520.39778099992031</v>
      </c>
      <c r="W535" s="12"/>
      <c r="X535" s="12"/>
      <c r="Y535" s="12"/>
      <c r="Z535" s="39">
        <v>1998.7373450784867</v>
      </c>
      <c r="AA535" s="40">
        <v>199.87373450784867</v>
      </c>
      <c r="AB535" s="12">
        <v>2.5328815263838935</v>
      </c>
      <c r="AC535" s="42">
        <f>AB535/AA535</f>
        <v>1.2672408071128686E-2</v>
      </c>
      <c r="AD535" s="12"/>
      <c r="AE535" s="12"/>
      <c r="AF535" s="12"/>
      <c r="AG535" s="12">
        <v>0</v>
      </c>
      <c r="AH535" s="12"/>
      <c r="AI535" s="12">
        <v>6261.6160626612145</v>
      </c>
      <c r="AJ535" s="12"/>
      <c r="AK535" s="12">
        <v>59.090383949886984</v>
      </c>
      <c r="AL535" s="12">
        <v>411.14554759427824</v>
      </c>
      <c r="AM535" s="39">
        <f>AG535+AH535+AI535+AJ535+AK535+AL535</f>
        <v>6731.8519942053799</v>
      </c>
      <c r="AN535" s="40">
        <f>AM535/10</f>
        <v>673.18519942053797</v>
      </c>
      <c r="AO535" s="12"/>
      <c r="AP535" s="12"/>
      <c r="AQ535" s="12"/>
      <c r="AR535" s="41">
        <v>120.22597688538561</v>
      </c>
      <c r="AS535" s="12">
        <v>0</v>
      </c>
      <c r="AT535" s="12">
        <v>108.67917264220881</v>
      </c>
      <c r="AU535" s="12">
        <v>6.4662105072222902</v>
      </c>
      <c r="AV535" s="12"/>
      <c r="AW535" s="12"/>
      <c r="AX535" s="13">
        <v>5.0805937359545075</v>
      </c>
      <c r="AY535" s="12"/>
      <c r="AZ535" s="12"/>
      <c r="BA535" s="39"/>
      <c r="BB535" s="40">
        <v>0</v>
      </c>
      <c r="BC535" s="39">
        <f>U535+Z535+AM535+BA535</f>
        <v>13934.56714928307</v>
      </c>
      <c r="BD535">
        <f>V535+AA535+AN535</f>
        <v>1393.4567149283071</v>
      </c>
      <c r="BE535" s="12"/>
      <c r="BF535" s="12"/>
      <c r="BG535" s="12">
        <v>7.5715280353459438</v>
      </c>
      <c r="BH535" s="12">
        <v>5.155555555555555</v>
      </c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</row>
    <row r="536" spans="1:128" x14ac:dyDescent="0.25">
      <c r="A536" s="34" t="s">
        <v>148</v>
      </c>
      <c r="B536" s="1">
        <v>39939</v>
      </c>
      <c r="C536" s="2"/>
      <c r="D536" s="1"/>
      <c r="F536">
        <v>138</v>
      </c>
      <c r="G536" t="s">
        <v>131</v>
      </c>
      <c r="H536" s="2"/>
      <c r="I536" s="12"/>
      <c r="J536" s="12"/>
      <c r="K536" s="2"/>
      <c r="L536" s="36"/>
      <c r="M536" s="2"/>
      <c r="N536" s="2"/>
      <c r="O536" s="2"/>
      <c r="P536" s="12"/>
      <c r="Q536" s="12"/>
      <c r="R536" s="12"/>
      <c r="S536" s="12"/>
      <c r="T536" s="12"/>
      <c r="U536" s="39"/>
      <c r="W536" s="12"/>
      <c r="X536" s="12"/>
      <c r="Y536" s="12"/>
      <c r="Z536" s="39"/>
      <c r="AB536" s="12"/>
      <c r="AC536" s="42"/>
      <c r="AD536" s="12"/>
      <c r="AE536" s="12"/>
      <c r="AF536" s="12"/>
      <c r="AG536" s="12"/>
      <c r="AH536" s="12"/>
      <c r="AI536" s="12"/>
      <c r="AJ536" s="12"/>
      <c r="AK536" s="12"/>
      <c r="AL536" s="12"/>
      <c r="AM536" s="39"/>
      <c r="AO536" s="12"/>
      <c r="AP536" s="12"/>
      <c r="AQ536" s="12"/>
      <c r="AR536" s="41"/>
      <c r="AS536" s="12"/>
      <c r="AT536" s="12"/>
      <c r="AU536" s="12"/>
      <c r="AV536" s="12"/>
      <c r="AW536" s="12"/>
      <c r="AX536" s="13"/>
      <c r="AY536" s="12"/>
      <c r="AZ536" s="12"/>
      <c r="BA536" s="39"/>
      <c r="BB536" s="40">
        <v>0</v>
      </c>
      <c r="BC536" s="39"/>
      <c r="BE536" s="12"/>
      <c r="BF536" s="12"/>
      <c r="BG536" s="12">
        <v>31.402710810054597</v>
      </c>
      <c r="BH536" s="12">
        <v>5.4817496944577293</v>
      </c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</row>
    <row r="537" spans="1:128" x14ac:dyDescent="0.25">
      <c r="A537" s="34" t="s">
        <v>148</v>
      </c>
      <c r="B537" s="1">
        <v>39946</v>
      </c>
      <c r="C537" s="2"/>
      <c r="D537" s="1"/>
      <c r="F537">
        <v>145</v>
      </c>
      <c r="G537" t="s">
        <v>131</v>
      </c>
      <c r="H537" s="2"/>
      <c r="I537" s="12"/>
      <c r="J537" s="12"/>
      <c r="K537" s="2"/>
      <c r="L537" s="36"/>
      <c r="M537" s="2"/>
      <c r="N537" s="2"/>
      <c r="O537" s="2"/>
      <c r="P537" s="12"/>
      <c r="Q537" s="12"/>
      <c r="R537" s="12"/>
      <c r="S537" s="12"/>
      <c r="T537" s="12"/>
      <c r="U537" s="39"/>
      <c r="W537" s="12"/>
      <c r="X537" s="12"/>
      <c r="Y537" s="12"/>
      <c r="Z537" s="39"/>
      <c r="AB537" s="12"/>
      <c r="AC537" s="42"/>
      <c r="AD537" s="12"/>
      <c r="AE537" s="12"/>
      <c r="AF537" s="12"/>
      <c r="AG537" s="12"/>
      <c r="AH537" s="12"/>
      <c r="AI537" s="12"/>
      <c r="AJ537" s="12"/>
      <c r="AK537" s="12"/>
      <c r="AL537" s="12"/>
      <c r="AM537" s="39"/>
      <c r="AO537" s="12"/>
      <c r="AP537" s="12"/>
      <c r="AQ537" s="12"/>
      <c r="AR537" s="41"/>
      <c r="AS537" s="12"/>
      <c r="AT537" s="12"/>
      <c r="AU537" s="12"/>
      <c r="AV537" s="12"/>
      <c r="AW537" s="12"/>
      <c r="AX537" s="13"/>
      <c r="AY537" s="12"/>
      <c r="AZ537" s="12"/>
      <c r="BA537" s="39"/>
      <c r="BB537" s="40">
        <v>0</v>
      </c>
      <c r="BC537" s="39"/>
      <c r="BE537" s="12"/>
      <c r="BF537" s="12"/>
      <c r="BG537" s="12">
        <v>60.686096524619174</v>
      </c>
      <c r="BH537" s="12">
        <v>5.3106499238602831</v>
      </c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</row>
    <row r="538" spans="1:128" x14ac:dyDescent="0.25">
      <c r="A538" s="34" t="s">
        <v>148</v>
      </c>
      <c r="B538" s="1">
        <v>39954</v>
      </c>
      <c r="C538" s="2"/>
      <c r="D538" s="1"/>
      <c r="F538">
        <v>153</v>
      </c>
      <c r="G538" t="s">
        <v>131</v>
      </c>
      <c r="H538" s="2"/>
      <c r="I538" s="12"/>
      <c r="J538" s="12"/>
      <c r="K538" s="2"/>
      <c r="L538" s="36"/>
      <c r="M538" s="2"/>
      <c r="N538" s="2"/>
      <c r="O538" s="2"/>
      <c r="P538" s="12"/>
      <c r="Q538" s="12"/>
      <c r="R538" s="12"/>
      <c r="S538" s="12"/>
      <c r="T538" s="12"/>
      <c r="U538" s="39"/>
      <c r="W538" s="12"/>
      <c r="X538" s="12"/>
      <c r="Y538" s="12"/>
      <c r="Z538" s="39"/>
      <c r="AB538" s="12"/>
      <c r="AC538" s="42"/>
      <c r="AD538" s="12"/>
      <c r="AE538" s="12"/>
      <c r="AF538" s="12"/>
      <c r="AG538" s="12"/>
      <c r="AH538" s="12"/>
      <c r="AI538" s="12"/>
      <c r="AJ538" s="12"/>
      <c r="AK538" s="12"/>
      <c r="AL538" s="12"/>
      <c r="AM538" s="39"/>
      <c r="AO538" s="12"/>
      <c r="AP538" s="12"/>
      <c r="AQ538" s="12"/>
      <c r="AR538" s="41"/>
      <c r="AS538" s="12"/>
      <c r="AT538" s="12"/>
      <c r="AU538" s="12"/>
      <c r="AV538" s="12"/>
      <c r="AW538" s="12"/>
      <c r="AX538" s="13"/>
      <c r="AY538" s="12"/>
      <c r="AZ538" s="12"/>
      <c r="BA538" s="39"/>
      <c r="BB538" s="40">
        <v>0</v>
      </c>
      <c r="BC538" s="39"/>
      <c r="BE538" s="12"/>
      <c r="BF538" s="12"/>
      <c r="BG538" s="12">
        <v>97.201996343074285</v>
      </c>
      <c r="BH538" s="12">
        <v>4.9408044801441529</v>
      </c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</row>
    <row r="539" spans="1:128" x14ac:dyDescent="0.25">
      <c r="A539" s="34" t="s">
        <v>148</v>
      </c>
      <c r="B539" s="1">
        <v>39960</v>
      </c>
      <c r="C539" s="2"/>
      <c r="D539" s="1"/>
      <c r="F539">
        <v>159</v>
      </c>
      <c r="G539" t="s">
        <v>131</v>
      </c>
      <c r="H539" s="2"/>
      <c r="I539" s="12"/>
      <c r="J539" s="12"/>
      <c r="K539" s="2"/>
      <c r="L539" s="36"/>
      <c r="M539" s="2"/>
      <c r="N539" s="2"/>
      <c r="O539" s="2"/>
      <c r="P539" s="12"/>
      <c r="Q539" s="12"/>
      <c r="R539" s="12"/>
      <c r="S539" s="12"/>
      <c r="T539" s="12"/>
      <c r="U539" s="39"/>
      <c r="W539" s="12"/>
      <c r="X539" s="12"/>
      <c r="Y539" s="12"/>
      <c r="Z539" s="39"/>
      <c r="AB539" s="12"/>
      <c r="AC539" s="42"/>
      <c r="AD539" s="12"/>
      <c r="AE539" s="12"/>
      <c r="AF539" s="12"/>
      <c r="AG539" s="12"/>
      <c r="AH539" s="12"/>
      <c r="AI539" s="12"/>
      <c r="AJ539" s="12"/>
      <c r="AK539" s="12"/>
      <c r="AL539" s="12"/>
      <c r="AM539" s="39"/>
      <c r="AO539" s="12"/>
      <c r="AP539" s="12"/>
      <c r="AQ539" s="12"/>
      <c r="AR539" s="41"/>
      <c r="AS539" s="12"/>
      <c r="AT539" s="12"/>
      <c r="AU539" s="12"/>
      <c r="AV539" s="12"/>
      <c r="AW539" s="12"/>
      <c r="AX539" s="13"/>
      <c r="AY539" s="12"/>
      <c r="AZ539" s="12"/>
      <c r="BA539" s="39"/>
      <c r="BB539" s="40">
        <v>0</v>
      </c>
      <c r="BC539" s="39"/>
      <c r="BE539" s="12"/>
      <c r="BF539" s="12"/>
      <c r="BG539" s="12">
        <v>100</v>
      </c>
      <c r="BH539" s="12">
        <v>6.6759259259259265</v>
      </c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</row>
    <row r="540" spans="1:128" x14ac:dyDescent="0.25">
      <c r="A540" s="34" t="s">
        <v>148</v>
      </c>
      <c r="B540" s="1">
        <v>39948</v>
      </c>
      <c r="C540" s="2">
        <v>8</v>
      </c>
      <c r="D540" s="1" t="s">
        <v>221</v>
      </c>
      <c r="E540" t="s">
        <v>19</v>
      </c>
      <c r="F540">
        <v>147</v>
      </c>
      <c r="G540" t="s">
        <v>131</v>
      </c>
      <c r="H540" s="2"/>
      <c r="I540" s="12"/>
      <c r="J540" s="12"/>
      <c r="K540" s="2"/>
      <c r="L540" s="36"/>
      <c r="M540" s="2"/>
      <c r="N540" s="2"/>
      <c r="O540" s="2">
        <v>147</v>
      </c>
      <c r="P540" s="12"/>
      <c r="Q540" s="12"/>
      <c r="R540" s="12"/>
      <c r="S540" s="12"/>
      <c r="T540" s="12"/>
      <c r="U540" s="39"/>
      <c r="W540" s="12"/>
      <c r="X540" s="12"/>
      <c r="Y540" s="12"/>
      <c r="Z540" s="39"/>
      <c r="AB540" s="12"/>
      <c r="AC540" s="42"/>
      <c r="AD540" s="12"/>
      <c r="AE540" s="12"/>
      <c r="AF540" s="12"/>
      <c r="AG540" s="12"/>
      <c r="AH540" s="12"/>
      <c r="AI540" s="12"/>
      <c r="AJ540" s="12"/>
      <c r="AK540" s="12"/>
      <c r="AL540" s="12"/>
      <c r="AM540" s="39"/>
      <c r="AO540" s="12"/>
      <c r="AP540" s="12"/>
      <c r="AQ540" s="12"/>
      <c r="AR540" s="41"/>
      <c r="AS540" s="12"/>
      <c r="AT540" s="12"/>
      <c r="AU540" s="12"/>
      <c r="AV540" s="12"/>
      <c r="AW540" s="12"/>
      <c r="AX540" s="13"/>
      <c r="AY540" s="12"/>
      <c r="AZ540" s="12"/>
      <c r="BA540" s="39"/>
      <c r="BB540" s="40">
        <v>0</v>
      </c>
      <c r="BC540" s="39"/>
      <c r="BE540" s="12"/>
      <c r="BF540" s="12"/>
      <c r="BG540" s="12"/>
      <c r="BH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</row>
    <row r="541" spans="1:128" x14ac:dyDescent="0.25">
      <c r="A541" s="34" t="s">
        <v>148</v>
      </c>
      <c r="B541" s="1">
        <v>39922</v>
      </c>
      <c r="C541" s="2">
        <v>7</v>
      </c>
      <c r="D541" t="s">
        <v>222</v>
      </c>
      <c r="E541" t="s">
        <v>18</v>
      </c>
      <c r="F541">
        <v>121</v>
      </c>
      <c r="G541" t="s">
        <v>131</v>
      </c>
      <c r="H541" s="2"/>
      <c r="I541" s="12"/>
      <c r="J541" s="12"/>
      <c r="K541" s="2"/>
      <c r="L541" s="36"/>
      <c r="M541" s="2"/>
      <c r="N541" s="2">
        <v>121</v>
      </c>
      <c r="O541" s="2"/>
      <c r="P541" s="12"/>
      <c r="Q541" s="12"/>
      <c r="R541" s="12"/>
      <c r="S541" s="12"/>
      <c r="T541" s="12"/>
      <c r="U541" s="39"/>
      <c r="W541" s="12"/>
      <c r="X541" s="12"/>
      <c r="Y541" s="12"/>
      <c r="Z541" s="39"/>
      <c r="AB541" s="12"/>
      <c r="AC541" s="42"/>
      <c r="AD541" s="12"/>
      <c r="AE541" s="12"/>
      <c r="AF541" s="12"/>
      <c r="AG541" s="12"/>
      <c r="AH541" s="12"/>
      <c r="AI541" s="12"/>
      <c r="AJ541" s="12"/>
      <c r="AK541" s="12"/>
      <c r="AL541" s="12"/>
      <c r="AM541" s="39"/>
      <c r="AO541" s="12"/>
      <c r="AP541" s="12"/>
      <c r="AQ541" s="12"/>
      <c r="AR541" s="41"/>
      <c r="AS541" s="12"/>
      <c r="AT541" s="12"/>
      <c r="AU541" s="12"/>
      <c r="AV541" s="12"/>
      <c r="AW541" s="12"/>
      <c r="AX541" s="13"/>
      <c r="AY541" s="12"/>
      <c r="AZ541" s="12"/>
      <c r="BA541" s="39"/>
      <c r="BB541" s="40">
        <v>0</v>
      </c>
      <c r="BC541" s="39"/>
      <c r="BE541" s="12"/>
      <c r="BF541" s="12"/>
      <c r="BG541" s="12"/>
      <c r="BH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</row>
    <row r="542" spans="1:128" x14ac:dyDescent="0.25">
      <c r="A542" s="34" t="s">
        <v>148</v>
      </c>
      <c r="B542" s="1">
        <v>39956</v>
      </c>
      <c r="C542" s="2">
        <v>9</v>
      </c>
      <c r="D542" s="1" t="s">
        <v>122</v>
      </c>
      <c r="E542" t="s">
        <v>20</v>
      </c>
      <c r="F542">
        <v>155</v>
      </c>
      <c r="G542" t="s">
        <v>131</v>
      </c>
      <c r="H542" s="2"/>
      <c r="I542" s="12"/>
      <c r="J542" s="12"/>
      <c r="K542" s="2"/>
      <c r="L542" s="36"/>
      <c r="M542" s="2"/>
      <c r="N542" s="2"/>
      <c r="O542" s="2"/>
      <c r="P542" s="12"/>
      <c r="Q542" s="12"/>
      <c r="R542" s="12"/>
      <c r="S542" s="12"/>
      <c r="T542" s="12"/>
      <c r="U542" s="39"/>
      <c r="W542" s="12"/>
      <c r="X542" s="12"/>
      <c r="Y542" s="12"/>
      <c r="Z542" s="39"/>
      <c r="AB542" s="12"/>
      <c r="AC542" s="42"/>
      <c r="AD542" s="12"/>
      <c r="AE542" s="12"/>
      <c r="AF542" s="12"/>
      <c r="AG542" s="12"/>
      <c r="AH542" s="12"/>
      <c r="AI542" s="12"/>
      <c r="AJ542" s="12"/>
      <c r="AK542" s="12"/>
      <c r="AL542" s="12"/>
      <c r="AM542" s="39"/>
      <c r="AO542" s="12"/>
      <c r="AP542" s="12"/>
      <c r="AQ542" s="12"/>
      <c r="AR542" s="41"/>
      <c r="AS542" s="12"/>
      <c r="AT542" s="12"/>
      <c r="AU542" s="12"/>
      <c r="AV542" s="12"/>
      <c r="AW542" s="12"/>
      <c r="AX542" s="13"/>
      <c r="AY542" s="12">
        <v>5720.1341490163995</v>
      </c>
      <c r="AZ542" s="12">
        <v>35.566834693066305</v>
      </c>
      <c r="BA542" s="39">
        <f>AY542*(AZ542/100)</f>
        <v>2034.4706570022979</v>
      </c>
      <c r="BB542" s="40">
        <v>203.44706570022979</v>
      </c>
      <c r="BC542" s="39"/>
      <c r="BE542" s="12"/>
      <c r="BF542" s="12">
        <f>BA542/227</f>
        <v>8.9624258017722376</v>
      </c>
      <c r="BG542" s="12"/>
      <c r="BH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</row>
    <row r="543" spans="1:128" x14ac:dyDescent="0.25">
      <c r="A543" s="34" t="s">
        <v>148</v>
      </c>
      <c r="B543" s="1">
        <v>39801</v>
      </c>
      <c r="C543" s="2">
        <v>0</v>
      </c>
      <c r="D543" s="1" t="s">
        <v>223</v>
      </c>
      <c r="E543" t="s">
        <v>14</v>
      </c>
      <c r="F543" s="2">
        <f>B543-B543</f>
        <v>0</v>
      </c>
      <c r="G543" t="s">
        <v>131</v>
      </c>
      <c r="H543" s="2"/>
      <c r="I543" s="12"/>
      <c r="J543" s="12"/>
      <c r="K543" s="2"/>
      <c r="L543" s="36"/>
      <c r="M543" s="2"/>
      <c r="N543" s="2"/>
      <c r="O543" s="2"/>
      <c r="P543" s="12"/>
      <c r="Q543" s="12"/>
      <c r="R543" s="12"/>
      <c r="S543" s="12"/>
      <c r="T543" s="12"/>
      <c r="U543" s="39">
        <v>0</v>
      </c>
      <c r="W543" s="12"/>
      <c r="X543" s="12"/>
      <c r="Y543" s="12"/>
      <c r="Z543" s="39">
        <v>0</v>
      </c>
      <c r="AB543" s="12"/>
      <c r="AC543" s="42"/>
      <c r="AD543" s="12"/>
      <c r="AE543" s="12"/>
      <c r="AF543" s="12"/>
      <c r="AG543" s="12">
        <v>0</v>
      </c>
      <c r="AH543" s="12"/>
      <c r="AI543" s="12">
        <v>0</v>
      </c>
      <c r="AJ543" s="12"/>
      <c r="AK543" s="12">
        <v>0</v>
      </c>
      <c r="AL543" s="12">
        <v>0</v>
      </c>
      <c r="AM543" s="39"/>
      <c r="AO543" s="12"/>
      <c r="AP543" s="12"/>
      <c r="AQ543" s="12"/>
      <c r="AR543" s="41">
        <v>0</v>
      </c>
      <c r="AS543" s="12">
        <v>0</v>
      </c>
      <c r="AT543" s="12">
        <v>0</v>
      </c>
      <c r="AU543" s="12">
        <v>0</v>
      </c>
      <c r="AV543" s="12"/>
      <c r="AW543" s="12"/>
      <c r="AX543" s="13">
        <v>0</v>
      </c>
      <c r="AY543" s="12"/>
      <c r="AZ543" s="12"/>
      <c r="BA543" s="39"/>
      <c r="BB543" s="40">
        <v>0</v>
      </c>
      <c r="BC543" s="39"/>
      <c r="BE543" s="12"/>
      <c r="BF543" s="12"/>
      <c r="BG543" s="12"/>
      <c r="BH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</row>
    <row r="544" spans="1:128" x14ac:dyDescent="0.25">
      <c r="A544" s="34" t="s">
        <v>148</v>
      </c>
      <c r="B544" s="1">
        <v>39824</v>
      </c>
      <c r="C544" s="2">
        <v>3</v>
      </c>
      <c r="D544" t="s">
        <v>224</v>
      </c>
      <c r="E544" t="s">
        <v>16</v>
      </c>
      <c r="F544">
        <v>23</v>
      </c>
      <c r="G544" t="s">
        <v>131</v>
      </c>
      <c r="H544" s="2"/>
      <c r="I544" s="12"/>
      <c r="J544" s="12"/>
      <c r="K544" s="2"/>
      <c r="L544" s="36">
        <v>23</v>
      </c>
      <c r="M544" s="2"/>
      <c r="N544" s="2"/>
      <c r="O544" s="2"/>
      <c r="P544" s="12"/>
      <c r="Q544" s="12"/>
      <c r="R544" s="12"/>
      <c r="S544" s="12"/>
      <c r="T544" s="12"/>
      <c r="U544" s="39"/>
      <c r="W544" s="12"/>
      <c r="X544" s="12"/>
      <c r="Y544" s="12"/>
      <c r="Z544" s="39"/>
      <c r="AB544" s="12"/>
      <c r="AC544" s="42"/>
      <c r="AD544" s="12"/>
      <c r="AE544" s="12"/>
      <c r="AF544" s="12"/>
      <c r="AG544" s="12"/>
      <c r="AH544" s="12"/>
      <c r="AI544" s="12"/>
      <c r="AJ544" s="12"/>
      <c r="AK544" s="12"/>
      <c r="AL544" s="12"/>
      <c r="AM544" s="39"/>
      <c r="AO544" s="12"/>
      <c r="AP544" s="12"/>
      <c r="AQ544" s="12"/>
      <c r="AR544" s="41"/>
      <c r="AS544" s="12"/>
      <c r="AT544" s="12"/>
      <c r="AU544" s="12"/>
      <c r="AV544" s="12"/>
      <c r="AW544" s="12"/>
      <c r="AX544" s="13"/>
      <c r="AY544" s="12"/>
      <c r="AZ544" s="12"/>
      <c r="BA544" s="39"/>
      <c r="BB544" s="40">
        <v>0</v>
      </c>
      <c r="BC544" s="39"/>
      <c r="BE544" s="12"/>
      <c r="BF544" s="12"/>
      <c r="BG544" s="12"/>
      <c r="BH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</row>
    <row r="545" spans="1:128" x14ac:dyDescent="0.25">
      <c r="A545" s="34" t="s">
        <v>151</v>
      </c>
      <c r="B545" s="1">
        <v>39877</v>
      </c>
      <c r="C545" s="2">
        <v>4</v>
      </c>
      <c r="D545" t="s">
        <v>220</v>
      </c>
      <c r="E545" t="s">
        <v>17</v>
      </c>
      <c r="F545">
        <v>57</v>
      </c>
      <c r="G545" t="s">
        <v>128</v>
      </c>
      <c r="H545" s="2"/>
      <c r="I545" s="12"/>
      <c r="J545" s="12"/>
      <c r="K545" s="2"/>
      <c r="L545" s="36"/>
      <c r="M545" s="2">
        <v>57</v>
      </c>
      <c r="N545" s="2"/>
      <c r="O545" s="2"/>
      <c r="P545" s="12"/>
      <c r="Q545" s="12"/>
      <c r="R545" s="12"/>
      <c r="S545" s="12"/>
      <c r="T545" s="12"/>
      <c r="U545" s="39"/>
      <c r="W545" s="12"/>
      <c r="X545" s="12"/>
      <c r="Y545" s="12"/>
      <c r="Z545" s="39"/>
      <c r="AB545" s="12"/>
      <c r="AC545" s="42"/>
      <c r="AD545" s="12"/>
      <c r="AE545" s="12"/>
      <c r="AF545" s="12"/>
      <c r="AG545" s="12"/>
      <c r="AH545" s="12"/>
      <c r="AI545" s="12"/>
      <c r="AJ545" s="12"/>
      <c r="AK545" s="12"/>
      <c r="AL545" s="12"/>
      <c r="AM545" s="39"/>
      <c r="AO545" s="12"/>
      <c r="AP545" s="12"/>
      <c r="AQ545" s="12"/>
      <c r="AR545" s="41"/>
      <c r="AS545" s="12"/>
      <c r="AT545" s="12"/>
      <c r="AU545" s="12"/>
      <c r="AV545" s="12"/>
      <c r="AW545" s="12"/>
      <c r="AX545" s="13"/>
      <c r="AY545" s="12"/>
      <c r="AZ545" s="12"/>
      <c r="BA545" s="39"/>
      <c r="BB545" s="40">
        <v>0</v>
      </c>
      <c r="BC545" s="39"/>
      <c r="BE545" s="12"/>
      <c r="BF545" s="12"/>
      <c r="BG545" s="12"/>
      <c r="BH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</row>
    <row r="546" spans="1:128" x14ac:dyDescent="0.25">
      <c r="A546" s="34" t="s">
        <v>151</v>
      </c>
      <c r="B546" s="1">
        <v>39848</v>
      </c>
      <c r="C546" s="2"/>
      <c r="D546" s="1"/>
      <c r="F546">
        <v>28</v>
      </c>
      <c r="G546" t="s">
        <v>128</v>
      </c>
      <c r="H546" s="2"/>
      <c r="I546" s="12"/>
      <c r="J546" s="12">
        <v>6.1</v>
      </c>
      <c r="K546" s="2"/>
      <c r="L546" s="36"/>
      <c r="M546" s="2"/>
      <c r="N546" s="2"/>
      <c r="O546" s="2"/>
      <c r="P546" s="12"/>
      <c r="Q546" s="12"/>
      <c r="R546" s="12"/>
      <c r="S546" s="12"/>
      <c r="T546" s="12"/>
      <c r="U546" s="39"/>
      <c r="W546" s="12"/>
      <c r="X546" s="12"/>
      <c r="Y546" s="12"/>
      <c r="Z546" s="39"/>
      <c r="AB546" s="12"/>
      <c r="AC546" s="42"/>
      <c r="AD546" s="12"/>
      <c r="AE546" s="12"/>
      <c r="AF546" s="12"/>
      <c r="AG546" s="12"/>
      <c r="AH546" s="12"/>
      <c r="AI546" s="12"/>
      <c r="AJ546" s="12"/>
      <c r="AK546" s="12"/>
      <c r="AL546" s="12"/>
      <c r="AM546" s="39"/>
      <c r="AO546" s="12"/>
      <c r="AP546" s="12"/>
      <c r="AQ546" s="12"/>
      <c r="AR546" s="41"/>
      <c r="AS546" s="12"/>
      <c r="AT546" s="12"/>
      <c r="AU546" s="12"/>
      <c r="AV546" s="12"/>
      <c r="AW546" s="12"/>
      <c r="AX546" s="13"/>
      <c r="AY546" s="12"/>
      <c r="AZ546" s="12"/>
      <c r="BA546" s="39"/>
      <c r="BB546" s="40">
        <v>0</v>
      </c>
      <c r="BC546" s="39"/>
      <c r="BE546" s="12"/>
      <c r="BF546" s="12"/>
      <c r="BG546" s="12"/>
      <c r="BH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</row>
    <row r="547" spans="1:128" x14ac:dyDescent="0.25">
      <c r="A547" s="34" t="s">
        <v>151</v>
      </c>
      <c r="B547" s="1">
        <v>39854</v>
      </c>
      <c r="C547" s="2"/>
      <c r="D547" s="1"/>
      <c r="F547">
        <v>34</v>
      </c>
      <c r="G547" t="s">
        <v>128</v>
      </c>
      <c r="H547" s="2"/>
      <c r="I547" s="12"/>
      <c r="J547" s="12">
        <v>7.95</v>
      </c>
      <c r="K547" s="2"/>
      <c r="L547" s="36"/>
      <c r="M547" s="2"/>
      <c r="N547" s="2"/>
      <c r="O547" s="2"/>
      <c r="P547" s="12"/>
      <c r="Q547" s="12"/>
      <c r="R547" s="12"/>
      <c r="S547" s="12"/>
      <c r="T547" s="12"/>
      <c r="U547" s="39"/>
      <c r="W547" s="12"/>
      <c r="X547" s="12"/>
      <c r="Y547" s="12"/>
      <c r="Z547" s="39"/>
      <c r="AB547" s="12"/>
      <c r="AC547" s="42"/>
      <c r="AD547" s="12"/>
      <c r="AE547" s="12"/>
      <c r="AF547" s="12"/>
      <c r="AG547" s="12"/>
      <c r="AH547" s="12"/>
      <c r="AI547" s="12"/>
      <c r="AJ547" s="12"/>
      <c r="AK547" s="12"/>
      <c r="AL547" s="12"/>
      <c r="AM547" s="39"/>
      <c r="AO547" s="12"/>
      <c r="AP547" s="12"/>
      <c r="AQ547" s="12"/>
      <c r="AR547" s="41"/>
      <c r="AS547" s="12"/>
      <c r="AT547" s="12"/>
      <c r="AU547" s="12"/>
      <c r="AV547" s="12"/>
      <c r="AW547" s="12"/>
      <c r="AX547" s="13"/>
      <c r="AY547" s="12"/>
      <c r="AZ547" s="12"/>
      <c r="BA547" s="39"/>
      <c r="BB547" s="40">
        <v>0</v>
      </c>
      <c r="BC547" s="39"/>
      <c r="BE547" s="12"/>
      <c r="BF547" s="12"/>
      <c r="BG547" s="12"/>
      <c r="BH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</row>
    <row r="548" spans="1:128" x14ac:dyDescent="0.25">
      <c r="A548" s="34" t="s">
        <v>151</v>
      </c>
      <c r="B548" s="1">
        <v>39860</v>
      </c>
      <c r="C548" s="2"/>
      <c r="D548" s="1"/>
      <c r="F548">
        <v>40</v>
      </c>
      <c r="G548" t="s">
        <v>128</v>
      </c>
      <c r="H548" s="2"/>
      <c r="I548" s="12"/>
      <c r="J548" s="12">
        <v>11.25</v>
      </c>
      <c r="K548" s="2"/>
      <c r="L548" s="36"/>
      <c r="M548" s="2"/>
      <c r="N548" s="2"/>
      <c r="O548" s="2"/>
      <c r="P548" s="12"/>
      <c r="Q548" s="12"/>
      <c r="R548" s="12"/>
      <c r="S548" s="12"/>
      <c r="T548" s="12"/>
      <c r="U548" s="39"/>
      <c r="W548" s="12"/>
      <c r="X548" s="12"/>
      <c r="Y548" s="12"/>
      <c r="Z548" s="39"/>
      <c r="AB548" s="12"/>
      <c r="AC548" s="42"/>
      <c r="AD548" s="12"/>
      <c r="AE548" s="12"/>
      <c r="AF548" s="12"/>
      <c r="AG548" s="12"/>
      <c r="AH548" s="12"/>
      <c r="AI548" s="12"/>
      <c r="AJ548" s="12"/>
      <c r="AK548" s="12"/>
      <c r="AL548" s="12"/>
      <c r="AM548" s="39"/>
      <c r="AO548" s="12"/>
      <c r="AP548" s="12"/>
      <c r="AQ548" s="12"/>
      <c r="AR548" s="41"/>
      <c r="AS548" s="12"/>
      <c r="AT548" s="12"/>
      <c r="AU548" s="12"/>
      <c r="AV548" s="12"/>
      <c r="AW548" s="12"/>
      <c r="AX548" s="13"/>
      <c r="AY548" s="12"/>
      <c r="AZ548" s="12"/>
      <c r="BA548" s="39"/>
      <c r="BB548" s="40">
        <v>0</v>
      </c>
      <c r="BC548" s="39"/>
      <c r="BE548" s="12"/>
      <c r="BF548" s="12"/>
      <c r="BG548" s="12"/>
      <c r="BH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</row>
    <row r="549" spans="1:128" x14ac:dyDescent="0.25">
      <c r="A549" s="34" t="s">
        <v>151</v>
      </c>
      <c r="B549" s="1">
        <v>39864</v>
      </c>
      <c r="C549" s="2"/>
      <c r="D549" s="1"/>
      <c r="F549">
        <v>44</v>
      </c>
      <c r="G549" t="s">
        <v>128</v>
      </c>
      <c r="H549" s="2"/>
      <c r="I549" s="12"/>
      <c r="J549" s="12"/>
      <c r="K549" s="2"/>
      <c r="L549" s="36"/>
      <c r="M549" s="2"/>
      <c r="N549" s="2"/>
      <c r="O549" s="2"/>
      <c r="P549" s="12"/>
      <c r="Q549" s="12"/>
      <c r="R549" s="12"/>
      <c r="S549" s="12"/>
      <c r="T549" s="12"/>
      <c r="U549" s="39">
        <v>0</v>
      </c>
      <c r="W549" s="12"/>
      <c r="X549" s="12"/>
      <c r="Y549" s="12"/>
      <c r="Z549" s="39">
        <v>0</v>
      </c>
      <c r="AB549" s="12">
        <v>0.82397113291172719</v>
      </c>
      <c r="AC549" s="42"/>
      <c r="AD549" s="12"/>
      <c r="AE549" s="12"/>
      <c r="AF549" s="12"/>
      <c r="AG549" s="12">
        <v>0</v>
      </c>
      <c r="AH549" s="12"/>
      <c r="AI549" s="12">
        <v>0</v>
      </c>
      <c r="AJ549" s="12"/>
      <c r="AK549" s="12">
        <v>0</v>
      </c>
      <c r="AL549" s="12">
        <v>0</v>
      </c>
      <c r="AM549" s="39"/>
      <c r="AO549" s="12"/>
      <c r="AP549" s="12"/>
      <c r="AQ549" s="12"/>
      <c r="AR549" s="41">
        <v>0</v>
      </c>
      <c r="AS549" s="12">
        <v>0</v>
      </c>
      <c r="AT549" s="12">
        <v>0</v>
      </c>
      <c r="AU549" s="12">
        <v>0</v>
      </c>
      <c r="AV549" s="12"/>
      <c r="AW549" s="12"/>
      <c r="AX549" s="13">
        <v>0</v>
      </c>
      <c r="AY549" s="12"/>
      <c r="AZ549" s="12"/>
      <c r="BA549" s="39"/>
      <c r="BB549" s="40">
        <v>0</v>
      </c>
      <c r="BC549" s="39"/>
      <c r="BE549" s="12"/>
      <c r="BF549" s="12"/>
      <c r="BG549" s="12"/>
      <c r="BH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</row>
    <row r="550" spans="1:128" x14ac:dyDescent="0.25">
      <c r="A550" s="34" t="s">
        <v>151</v>
      </c>
      <c r="B550" s="1">
        <v>39869</v>
      </c>
      <c r="C550" s="2"/>
      <c r="D550" s="1"/>
      <c r="F550">
        <v>49</v>
      </c>
      <c r="G550" t="s">
        <v>128</v>
      </c>
      <c r="H550" s="2"/>
      <c r="I550" s="12"/>
      <c r="J550" s="12">
        <v>12.95</v>
      </c>
      <c r="K550" s="2"/>
      <c r="L550" s="36"/>
      <c r="M550" s="2"/>
      <c r="N550" s="2"/>
      <c r="O550" s="2"/>
      <c r="P550" s="12"/>
      <c r="Q550" s="12"/>
      <c r="R550" s="12"/>
      <c r="S550" s="12"/>
      <c r="T550" s="12"/>
      <c r="U550" s="39"/>
      <c r="W550" s="12"/>
      <c r="X550" s="12"/>
      <c r="Y550" s="12"/>
      <c r="Z550" s="39"/>
      <c r="AB550" s="12"/>
      <c r="AC550" s="42"/>
      <c r="AD550" s="12"/>
      <c r="AE550" s="12"/>
      <c r="AF550" s="12"/>
      <c r="AG550" s="12"/>
      <c r="AH550" s="12"/>
      <c r="AI550" s="12"/>
      <c r="AJ550" s="12"/>
      <c r="AK550" s="12"/>
      <c r="AL550" s="12"/>
      <c r="AM550" s="39"/>
      <c r="AO550" s="12"/>
      <c r="AP550" s="12"/>
      <c r="AQ550" s="12"/>
      <c r="AR550" s="41"/>
      <c r="AS550" s="12"/>
      <c r="AT550" s="12"/>
      <c r="AU550" s="12"/>
      <c r="AV550" s="12"/>
      <c r="AW550" s="12"/>
      <c r="AX550" s="13"/>
      <c r="AY550" s="12"/>
      <c r="AZ550" s="12"/>
      <c r="BA550" s="39"/>
      <c r="BB550" s="40">
        <v>0</v>
      </c>
      <c r="BC550" s="39"/>
      <c r="BE550" s="12"/>
      <c r="BF550" s="12"/>
      <c r="BG550" s="12"/>
      <c r="BH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</row>
    <row r="551" spans="1:128" x14ac:dyDescent="0.25">
      <c r="A551" s="34" t="s">
        <v>151</v>
      </c>
      <c r="B551" s="1">
        <v>39874</v>
      </c>
      <c r="C551" s="2"/>
      <c r="D551" s="1"/>
      <c r="F551">
        <v>54</v>
      </c>
      <c r="G551" t="s">
        <v>128</v>
      </c>
      <c r="H551" s="2"/>
      <c r="I551" s="12"/>
      <c r="J551" s="12">
        <v>12.7</v>
      </c>
      <c r="K551" s="2"/>
      <c r="L551" s="36"/>
      <c r="M551" s="2"/>
      <c r="N551" s="2"/>
      <c r="O551" s="2"/>
      <c r="P551" s="12"/>
      <c r="Q551" s="12"/>
      <c r="R551" s="12"/>
      <c r="S551" s="12"/>
      <c r="T551" s="12"/>
      <c r="U551" s="39">
        <v>780.92426884862004</v>
      </c>
      <c r="V551" s="40">
        <v>78.092426884862007</v>
      </c>
      <c r="W551" s="12"/>
      <c r="X551" s="12"/>
      <c r="Y551" s="12"/>
      <c r="Z551" s="39">
        <v>1117.6740573487627</v>
      </c>
      <c r="AA551" s="40">
        <v>111.76740573487628</v>
      </c>
      <c r="AB551" s="12">
        <v>1.4407786076512719</v>
      </c>
      <c r="AC551" s="42">
        <f>AB551/AA551</f>
        <v>1.2890865616662394E-2</v>
      </c>
      <c r="AD551" s="12"/>
      <c r="AE551" s="12"/>
      <c r="AF551" s="12"/>
      <c r="AG551" s="12">
        <v>70.231958126583137</v>
      </c>
      <c r="AH551" s="12"/>
      <c r="AI551" s="12">
        <v>0</v>
      </c>
      <c r="AJ551" s="12"/>
      <c r="AK551" s="12">
        <v>0</v>
      </c>
      <c r="AL551" s="12">
        <v>0</v>
      </c>
      <c r="AM551" s="39">
        <f>AG551+AH551+AI551+AJ551+AK551+AL551</f>
        <v>70.231958126583137</v>
      </c>
      <c r="AN551" s="40">
        <f>AM551/10</f>
        <v>7.0231958126583134</v>
      </c>
      <c r="AO551" s="12"/>
      <c r="AP551" s="12"/>
      <c r="AQ551" s="12"/>
      <c r="AR551" s="41">
        <v>115.43125498941289</v>
      </c>
      <c r="AS551" s="12">
        <v>115.43125498941289</v>
      </c>
      <c r="AT551" s="12">
        <v>0</v>
      </c>
      <c r="AU551" s="12">
        <v>0</v>
      </c>
      <c r="AV551" s="12"/>
      <c r="AW551" s="12"/>
      <c r="AX551" s="13">
        <v>0</v>
      </c>
      <c r="AY551" s="12"/>
      <c r="AZ551" s="12"/>
      <c r="BA551" s="39"/>
      <c r="BB551" s="40">
        <v>0</v>
      </c>
      <c r="BC551" s="39">
        <f>U551+Z551+AM551+BA551</f>
        <v>1968.830284323966</v>
      </c>
      <c r="BD551">
        <f>V551+AA551+AN551</f>
        <v>196.8830284323966</v>
      </c>
      <c r="BE551" s="12"/>
      <c r="BF551" s="12"/>
      <c r="BG551" s="12"/>
      <c r="BH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</row>
    <row r="552" spans="1:128" x14ac:dyDescent="0.25">
      <c r="A552" s="34" t="s">
        <v>151</v>
      </c>
      <c r="B552" s="1">
        <v>39884</v>
      </c>
      <c r="C552" s="2"/>
      <c r="D552" s="1"/>
      <c r="F552">
        <v>64</v>
      </c>
      <c r="G552" t="s">
        <v>128</v>
      </c>
      <c r="H552" s="2"/>
      <c r="I552" s="12"/>
      <c r="J552" s="12">
        <v>14.95</v>
      </c>
      <c r="K552" s="2"/>
      <c r="L552" s="36"/>
      <c r="M552" s="2"/>
      <c r="N552" s="2"/>
      <c r="O552" s="2"/>
      <c r="P552" s="12"/>
      <c r="Q552" s="12"/>
      <c r="R552" s="12"/>
      <c r="S552" s="12"/>
      <c r="T552" s="12"/>
      <c r="U552" s="39"/>
      <c r="W552" s="12"/>
      <c r="X552" s="12"/>
      <c r="Y552" s="12"/>
      <c r="Z552" s="39"/>
      <c r="AB552" s="12"/>
      <c r="AC552" s="42"/>
      <c r="AD552" s="12"/>
      <c r="AE552" s="12"/>
      <c r="AF552" s="12"/>
      <c r="AG552" s="12"/>
      <c r="AH552" s="12"/>
      <c r="AI552" s="12"/>
      <c r="AJ552" s="12"/>
      <c r="AK552" s="12"/>
      <c r="AL552" s="12"/>
      <c r="AM552" s="39"/>
      <c r="AO552" s="12"/>
      <c r="AP552" s="12"/>
      <c r="AQ552" s="12"/>
      <c r="AR552" s="41"/>
      <c r="AS552" s="12"/>
      <c r="AT552" s="12"/>
      <c r="AU552" s="12"/>
      <c r="AV552" s="12"/>
      <c r="AW552" s="12"/>
      <c r="AX552" s="13"/>
      <c r="AY552" s="12"/>
      <c r="AZ552" s="12"/>
      <c r="BA552" s="39"/>
      <c r="BB552" s="40">
        <v>0</v>
      </c>
      <c r="BC552" s="39"/>
      <c r="BE552" s="12"/>
      <c r="BF552" s="12"/>
      <c r="BG552" s="12"/>
      <c r="BH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</row>
    <row r="553" spans="1:128" x14ac:dyDescent="0.25">
      <c r="A553" s="34" t="s">
        <v>151</v>
      </c>
      <c r="B553" s="1">
        <v>39890</v>
      </c>
      <c r="C553" s="2"/>
      <c r="D553" s="1"/>
      <c r="F553">
        <v>70</v>
      </c>
      <c r="G553" t="s">
        <v>128</v>
      </c>
      <c r="H553" s="2"/>
      <c r="I553" s="12"/>
      <c r="J553" s="12">
        <v>14.7</v>
      </c>
      <c r="K553" s="2"/>
      <c r="L553" s="36"/>
      <c r="M553" s="2"/>
      <c r="N553" s="2"/>
      <c r="O553" s="2"/>
      <c r="P553" s="12"/>
      <c r="Q553" s="12"/>
      <c r="R553" s="12"/>
      <c r="S553" s="12"/>
      <c r="T553" s="12"/>
      <c r="U553" s="39">
        <v>1906.4771002140619</v>
      </c>
      <c r="V553" s="40">
        <v>190.6477100214062</v>
      </c>
      <c r="W553" s="12"/>
      <c r="X553" s="12"/>
      <c r="Y553" s="12"/>
      <c r="Z553" s="39">
        <v>1669.4448091105653</v>
      </c>
      <c r="AA553" s="40">
        <v>166.94448091105653</v>
      </c>
      <c r="AB553" s="12">
        <v>2.5406897659329464</v>
      </c>
      <c r="AC553" s="42">
        <f>AB553/AA553</f>
        <v>1.5218770647988995E-2</v>
      </c>
      <c r="AD553" s="12"/>
      <c r="AE553" s="12"/>
      <c r="AF553" s="12"/>
      <c r="AG553" s="12">
        <v>310.97702534308559</v>
      </c>
      <c r="AH553" s="12"/>
      <c r="AI553" s="12">
        <v>229.0840642590781</v>
      </c>
      <c r="AJ553" s="12"/>
      <c r="AK553" s="12">
        <v>0</v>
      </c>
      <c r="AL553" s="12">
        <v>0</v>
      </c>
      <c r="AM553" s="39">
        <f>AG553+AH553+AI553+AJ553+AK553+AL553</f>
        <v>540.06108960216375</v>
      </c>
      <c r="AN553" s="40">
        <f>AM553/10</f>
        <v>54.006108960216373</v>
      </c>
      <c r="AO553" s="12"/>
      <c r="AP553" s="12"/>
      <c r="AQ553" s="12"/>
      <c r="AR553" s="41">
        <v>269.7416711827774</v>
      </c>
      <c r="AS553" s="12">
        <v>238.01224279234782</v>
      </c>
      <c r="AT553" s="12">
        <v>31.729428390429547</v>
      </c>
      <c r="AU553" s="12">
        <v>0</v>
      </c>
      <c r="AV553" s="12"/>
      <c r="AW553" s="12"/>
      <c r="AX553" s="13">
        <v>0</v>
      </c>
      <c r="AY553" s="12"/>
      <c r="AZ553" s="12"/>
      <c r="BA553" s="39"/>
      <c r="BB553" s="40">
        <v>0</v>
      </c>
      <c r="BC553" s="39">
        <f>U553+Z553+AM553+BA553</f>
        <v>4115.982998926791</v>
      </c>
      <c r="BD553">
        <f>V553+AA553+AN553</f>
        <v>411.59829989267905</v>
      </c>
      <c r="BE553" s="12"/>
      <c r="BF553" s="12"/>
      <c r="BG553" s="12"/>
      <c r="BH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</row>
    <row r="554" spans="1:128" x14ac:dyDescent="0.25">
      <c r="A554" s="34" t="s">
        <v>151</v>
      </c>
      <c r="B554" s="1">
        <v>39895</v>
      </c>
      <c r="C554" s="2"/>
      <c r="D554" s="1"/>
      <c r="F554">
        <v>75</v>
      </c>
      <c r="G554" t="s">
        <v>128</v>
      </c>
      <c r="H554" s="2"/>
      <c r="I554" s="12"/>
      <c r="J554" s="12">
        <v>17.350000000000001</v>
      </c>
      <c r="K554" s="2"/>
      <c r="L554" s="36"/>
      <c r="M554" s="2"/>
      <c r="N554" s="2"/>
      <c r="O554" s="2"/>
      <c r="P554" s="12"/>
      <c r="Q554" s="12"/>
      <c r="R554" s="12"/>
      <c r="S554" s="12"/>
      <c r="T554" s="12"/>
      <c r="U554" s="39"/>
      <c r="W554" s="12"/>
      <c r="X554" s="12"/>
      <c r="Y554" s="12"/>
      <c r="Z554" s="39"/>
      <c r="AB554" s="12"/>
      <c r="AC554" s="42"/>
      <c r="AD554" s="12"/>
      <c r="AE554" s="12"/>
      <c r="AF554" s="12"/>
      <c r="AG554" s="12"/>
      <c r="AH554" s="12"/>
      <c r="AI554" s="12"/>
      <c r="AJ554" s="12"/>
      <c r="AK554" s="12"/>
      <c r="AL554" s="12"/>
      <c r="AM554" s="39"/>
      <c r="AO554" s="12"/>
      <c r="AP554" s="12"/>
      <c r="AQ554" s="12"/>
      <c r="AR554" s="41"/>
      <c r="AS554" s="12"/>
      <c r="AT554" s="12"/>
      <c r="AU554" s="12"/>
      <c r="AV554" s="12"/>
      <c r="AW554" s="12"/>
      <c r="AX554" s="13"/>
      <c r="AY554" s="12"/>
      <c r="AZ554" s="12"/>
      <c r="BA554" s="39"/>
      <c r="BB554" s="40">
        <v>0</v>
      </c>
      <c r="BC554" s="39"/>
      <c r="BE554" s="12"/>
      <c r="BF554" s="12"/>
      <c r="BG554" s="12"/>
      <c r="BH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</row>
    <row r="555" spans="1:128" x14ac:dyDescent="0.25">
      <c r="A555" s="34" t="s">
        <v>151</v>
      </c>
      <c r="B555" s="1">
        <v>39903</v>
      </c>
      <c r="C555" s="2"/>
      <c r="D555" s="1"/>
      <c r="F555">
        <v>83</v>
      </c>
      <c r="G555" t="s">
        <v>128</v>
      </c>
      <c r="H555" s="2"/>
      <c r="I555" s="12"/>
      <c r="J555" s="12">
        <v>19.45</v>
      </c>
      <c r="K555" s="2"/>
      <c r="L555" s="36"/>
      <c r="M555" s="2"/>
      <c r="N555" s="2"/>
      <c r="O555" s="2"/>
      <c r="P555" s="12"/>
      <c r="Q555" s="12"/>
      <c r="R555" s="12"/>
      <c r="S555" s="12"/>
      <c r="T555" s="12"/>
      <c r="U555" s="39">
        <v>3716.8070103041882</v>
      </c>
      <c r="V555" s="40">
        <v>371.68070103041885</v>
      </c>
      <c r="W555" s="12"/>
      <c r="X555" s="12"/>
      <c r="Y555" s="12"/>
      <c r="Z555" s="39">
        <v>2687.8267262262539</v>
      </c>
      <c r="AA555" s="40">
        <v>268.7826726226254</v>
      </c>
      <c r="AB555" s="12">
        <v>3.2810454150205448</v>
      </c>
      <c r="AC555" s="42">
        <f>AB555/AA555</f>
        <v>1.2207057036102838E-2</v>
      </c>
      <c r="AD555" s="12"/>
      <c r="AE555" s="12"/>
      <c r="AF555" s="12"/>
      <c r="AG555" s="12">
        <v>360.43163881742896</v>
      </c>
      <c r="AH555" s="12"/>
      <c r="AI555" s="12">
        <v>1012.3467872746378</v>
      </c>
      <c r="AJ555" s="12"/>
      <c r="AK555" s="12">
        <v>0</v>
      </c>
      <c r="AL555" s="12">
        <v>0</v>
      </c>
      <c r="AM555" s="39">
        <f>AG555+AH555+AI555+AJ555+AK555+AL555</f>
        <v>1372.7784260920666</v>
      </c>
      <c r="AN555" s="40">
        <f>AM555/10</f>
        <v>137.27784260920666</v>
      </c>
      <c r="AO555" s="12"/>
      <c r="AP555" s="12"/>
      <c r="AQ555" s="12"/>
      <c r="AR555" s="41">
        <v>348.22675445831374</v>
      </c>
      <c r="AS555" s="12">
        <v>232.61615083284744</v>
      </c>
      <c r="AT555" s="12">
        <v>115.6106036254663</v>
      </c>
      <c r="AU555" s="12">
        <v>0</v>
      </c>
      <c r="AV555" s="12"/>
      <c r="AW555" s="12"/>
      <c r="AX555" s="13">
        <v>0</v>
      </c>
      <c r="AY555" s="12"/>
      <c r="AZ555" s="12"/>
      <c r="BA555" s="39"/>
      <c r="BB555" s="40">
        <v>0</v>
      </c>
      <c r="BC555" s="39">
        <f>U555+Z555+AM555+BA555</f>
        <v>7777.4121626225096</v>
      </c>
      <c r="BD555">
        <f>V555+AA555+AN555</f>
        <v>777.74121626225099</v>
      </c>
      <c r="BE555" s="12"/>
      <c r="BF555" s="12"/>
      <c r="BG555" s="12"/>
      <c r="BH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</row>
    <row r="556" spans="1:128" x14ac:dyDescent="0.25">
      <c r="A556" s="34" t="s">
        <v>151</v>
      </c>
      <c r="B556" s="1">
        <v>39911</v>
      </c>
      <c r="C556" s="2"/>
      <c r="D556" s="1"/>
      <c r="F556">
        <v>91</v>
      </c>
      <c r="G556" t="s">
        <v>128</v>
      </c>
      <c r="H556" s="2"/>
      <c r="I556" s="12"/>
      <c r="J556" s="12">
        <v>19.05</v>
      </c>
      <c r="K556" s="2"/>
      <c r="L556" s="36"/>
      <c r="M556" s="2"/>
      <c r="N556" s="2"/>
      <c r="O556" s="2"/>
      <c r="P556" s="12"/>
      <c r="Q556" s="12"/>
      <c r="R556" s="12"/>
      <c r="S556" s="12"/>
      <c r="T556" s="12"/>
      <c r="U556" s="39"/>
      <c r="W556" s="12"/>
      <c r="X556" s="12"/>
      <c r="Y556" s="12"/>
      <c r="Z556" s="39"/>
      <c r="AB556" s="12"/>
      <c r="AC556" s="42"/>
      <c r="AD556" s="12"/>
      <c r="AE556" s="12"/>
      <c r="AF556" s="12"/>
      <c r="AG556" s="12"/>
      <c r="AH556" s="12"/>
      <c r="AI556" s="12"/>
      <c r="AJ556" s="12"/>
      <c r="AK556" s="12"/>
      <c r="AL556" s="12"/>
      <c r="AM556" s="39"/>
      <c r="AO556" s="12"/>
      <c r="AP556" s="12"/>
      <c r="AQ556" s="12"/>
      <c r="AR556" s="41"/>
      <c r="AS556" s="12"/>
      <c r="AT556" s="12"/>
      <c r="AU556" s="12"/>
      <c r="AV556" s="12"/>
      <c r="AW556" s="12"/>
      <c r="AX556" s="13"/>
      <c r="AY556" s="12"/>
      <c r="AZ556" s="12"/>
      <c r="BA556" s="39"/>
      <c r="BB556" s="40">
        <v>0</v>
      </c>
      <c r="BC556" s="39"/>
      <c r="BE556" s="12"/>
      <c r="BF556" s="12"/>
      <c r="BG556" s="12"/>
      <c r="BH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</row>
    <row r="557" spans="1:128" x14ac:dyDescent="0.25">
      <c r="A557" s="34" t="s">
        <v>151</v>
      </c>
      <c r="B557" s="1">
        <v>39919</v>
      </c>
      <c r="C557" s="2"/>
      <c r="D557" s="1"/>
      <c r="F557">
        <v>99</v>
      </c>
      <c r="G557" t="s">
        <v>128</v>
      </c>
      <c r="H557" s="2"/>
      <c r="I557" s="12"/>
      <c r="J557" s="12"/>
      <c r="K557" s="2"/>
      <c r="L557" s="36"/>
      <c r="M557" s="2"/>
      <c r="N557" s="2"/>
      <c r="O557" s="2"/>
      <c r="P557" s="12"/>
      <c r="Q557" s="12"/>
      <c r="R557" s="12"/>
      <c r="S557" s="12"/>
      <c r="T557" s="12"/>
      <c r="U557" s="39">
        <v>2808.5817100343693</v>
      </c>
      <c r="V557" s="40">
        <v>280.85817100343695</v>
      </c>
      <c r="W557" s="12"/>
      <c r="X557" s="12"/>
      <c r="Y557" s="12"/>
      <c r="Z557" s="39">
        <v>1941.5838051787882</v>
      </c>
      <c r="AA557" s="40">
        <v>194.15838051787881</v>
      </c>
      <c r="AB557" s="12">
        <v>2.3665069354849271</v>
      </c>
      <c r="AC557" s="42">
        <f>AB557/AA557</f>
        <v>1.2188538703159458E-2</v>
      </c>
      <c r="AD557" s="12"/>
      <c r="AE557" s="12"/>
      <c r="AF557" s="12"/>
      <c r="AG557" s="12">
        <v>37.91455464853906</v>
      </c>
      <c r="AH557" s="12"/>
      <c r="AI557" s="12">
        <v>3267.9726734656615</v>
      </c>
      <c r="AJ557" s="12"/>
      <c r="AK557" s="12">
        <v>0</v>
      </c>
      <c r="AL557" s="12">
        <v>0</v>
      </c>
      <c r="AM557" s="39">
        <f>AG557+AH557+AI557+AJ557+AK557+AL557</f>
        <v>3305.8872281142008</v>
      </c>
      <c r="AN557" s="40">
        <f>AM557/10</f>
        <v>330.5887228114201</v>
      </c>
      <c r="AO557" s="12"/>
      <c r="AP557" s="12"/>
      <c r="AQ557" s="12"/>
      <c r="AR557" s="41">
        <v>128.49032726624696</v>
      </c>
      <c r="AS557" s="12">
        <v>17.815375142778112</v>
      </c>
      <c r="AT557" s="12">
        <v>110.67495212346884</v>
      </c>
      <c r="AU557" s="12">
        <v>0</v>
      </c>
      <c r="AV557" s="12"/>
      <c r="AW557" s="12"/>
      <c r="AX557" s="13">
        <v>0</v>
      </c>
      <c r="AY557" s="12"/>
      <c r="AZ557" s="12"/>
      <c r="BA557" s="39"/>
      <c r="BB557" s="40">
        <v>0</v>
      </c>
      <c r="BC557" s="39">
        <f>U557+Z557+AM557+BA557</f>
        <v>8056.0527433273583</v>
      </c>
      <c r="BD557">
        <f>V557+AA557+AN557</f>
        <v>805.60527433273592</v>
      </c>
      <c r="BE557" s="12"/>
      <c r="BF557" s="12"/>
      <c r="BG557" s="12"/>
      <c r="BH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</row>
    <row r="558" spans="1:128" x14ac:dyDescent="0.25">
      <c r="A558" s="34" t="s">
        <v>151</v>
      </c>
      <c r="B558" s="1">
        <v>39928</v>
      </c>
      <c r="C558" s="2"/>
      <c r="D558" s="1"/>
      <c r="F558">
        <v>108</v>
      </c>
      <c r="G558" t="s">
        <v>128</v>
      </c>
      <c r="H558" s="2"/>
      <c r="I558" s="12"/>
      <c r="J558" s="12">
        <v>23</v>
      </c>
      <c r="K558" s="2"/>
      <c r="L558" s="36"/>
      <c r="M558" s="2"/>
      <c r="N558" s="2"/>
      <c r="O558" s="2"/>
      <c r="P558" s="12"/>
      <c r="Q558" s="12"/>
      <c r="R558" s="12"/>
      <c r="S558" s="12"/>
      <c r="T558" s="12"/>
      <c r="U558" s="39"/>
      <c r="W558" s="12"/>
      <c r="X558" s="12"/>
      <c r="Y558" s="12"/>
      <c r="Z558" s="39"/>
      <c r="AB558" s="12"/>
      <c r="AC558" s="42"/>
      <c r="AD558" s="12"/>
      <c r="AE558" s="12"/>
      <c r="AF558" s="12"/>
      <c r="AG558" s="12"/>
      <c r="AH558" s="12"/>
      <c r="AI558" s="12"/>
      <c r="AJ558" s="12"/>
      <c r="AK558" s="12"/>
      <c r="AL558" s="12"/>
      <c r="AM558" s="39"/>
      <c r="AO558" s="12"/>
      <c r="AP558" s="12"/>
      <c r="AQ558" s="12"/>
      <c r="AR558" s="41"/>
      <c r="AS558" s="12"/>
      <c r="AT558" s="12"/>
      <c r="AU558" s="12"/>
      <c r="AV558" s="12"/>
      <c r="AW558" s="12"/>
      <c r="AX558" s="13"/>
      <c r="AY558" s="12"/>
      <c r="AZ558" s="12"/>
      <c r="BA558" s="39"/>
      <c r="BB558" s="40">
        <v>0</v>
      </c>
      <c r="BC558" s="39"/>
      <c r="BE558" s="12"/>
      <c r="BF558" s="12"/>
      <c r="BG558" s="12"/>
      <c r="BH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</row>
    <row r="559" spans="1:128" x14ac:dyDescent="0.25">
      <c r="A559" s="34" t="s">
        <v>151</v>
      </c>
      <c r="B559" s="1">
        <v>39954</v>
      </c>
      <c r="C559" s="2"/>
      <c r="D559" s="1"/>
      <c r="F559">
        <v>134</v>
      </c>
      <c r="G559" t="s">
        <v>128</v>
      </c>
      <c r="H559" s="2"/>
      <c r="I559" s="12"/>
      <c r="J559" s="12"/>
      <c r="K559" s="2"/>
      <c r="L559" s="36"/>
      <c r="M559" s="2"/>
      <c r="N559" s="2"/>
      <c r="O559" s="2"/>
      <c r="P559" s="12"/>
      <c r="Q559" s="12"/>
      <c r="R559" s="12"/>
      <c r="S559" s="12"/>
      <c r="T559" s="12"/>
      <c r="U559" s="39"/>
      <c r="W559" s="12"/>
      <c r="X559" s="12"/>
      <c r="Y559" s="12"/>
      <c r="Z559" s="39"/>
      <c r="AB559" s="12"/>
      <c r="AC559" s="42"/>
      <c r="AD559" s="12"/>
      <c r="AE559" s="12"/>
      <c r="AF559" s="12"/>
      <c r="AG559" s="12"/>
      <c r="AH559" s="12"/>
      <c r="AI559" s="12"/>
      <c r="AJ559" s="12"/>
      <c r="AK559" s="12"/>
      <c r="AL559" s="12"/>
      <c r="AM559" s="39"/>
      <c r="AO559" s="12"/>
      <c r="AP559" s="12"/>
      <c r="AQ559" s="12"/>
      <c r="AR559" s="41"/>
      <c r="AS559" s="12"/>
      <c r="AT559" s="12"/>
      <c r="AU559" s="12"/>
      <c r="AV559" s="12"/>
      <c r="AW559" s="12"/>
      <c r="AX559" s="13"/>
      <c r="AY559" s="12"/>
      <c r="AZ559" s="12"/>
      <c r="BA559" s="39"/>
      <c r="BB559" s="40">
        <v>0</v>
      </c>
      <c r="BC559" s="39"/>
      <c r="BE559" s="12"/>
      <c r="BF559" s="12"/>
      <c r="BG559" s="12">
        <v>27.030025408868045</v>
      </c>
      <c r="BH559" s="12">
        <v>5.3340451074922424</v>
      </c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</row>
    <row r="560" spans="1:128" x14ac:dyDescent="0.25">
      <c r="A560" s="34" t="s">
        <v>151</v>
      </c>
      <c r="B560" s="1">
        <v>39960</v>
      </c>
      <c r="C560" s="2"/>
      <c r="D560" s="1"/>
      <c r="F560">
        <v>140</v>
      </c>
      <c r="G560" t="s">
        <v>128</v>
      </c>
      <c r="H560" s="2"/>
      <c r="I560" s="12"/>
      <c r="J560" s="12"/>
      <c r="K560" s="2"/>
      <c r="L560" s="36"/>
      <c r="M560" s="2"/>
      <c r="N560" s="2"/>
      <c r="O560" s="2"/>
      <c r="P560" s="12"/>
      <c r="Q560" s="12"/>
      <c r="R560" s="12"/>
      <c r="S560" s="12"/>
      <c r="T560" s="12"/>
      <c r="U560" s="39"/>
      <c r="W560" s="12"/>
      <c r="X560" s="12"/>
      <c r="Y560" s="12"/>
      <c r="Z560" s="39"/>
      <c r="AB560" s="12"/>
      <c r="AC560" s="42"/>
      <c r="AD560" s="12"/>
      <c r="AE560" s="12"/>
      <c r="AF560" s="12"/>
      <c r="AG560" s="12"/>
      <c r="AH560" s="12"/>
      <c r="AI560" s="12"/>
      <c r="AJ560" s="12"/>
      <c r="AK560" s="12"/>
      <c r="AL560" s="12"/>
      <c r="AM560" s="39"/>
      <c r="AO560" s="12"/>
      <c r="AP560" s="12"/>
      <c r="AQ560" s="12"/>
      <c r="AR560" s="41"/>
      <c r="AS560" s="12"/>
      <c r="AT560" s="12"/>
      <c r="AU560" s="12"/>
      <c r="AV560" s="12"/>
      <c r="AW560" s="12"/>
      <c r="AX560" s="13"/>
      <c r="AY560" s="12"/>
      <c r="AZ560" s="12"/>
      <c r="BA560" s="39"/>
      <c r="BB560" s="40">
        <v>0</v>
      </c>
      <c r="BC560" s="39"/>
      <c r="BE560" s="12"/>
      <c r="BF560" s="12"/>
      <c r="BG560" s="12">
        <v>40.784811938589272</v>
      </c>
      <c r="BH560" s="12">
        <v>5.8692679900744409</v>
      </c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</row>
    <row r="561" spans="1:128" x14ac:dyDescent="0.25">
      <c r="A561" s="34" t="s">
        <v>151</v>
      </c>
      <c r="B561" s="1">
        <v>39966</v>
      </c>
      <c r="C561" s="2"/>
      <c r="D561" s="1"/>
      <c r="F561">
        <v>146</v>
      </c>
      <c r="G561" t="s">
        <v>128</v>
      </c>
      <c r="H561" s="2"/>
      <c r="I561" s="12"/>
      <c r="J561" s="12"/>
      <c r="K561" s="2"/>
      <c r="L561" s="36"/>
      <c r="M561" s="2"/>
      <c r="N561" s="2"/>
      <c r="O561" s="2"/>
      <c r="P561" s="12"/>
      <c r="Q561" s="12"/>
      <c r="R561" s="12"/>
      <c r="S561" s="12"/>
      <c r="T561" s="12"/>
      <c r="U561" s="39">
        <v>4621.2051286751457</v>
      </c>
      <c r="V561" s="40">
        <v>462.12051286751455</v>
      </c>
      <c r="W561" s="12"/>
      <c r="X561" s="12"/>
      <c r="Y561" s="12"/>
      <c r="Z561" s="39">
        <v>2384.0029163318077</v>
      </c>
      <c r="AA561" s="40">
        <v>238.40029163318076</v>
      </c>
      <c r="AB561" s="12">
        <v>2.9665696142741198</v>
      </c>
      <c r="AC561" s="42">
        <f>AB561/AA561</f>
        <v>1.2443649267169059E-2</v>
      </c>
      <c r="AD561" s="12"/>
      <c r="AE561" s="12"/>
      <c r="AF561" s="12"/>
      <c r="AG561" s="12">
        <v>0</v>
      </c>
      <c r="AH561" s="12"/>
      <c r="AI561" s="12">
        <v>3174.9922393235738</v>
      </c>
      <c r="AJ561" s="12"/>
      <c r="AK561" s="12">
        <v>739.87992987655571</v>
      </c>
      <c r="AL561" s="12">
        <v>6807.1153146037204</v>
      </c>
      <c r="AM561" s="39">
        <f>AG561+AH561+AI561+AJ561+AK561+AL561</f>
        <v>10721.98748380385</v>
      </c>
      <c r="AN561" s="40">
        <f>AM561/10</f>
        <v>1072.198748380385</v>
      </c>
      <c r="AO561" s="12"/>
      <c r="AP561" s="12"/>
      <c r="AQ561" s="12"/>
      <c r="AR561" s="41">
        <v>165.64569045141047</v>
      </c>
      <c r="AS561" s="12">
        <v>0</v>
      </c>
      <c r="AT561" s="12">
        <v>54.732605221020975</v>
      </c>
      <c r="AU561" s="12">
        <v>100.45071949836723</v>
      </c>
      <c r="AV561" s="12"/>
      <c r="AW561" s="12"/>
      <c r="AX561" s="13">
        <v>10.46236573202226</v>
      </c>
      <c r="AY561" s="12"/>
      <c r="AZ561" s="12"/>
      <c r="BA561" s="39"/>
      <c r="BB561" s="40">
        <v>0</v>
      </c>
      <c r="BC561" s="39">
        <f>U561+Z561+AM561+BA561</f>
        <v>17727.195528810804</v>
      </c>
      <c r="BD561">
        <f>V561+AA561+AN561</f>
        <v>1772.7195528810803</v>
      </c>
      <c r="BE561" s="12"/>
      <c r="BF561" s="12"/>
      <c r="BG561" s="12"/>
      <c r="BH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</row>
    <row r="562" spans="1:128" x14ac:dyDescent="0.25">
      <c r="A562" s="34" t="s">
        <v>151</v>
      </c>
      <c r="B562" s="1">
        <v>39976</v>
      </c>
      <c r="C562" s="2"/>
      <c r="D562" s="1"/>
      <c r="F562">
        <v>156</v>
      </c>
      <c r="G562" t="s">
        <v>128</v>
      </c>
      <c r="H562" s="2"/>
      <c r="I562" s="12"/>
      <c r="J562" s="12"/>
      <c r="K562" s="2"/>
      <c r="L562" s="36"/>
      <c r="M562" s="2"/>
      <c r="N562" s="2"/>
      <c r="O562" s="2"/>
      <c r="P562" s="12"/>
      <c r="Q562" s="12"/>
      <c r="R562" s="12"/>
      <c r="S562" s="12"/>
      <c r="T562" s="12"/>
      <c r="U562" s="39"/>
      <c r="W562" s="12"/>
      <c r="X562" s="12"/>
      <c r="Y562" s="12"/>
      <c r="Z562" s="39"/>
      <c r="AB562" s="12"/>
      <c r="AC562" s="42"/>
      <c r="AD562" s="12"/>
      <c r="AE562" s="12"/>
      <c r="AF562" s="12"/>
      <c r="AG562" s="12"/>
      <c r="AH562" s="12"/>
      <c r="AI562" s="12"/>
      <c r="AJ562" s="12"/>
      <c r="AK562" s="12"/>
      <c r="AL562" s="12"/>
      <c r="AM562" s="39"/>
      <c r="AO562" s="12"/>
      <c r="AP562" s="12"/>
      <c r="AQ562" s="12"/>
      <c r="AR562" s="41"/>
      <c r="AS562" s="12"/>
      <c r="AT562" s="12"/>
      <c r="AU562" s="12"/>
      <c r="AV562" s="12"/>
      <c r="AW562" s="12"/>
      <c r="AX562" s="13"/>
      <c r="AY562" s="12"/>
      <c r="AZ562" s="12"/>
      <c r="BA562" s="39"/>
      <c r="BB562" s="40">
        <v>0</v>
      </c>
      <c r="BC562" s="39"/>
      <c r="BE562" s="12"/>
      <c r="BF562" s="12"/>
      <c r="BG562" s="12">
        <v>74.666284937193552</v>
      </c>
      <c r="BH562" s="12">
        <v>5.141175306753567</v>
      </c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</row>
    <row r="563" spans="1:128" x14ac:dyDescent="0.25">
      <c r="A563" s="34" t="s">
        <v>151</v>
      </c>
      <c r="B563" s="1">
        <v>39983</v>
      </c>
      <c r="C563" s="2"/>
      <c r="D563" s="1"/>
      <c r="F563">
        <v>163</v>
      </c>
      <c r="G563" t="s">
        <v>128</v>
      </c>
      <c r="H563" s="2"/>
      <c r="I563" s="12"/>
      <c r="J563" s="12"/>
      <c r="K563" s="2"/>
      <c r="L563" s="36"/>
      <c r="M563" s="2"/>
      <c r="N563" s="2"/>
      <c r="O563" s="2"/>
      <c r="P563" s="12"/>
      <c r="Q563" s="12"/>
      <c r="R563" s="12"/>
      <c r="S563" s="12"/>
      <c r="T563" s="12"/>
      <c r="U563" s="39"/>
      <c r="W563" s="12"/>
      <c r="X563" s="12"/>
      <c r="Y563" s="12"/>
      <c r="Z563" s="39"/>
      <c r="AB563" s="12"/>
      <c r="AC563" s="42"/>
      <c r="AD563" s="12"/>
      <c r="AE563" s="12"/>
      <c r="AF563" s="12"/>
      <c r="AG563" s="12"/>
      <c r="AH563" s="12"/>
      <c r="AI563" s="12"/>
      <c r="AJ563" s="12"/>
      <c r="AK563" s="12"/>
      <c r="AL563" s="12"/>
      <c r="AM563" s="39"/>
      <c r="AO563" s="12"/>
      <c r="AP563" s="12"/>
      <c r="AQ563" s="12"/>
      <c r="AR563" s="41"/>
      <c r="AS563" s="12"/>
      <c r="AT563" s="12"/>
      <c r="AU563" s="12"/>
      <c r="AV563" s="12"/>
      <c r="AW563" s="12"/>
      <c r="AX563" s="13"/>
      <c r="AY563" s="12"/>
      <c r="AZ563" s="12"/>
      <c r="BA563" s="39"/>
      <c r="BB563" s="40">
        <v>0</v>
      </c>
      <c r="BC563" s="39"/>
      <c r="BE563" s="12"/>
      <c r="BF563" s="12"/>
      <c r="BG563" s="12">
        <v>86.409834305550575</v>
      </c>
      <c r="BH563" s="12">
        <v>5.2721932870370374</v>
      </c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</row>
    <row r="564" spans="1:128" x14ac:dyDescent="0.25">
      <c r="A564" s="34" t="s">
        <v>151</v>
      </c>
      <c r="B564" s="1">
        <v>39990</v>
      </c>
      <c r="C564" s="2"/>
      <c r="D564" s="1"/>
      <c r="F564">
        <v>170</v>
      </c>
      <c r="G564" t="s">
        <v>128</v>
      </c>
      <c r="H564" s="2"/>
      <c r="I564" s="12"/>
      <c r="J564" s="12"/>
      <c r="K564" s="2"/>
      <c r="L564" s="36"/>
      <c r="M564" s="2"/>
      <c r="N564" s="2"/>
      <c r="O564" s="2"/>
      <c r="P564" s="12"/>
      <c r="Q564" s="12"/>
      <c r="R564" s="12"/>
      <c r="S564" s="12"/>
      <c r="T564" s="12"/>
      <c r="U564" s="39"/>
      <c r="W564" s="12"/>
      <c r="X564" s="12"/>
      <c r="Y564" s="12"/>
      <c r="Z564" s="39"/>
      <c r="AB564" s="12"/>
      <c r="AC564" s="42"/>
      <c r="AD564" s="12"/>
      <c r="AE564" s="12"/>
      <c r="AF564" s="12"/>
      <c r="AG564" s="12"/>
      <c r="AH564" s="12"/>
      <c r="AI564" s="12"/>
      <c r="AJ564" s="12"/>
      <c r="AK564" s="12"/>
      <c r="AL564" s="12"/>
      <c r="AM564" s="39"/>
      <c r="AO564" s="12"/>
      <c r="AP564" s="12"/>
      <c r="AQ564" s="12"/>
      <c r="AR564" s="41"/>
      <c r="AS564" s="12"/>
      <c r="AT564" s="12"/>
      <c r="AU564" s="12"/>
      <c r="AV564" s="12"/>
      <c r="AW564" s="12"/>
      <c r="AX564" s="13"/>
      <c r="AY564" s="12"/>
      <c r="AZ564" s="12"/>
      <c r="BA564" s="39"/>
      <c r="BB564" s="40">
        <v>0</v>
      </c>
      <c r="BC564" s="39"/>
      <c r="BE564" s="12"/>
      <c r="BF564" s="12"/>
      <c r="BG564" s="12">
        <v>96.929463550799838</v>
      </c>
      <c r="BH564" s="12">
        <v>5.0832943840579707</v>
      </c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</row>
    <row r="565" spans="1:128" x14ac:dyDescent="0.25">
      <c r="A565" s="34" t="s">
        <v>151</v>
      </c>
      <c r="B565" s="1">
        <v>39995</v>
      </c>
      <c r="C565" s="2"/>
      <c r="D565" s="1"/>
      <c r="F565">
        <v>175</v>
      </c>
      <c r="G565" t="s">
        <v>128</v>
      </c>
      <c r="H565" s="2"/>
      <c r="I565" s="12"/>
      <c r="J565" s="12"/>
      <c r="K565" s="2"/>
      <c r="L565" s="36"/>
      <c r="M565" s="2"/>
      <c r="N565" s="2"/>
      <c r="O565" s="2"/>
      <c r="P565" s="12"/>
      <c r="Q565" s="12"/>
      <c r="R565" s="12"/>
      <c r="S565" s="12"/>
      <c r="T565" s="12"/>
      <c r="U565" s="39"/>
      <c r="W565" s="12"/>
      <c r="X565" s="12"/>
      <c r="Y565" s="12"/>
      <c r="Z565" s="39"/>
      <c r="AB565" s="12"/>
      <c r="AC565" s="42"/>
      <c r="AD565" s="12"/>
      <c r="AE565" s="12"/>
      <c r="AF565" s="12"/>
      <c r="AG565" s="12"/>
      <c r="AH565" s="12"/>
      <c r="AI565" s="12"/>
      <c r="AJ565" s="12"/>
      <c r="AK565" s="12"/>
      <c r="AL565" s="12"/>
      <c r="AM565" s="39"/>
      <c r="AO565" s="12"/>
      <c r="AP565" s="12"/>
      <c r="AQ565" s="12"/>
      <c r="AR565" s="41"/>
      <c r="AS565" s="12"/>
      <c r="AT565" s="12"/>
      <c r="AU565" s="12"/>
      <c r="AV565" s="12"/>
      <c r="AW565" s="12"/>
      <c r="AX565" s="13"/>
      <c r="AY565" s="12"/>
      <c r="AZ565" s="12"/>
      <c r="BA565" s="39"/>
      <c r="BB565" s="40">
        <v>0</v>
      </c>
      <c r="BC565" s="39"/>
      <c r="BE565" s="12"/>
      <c r="BF565" s="12"/>
      <c r="BG565" s="12">
        <v>100</v>
      </c>
      <c r="BH565" s="12">
        <v>4.5360714285714288</v>
      </c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</row>
    <row r="566" spans="1:128" x14ac:dyDescent="0.25">
      <c r="A566" s="34" t="s">
        <v>151</v>
      </c>
      <c r="B566" s="1">
        <v>39969</v>
      </c>
      <c r="C566" s="2">
        <v>8</v>
      </c>
      <c r="D566" s="1" t="s">
        <v>221</v>
      </c>
      <c r="E566" t="s">
        <v>19</v>
      </c>
      <c r="F566">
        <v>149</v>
      </c>
      <c r="G566" t="s">
        <v>128</v>
      </c>
      <c r="H566" s="2"/>
      <c r="I566" s="12"/>
      <c r="J566" s="12"/>
      <c r="K566" s="2"/>
      <c r="L566" s="36"/>
      <c r="M566" s="2"/>
      <c r="N566" s="2"/>
      <c r="O566" s="2">
        <v>149</v>
      </c>
      <c r="P566" s="12"/>
      <c r="Q566" s="12"/>
      <c r="R566" s="12"/>
      <c r="S566" s="12"/>
      <c r="T566" s="12"/>
      <c r="U566" s="39"/>
      <c r="W566" s="12"/>
      <c r="X566" s="12"/>
      <c r="Y566" s="12"/>
      <c r="Z566" s="39"/>
      <c r="AB566" s="12"/>
      <c r="AC566" s="42"/>
      <c r="AD566" s="12"/>
      <c r="AE566" s="12"/>
      <c r="AF566" s="12"/>
      <c r="AG566" s="12"/>
      <c r="AH566" s="12"/>
      <c r="AI566" s="12"/>
      <c r="AJ566" s="12"/>
      <c r="AK566" s="12"/>
      <c r="AL566" s="12"/>
      <c r="AM566" s="39"/>
      <c r="AO566" s="12"/>
      <c r="AP566" s="12"/>
      <c r="AQ566" s="12"/>
      <c r="AR566" s="41"/>
      <c r="AS566" s="12"/>
      <c r="AT566" s="12"/>
      <c r="AU566" s="12"/>
      <c r="AV566" s="12"/>
      <c r="AW566" s="12"/>
      <c r="AX566" s="13"/>
      <c r="AY566" s="12"/>
      <c r="AZ566" s="12"/>
      <c r="BA566" s="39"/>
      <c r="BB566" s="40">
        <v>0</v>
      </c>
      <c r="BC566" s="39"/>
      <c r="BE566" s="12"/>
      <c r="BF566" s="12"/>
      <c r="BG566" s="12">
        <v>59.034463013992763</v>
      </c>
      <c r="BH566" s="12">
        <v>5.9395202157206946</v>
      </c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</row>
    <row r="567" spans="1:128" x14ac:dyDescent="0.25">
      <c r="A567" s="34" t="s">
        <v>151</v>
      </c>
      <c r="B567" s="1">
        <v>39938</v>
      </c>
      <c r="C567" s="2">
        <v>7</v>
      </c>
      <c r="D567" t="s">
        <v>222</v>
      </c>
      <c r="E567" t="s">
        <v>18</v>
      </c>
      <c r="F567">
        <v>118</v>
      </c>
      <c r="G567" t="s">
        <v>128</v>
      </c>
      <c r="H567" s="2"/>
      <c r="I567" s="12"/>
      <c r="J567" s="12"/>
      <c r="K567" s="2"/>
      <c r="L567" s="36"/>
      <c r="M567" s="2"/>
      <c r="N567" s="2">
        <v>118</v>
      </c>
      <c r="O567" s="2"/>
      <c r="P567" s="12"/>
      <c r="Q567" s="12"/>
      <c r="R567" s="12"/>
      <c r="S567" s="12"/>
      <c r="T567" s="12"/>
      <c r="U567" s="39">
        <v>3067.6850450987331</v>
      </c>
      <c r="V567" s="40">
        <v>306.76850450987331</v>
      </c>
      <c r="W567" s="12"/>
      <c r="X567" s="12"/>
      <c r="Y567" s="12"/>
      <c r="Z567" s="39">
        <v>1922.6643479343013</v>
      </c>
      <c r="AA567" s="40">
        <v>192.26643479343014</v>
      </c>
      <c r="AB567" s="12">
        <v>2.6485529599474975</v>
      </c>
      <c r="AC567" s="42">
        <f>AB567/AA567</f>
        <v>1.3775430759888414E-2</v>
      </c>
      <c r="AD567" s="12"/>
      <c r="AE567" s="12"/>
      <c r="AF567" s="12"/>
      <c r="AG567" s="12">
        <v>0</v>
      </c>
      <c r="AH567" s="12"/>
      <c r="AI567" s="12">
        <v>6455.1178638883339</v>
      </c>
      <c r="AJ567" s="12"/>
      <c r="AK567" s="12">
        <v>39.762446653295008</v>
      </c>
      <c r="AL567" s="12">
        <v>377.84893558287513</v>
      </c>
      <c r="AM567" s="39">
        <f>AG567+AH567+AI567+AJ567+AK567+AL567</f>
        <v>6872.7292461245042</v>
      </c>
      <c r="AN567" s="40">
        <f>AM567/10</f>
        <v>687.27292461245042</v>
      </c>
      <c r="AO567" s="12"/>
      <c r="AP567" s="12"/>
      <c r="AQ567" s="12"/>
      <c r="AR567" s="41">
        <v>134.11161841301296</v>
      </c>
      <c r="AS567" s="12">
        <v>0</v>
      </c>
      <c r="AT567" s="12">
        <v>125.92567945363177</v>
      </c>
      <c r="AU567" s="12">
        <v>7.0624434684663555</v>
      </c>
      <c r="AV567" s="12"/>
      <c r="AW567" s="12"/>
      <c r="AX567" s="13">
        <v>1.1234954909148565</v>
      </c>
      <c r="AY567" s="12"/>
      <c r="AZ567" s="12"/>
      <c r="BA567" s="39"/>
      <c r="BB567" s="40">
        <v>0</v>
      </c>
      <c r="BC567" s="39">
        <f>U567+Z567+AM567+BA567</f>
        <v>11863.078639157538</v>
      </c>
      <c r="BD567">
        <f>V567+AA567+AN567</f>
        <v>1186.3078639157538</v>
      </c>
      <c r="BE567" s="12"/>
      <c r="BF567" s="12"/>
      <c r="BG567" s="12"/>
      <c r="BH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</row>
    <row r="568" spans="1:128" x14ac:dyDescent="0.25">
      <c r="A568" s="34" t="s">
        <v>151</v>
      </c>
      <c r="B568" s="1">
        <v>39988</v>
      </c>
      <c r="C568" s="2">
        <v>9</v>
      </c>
      <c r="D568" s="1" t="s">
        <v>122</v>
      </c>
      <c r="E568" t="s">
        <v>20</v>
      </c>
      <c r="F568">
        <v>168</v>
      </c>
      <c r="G568" t="s">
        <v>128</v>
      </c>
      <c r="H568" s="2"/>
      <c r="I568" s="12"/>
      <c r="J568" s="12"/>
      <c r="K568" s="2"/>
      <c r="L568" s="36"/>
      <c r="M568" s="2"/>
      <c r="N568" s="2"/>
      <c r="O568" s="2"/>
      <c r="P568" s="12"/>
      <c r="Q568" s="12"/>
      <c r="R568" s="12"/>
      <c r="S568" s="12"/>
      <c r="T568" s="12"/>
      <c r="U568" s="39"/>
      <c r="W568" s="12"/>
      <c r="X568" s="12"/>
      <c r="Y568" s="12"/>
      <c r="Z568" s="39"/>
      <c r="AB568" s="12"/>
      <c r="AC568" s="42"/>
      <c r="AD568" s="12"/>
      <c r="AE568" s="12"/>
      <c r="AF568" s="12"/>
      <c r="AG568" s="12"/>
      <c r="AH568" s="12"/>
      <c r="AI568" s="12"/>
      <c r="AJ568" s="12"/>
      <c r="AK568" s="12"/>
      <c r="AL568" s="12"/>
      <c r="AM568" s="39"/>
      <c r="AO568" s="12"/>
      <c r="AP568" s="12"/>
      <c r="AQ568" s="12"/>
      <c r="AR568" s="41"/>
      <c r="AS568" s="12"/>
      <c r="AT568" s="12"/>
      <c r="AU568" s="12"/>
      <c r="AV568" s="12"/>
      <c r="AW568" s="12"/>
      <c r="AX568" s="13"/>
      <c r="AY568" s="12">
        <v>7494.1439848460695</v>
      </c>
      <c r="AZ568" s="12">
        <v>36.80721074670474</v>
      </c>
      <c r="BA568" s="39">
        <f>AY568*(AZ568/100)</f>
        <v>2758.385370163789</v>
      </c>
      <c r="BB568" s="40">
        <v>275.83853701637889</v>
      </c>
      <c r="BC568" s="39"/>
      <c r="BE568" s="12"/>
      <c r="BF568" s="12">
        <f>BA568/227</f>
        <v>12.151477401602595</v>
      </c>
      <c r="BG568" s="12"/>
      <c r="BH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</row>
    <row r="569" spans="1:128" x14ac:dyDescent="0.25">
      <c r="A569" s="34" t="s">
        <v>151</v>
      </c>
      <c r="B569" s="1">
        <v>39820</v>
      </c>
      <c r="C569" s="2">
        <v>0</v>
      </c>
      <c r="D569" s="1" t="s">
        <v>223</v>
      </c>
      <c r="E569" t="s">
        <v>14</v>
      </c>
      <c r="F569" s="2">
        <v>0</v>
      </c>
      <c r="G569" t="s">
        <v>128</v>
      </c>
      <c r="H569" s="2"/>
      <c r="I569" s="12"/>
      <c r="J569" s="12"/>
      <c r="K569" s="2"/>
      <c r="L569" s="36"/>
      <c r="M569" s="2"/>
      <c r="N569" s="2"/>
      <c r="O569" s="2"/>
      <c r="P569" s="12"/>
      <c r="Q569" s="12"/>
      <c r="R569" s="12"/>
      <c r="S569" s="12"/>
      <c r="T569" s="12"/>
      <c r="U569" s="39">
        <v>0</v>
      </c>
      <c r="W569" s="12"/>
      <c r="X569" s="12"/>
      <c r="Y569" s="12"/>
      <c r="Z569" s="39">
        <v>0</v>
      </c>
      <c r="AB569" s="12"/>
      <c r="AC569" s="42"/>
      <c r="AD569" s="12"/>
      <c r="AE569" s="12"/>
      <c r="AF569" s="12"/>
      <c r="AG569" s="12">
        <v>0</v>
      </c>
      <c r="AH569" s="12"/>
      <c r="AI569" s="12">
        <v>0</v>
      </c>
      <c r="AJ569" s="12"/>
      <c r="AK569" s="12">
        <v>0</v>
      </c>
      <c r="AL569" s="12">
        <v>0</v>
      </c>
      <c r="AM569" s="39"/>
      <c r="AO569" s="12"/>
      <c r="AP569" s="12"/>
      <c r="AQ569" s="12"/>
      <c r="AR569" s="41">
        <v>0</v>
      </c>
      <c r="AS569" s="12">
        <v>0</v>
      </c>
      <c r="AT569" s="12">
        <v>0</v>
      </c>
      <c r="AU569" s="12">
        <v>0</v>
      </c>
      <c r="AV569" s="12"/>
      <c r="AW569" s="12"/>
      <c r="AX569" s="13">
        <v>0</v>
      </c>
      <c r="AY569" s="12"/>
      <c r="AZ569" s="12"/>
      <c r="BA569" s="39"/>
      <c r="BB569" s="40">
        <v>0</v>
      </c>
      <c r="BC569" s="39"/>
      <c r="BE569" s="12"/>
      <c r="BF569" s="12"/>
      <c r="BG569" s="12"/>
      <c r="BH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</row>
    <row r="570" spans="1:128" x14ac:dyDescent="0.25">
      <c r="A570" s="34" t="s">
        <v>151</v>
      </c>
      <c r="B570" s="1">
        <v>39846</v>
      </c>
      <c r="C570" s="2">
        <v>3</v>
      </c>
      <c r="D570" t="s">
        <v>224</v>
      </c>
      <c r="E570" t="s">
        <v>16</v>
      </c>
      <c r="F570">
        <v>26</v>
      </c>
      <c r="G570" t="s">
        <v>128</v>
      </c>
      <c r="H570" s="2"/>
      <c r="I570" s="12"/>
      <c r="J570" s="12"/>
      <c r="K570" s="2"/>
      <c r="L570" s="36">
        <v>26</v>
      </c>
      <c r="M570" s="2"/>
      <c r="N570" s="2"/>
      <c r="O570" s="2"/>
      <c r="P570" s="12"/>
      <c r="Q570" s="12"/>
      <c r="R570" s="12"/>
      <c r="S570" s="12"/>
      <c r="T570" s="12"/>
      <c r="U570" s="39">
        <v>0</v>
      </c>
      <c r="W570" s="12"/>
      <c r="X570" s="12"/>
      <c r="Y570" s="12"/>
      <c r="Z570" s="39">
        <v>0</v>
      </c>
      <c r="AB570" s="12"/>
      <c r="AC570" s="42"/>
      <c r="AD570" s="12"/>
      <c r="AE570" s="12"/>
      <c r="AF570" s="12"/>
      <c r="AG570" s="12">
        <v>0</v>
      </c>
      <c r="AH570" s="12"/>
      <c r="AI570" s="12">
        <v>0</v>
      </c>
      <c r="AJ570" s="12"/>
      <c r="AK570" s="12">
        <v>0</v>
      </c>
      <c r="AL570" s="12">
        <v>0</v>
      </c>
      <c r="AM570" s="39"/>
      <c r="AO570" s="12"/>
      <c r="AP570" s="12"/>
      <c r="AQ570" s="12"/>
      <c r="AR570" s="41">
        <v>0</v>
      </c>
      <c r="AS570" s="12">
        <v>0</v>
      </c>
      <c r="AT570" s="12">
        <v>0</v>
      </c>
      <c r="AU570" s="12">
        <v>0</v>
      </c>
      <c r="AV570" s="12"/>
      <c r="AW570" s="12"/>
      <c r="AX570" s="13">
        <v>0</v>
      </c>
      <c r="AY570" s="12"/>
      <c r="AZ570" s="12"/>
      <c r="BA570" s="39"/>
      <c r="BB570" s="40">
        <v>0</v>
      </c>
      <c r="BC570" s="39"/>
      <c r="BE570" s="12"/>
      <c r="BF570" s="12"/>
      <c r="BG570" s="12"/>
      <c r="BH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</row>
    <row r="571" spans="1:128" x14ac:dyDescent="0.25">
      <c r="A571" s="34" t="s">
        <v>153</v>
      </c>
      <c r="B571" s="1">
        <v>39877</v>
      </c>
      <c r="C571" s="2">
        <v>4</v>
      </c>
      <c r="D571" t="s">
        <v>220</v>
      </c>
      <c r="E571" t="s">
        <v>17</v>
      </c>
      <c r="F571">
        <v>57</v>
      </c>
      <c r="G571" t="s">
        <v>129</v>
      </c>
      <c r="H571" s="2"/>
      <c r="I571" s="12"/>
      <c r="J571" s="12"/>
      <c r="K571" s="2"/>
      <c r="L571" s="36"/>
      <c r="M571" s="2">
        <v>57</v>
      </c>
      <c r="N571" s="2"/>
      <c r="O571" s="2"/>
      <c r="P571" s="12"/>
      <c r="Q571" s="12"/>
      <c r="R571" s="12"/>
      <c r="S571" s="12"/>
      <c r="T571" s="12"/>
      <c r="U571" s="39"/>
      <c r="W571" s="12"/>
      <c r="X571" s="12"/>
      <c r="Y571" s="12"/>
      <c r="Z571" s="39"/>
      <c r="AB571" s="14"/>
      <c r="AC571" s="42"/>
      <c r="AD571" s="12"/>
      <c r="AE571" s="12"/>
      <c r="AF571" s="12"/>
      <c r="AG571" s="12"/>
      <c r="AH571" s="12"/>
      <c r="AI571" s="12"/>
      <c r="AJ571" s="12"/>
      <c r="AK571" s="12"/>
      <c r="AL571" s="12"/>
      <c r="AM571" s="39"/>
      <c r="AO571" s="12"/>
      <c r="AP571" s="12"/>
      <c r="AQ571" s="12"/>
      <c r="AR571" s="41"/>
      <c r="AS571" s="14"/>
      <c r="AT571" s="14"/>
      <c r="AU571" s="12"/>
      <c r="AV571" s="14"/>
      <c r="AW571" s="14"/>
      <c r="AX571" s="20"/>
      <c r="AY571" s="12"/>
      <c r="AZ571" s="12"/>
      <c r="BA571" s="39"/>
      <c r="BB571" s="40">
        <v>0</v>
      </c>
      <c r="BC571" s="39"/>
      <c r="BE571" s="12"/>
      <c r="BF571" s="12"/>
      <c r="BG571" s="12"/>
      <c r="BH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</row>
    <row r="572" spans="1:128" x14ac:dyDescent="0.25">
      <c r="A572" s="34" t="s">
        <v>153</v>
      </c>
      <c r="B572" s="1">
        <v>39848</v>
      </c>
      <c r="C572" s="2"/>
      <c r="D572" s="1"/>
      <c r="F572">
        <v>28</v>
      </c>
      <c r="G572" t="s">
        <v>129</v>
      </c>
      <c r="H572" s="2"/>
      <c r="I572" s="12"/>
      <c r="J572" s="12">
        <v>6.1</v>
      </c>
      <c r="K572" s="2"/>
      <c r="L572" s="36"/>
      <c r="M572" s="2"/>
      <c r="N572" s="2"/>
      <c r="O572" s="2"/>
      <c r="P572" s="12"/>
      <c r="Q572" s="12"/>
      <c r="R572" s="12"/>
      <c r="S572" s="12"/>
      <c r="T572" s="12"/>
      <c r="U572" s="39"/>
      <c r="W572" s="12"/>
      <c r="X572" s="12"/>
      <c r="Y572" s="12"/>
      <c r="Z572" s="39"/>
      <c r="AB572" s="12"/>
      <c r="AC572" s="42"/>
      <c r="AD572" s="12"/>
      <c r="AE572" s="12"/>
      <c r="AF572" s="12"/>
      <c r="AG572" s="12"/>
      <c r="AH572" s="12"/>
      <c r="AI572" s="12"/>
      <c r="AJ572" s="12"/>
      <c r="AK572" s="12"/>
      <c r="AL572" s="12"/>
      <c r="AM572" s="39"/>
      <c r="AO572" s="12"/>
      <c r="AP572" s="12"/>
      <c r="AQ572" s="12"/>
      <c r="AR572" s="41"/>
      <c r="AS572" s="12"/>
      <c r="AT572" s="12"/>
      <c r="AU572" s="12"/>
      <c r="AV572" s="12"/>
      <c r="AW572" s="12"/>
      <c r="AX572" s="13"/>
      <c r="AY572" s="12"/>
      <c r="AZ572" s="12"/>
      <c r="BA572" s="39"/>
      <c r="BB572" s="40">
        <v>0</v>
      </c>
      <c r="BC572" s="39"/>
      <c r="BE572" s="12"/>
      <c r="BF572" s="12"/>
      <c r="BG572" s="12"/>
      <c r="BH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</row>
    <row r="573" spans="1:128" x14ac:dyDescent="0.25">
      <c r="A573" s="34" t="s">
        <v>153</v>
      </c>
      <c r="B573" s="1">
        <v>39854</v>
      </c>
      <c r="C573" s="2"/>
      <c r="D573" s="1"/>
      <c r="F573">
        <v>34</v>
      </c>
      <c r="G573" t="s">
        <v>129</v>
      </c>
      <c r="H573" s="2"/>
      <c r="I573" s="12"/>
      <c r="J573" s="12">
        <v>7.8</v>
      </c>
      <c r="K573" s="2"/>
      <c r="L573" s="36"/>
      <c r="M573" s="2"/>
      <c r="N573" s="2"/>
      <c r="O573" s="2"/>
      <c r="P573" s="12"/>
      <c r="Q573" s="12"/>
      <c r="R573" s="12"/>
      <c r="S573" s="12"/>
      <c r="T573" s="12"/>
      <c r="U573" s="39"/>
      <c r="W573" s="12"/>
      <c r="X573" s="12"/>
      <c r="Y573" s="12"/>
      <c r="Z573" s="39"/>
      <c r="AB573" s="12"/>
      <c r="AC573" s="42"/>
      <c r="AD573" s="12"/>
      <c r="AE573" s="12"/>
      <c r="AF573" s="12"/>
      <c r="AG573" s="12"/>
      <c r="AH573" s="12"/>
      <c r="AI573" s="12"/>
      <c r="AJ573" s="12"/>
      <c r="AK573" s="12"/>
      <c r="AL573" s="12"/>
      <c r="AM573" s="39"/>
      <c r="AO573" s="12"/>
      <c r="AP573" s="12"/>
      <c r="AQ573" s="12"/>
      <c r="AR573" s="41"/>
      <c r="AS573" s="12"/>
      <c r="AT573" s="12"/>
      <c r="AU573" s="12"/>
      <c r="AV573" s="12"/>
      <c r="AW573" s="12"/>
      <c r="AX573" s="13"/>
      <c r="AY573" s="12"/>
      <c r="AZ573" s="12"/>
      <c r="BA573" s="39"/>
      <c r="BB573" s="40">
        <v>0</v>
      </c>
      <c r="BC573" s="39"/>
      <c r="BE573" s="12"/>
      <c r="BF573" s="12"/>
      <c r="BG573" s="12"/>
      <c r="BH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</row>
    <row r="574" spans="1:128" x14ac:dyDescent="0.25">
      <c r="A574" s="34" t="s">
        <v>153</v>
      </c>
      <c r="B574" s="1">
        <v>39860</v>
      </c>
      <c r="C574" s="2"/>
      <c r="D574" s="1"/>
      <c r="F574">
        <v>40</v>
      </c>
      <c r="G574" t="s">
        <v>129</v>
      </c>
      <c r="H574" s="2"/>
      <c r="I574" s="12"/>
      <c r="J574" s="12">
        <v>10.65</v>
      </c>
      <c r="K574" s="2"/>
      <c r="L574" s="36"/>
      <c r="M574" s="2"/>
      <c r="N574" s="2"/>
      <c r="O574" s="2"/>
      <c r="P574" s="12"/>
      <c r="Q574" s="12"/>
      <c r="R574" s="12"/>
      <c r="S574" s="12"/>
      <c r="T574" s="12"/>
      <c r="U574" s="39"/>
      <c r="W574" s="12"/>
      <c r="X574" s="12"/>
      <c r="Y574" s="12"/>
      <c r="Z574" s="39"/>
      <c r="AB574" s="12"/>
      <c r="AC574" s="42"/>
      <c r="AD574" s="12"/>
      <c r="AE574" s="12"/>
      <c r="AF574" s="12"/>
      <c r="AG574" s="12"/>
      <c r="AH574" s="12"/>
      <c r="AI574" s="12"/>
      <c r="AJ574" s="12"/>
      <c r="AK574" s="12"/>
      <c r="AL574" s="12"/>
      <c r="AM574" s="39"/>
      <c r="AO574" s="12"/>
      <c r="AP574" s="12"/>
      <c r="AQ574" s="12"/>
      <c r="AR574" s="41"/>
      <c r="AS574" s="12"/>
      <c r="AT574" s="12"/>
      <c r="AU574" s="12"/>
      <c r="AV574" s="12"/>
      <c r="AW574" s="12"/>
      <c r="AX574" s="13"/>
      <c r="AY574" s="12"/>
      <c r="AZ574" s="12"/>
      <c r="BA574" s="39"/>
      <c r="BB574" s="40">
        <v>0</v>
      </c>
      <c r="BC574" s="39"/>
      <c r="BE574" s="12"/>
      <c r="BF574" s="12"/>
      <c r="BG574" s="12"/>
      <c r="BH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</row>
    <row r="575" spans="1:128" x14ac:dyDescent="0.25">
      <c r="A575" s="34" t="s">
        <v>153</v>
      </c>
      <c r="B575" s="1">
        <v>39864</v>
      </c>
      <c r="C575" s="2"/>
      <c r="D575" s="1"/>
      <c r="F575">
        <v>44</v>
      </c>
      <c r="G575" t="s">
        <v>129</v>
      </c>
      <c r="H575" s="2"/>
      <c r="I575" s="12"/>
      <c r="J575" s="12"/>
      <c r="K575" s="2"/>
      <c r="L575" s="36"/>
      <c r="M575" s="2"/>
      <c r="N575" s="2"/>
      <c r="O575" s="2"/>
      <c r="P575" s="12"/>
      <c r="Q575" s="12"/>
      <c r="R575" s="12"/>
      <c r="S575" s="12"/>
      <c r="T575" s="12"/>
      <c r="U575" s="39">
        <v>0</v>
      </c>
      <c r="W575" s="12"/>
      <c r="X575" s="12"/>
      <c r="Y575" s="12"/>
      <c r="Z575" s="39">
        <v>0</v>
      </c>
      <c r="AB575" s="12">
        <v>0.85859866344789659</v>
      </c>
      <c r="AC575" s="42"/>
      <c r="AD575" s="12"/>
      <c r="AE575" s="12"/>
      <c r="AF575" s="12"/>
      <c r="AG575" s="12">
        <v>0</v>
      </c>
      <c r="AH575" s="12"/>
      <c r="AI575" s="12">
        <v>0</v>
      </c>
      <c r="AJ575" s="12"/>
      <c r="AK575" s="12">
        <v>0</v>
      </c>
      <c r="AL575" s="12">
        <v>0</v>
      </c>
      <c r="AM575" s="39"/>
      <c r="AO575" s="12"/>
      <c r="AP575" s="12"/>
      <c r="AQ575" s="12"/>
      <c r="AR575" s="41">
        <v>0</v>
      </c>
      <c r="AS575" s="12">
        <v>0</v>
      </c>
      <c r="AT575" s="12">
        <v>0</v>
      </c>
      <c r="AU575" s="12">
        <v>0</v>
      </c>
      <c r="AV575" s="12"/>
      <c r="AW575" s="12"/>
      <c r="AX575" s="13">
        <v>0</v>
      </c>
      <c r="AY575" s="12"/>
      <c r="AZ575" s="12"/>
      <c r="BA575" s="39"/>
      <c r="BB575" s="40">
        <v>0</v>
      </c>
      <c r="BC575" s="39"/>
      <c r="BE575" s="12"/>
      <c r="BF575" s="12"/>
      <c r="BG575" s="12"/>
      <c r="BH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</row>
    <row r="576" spans="1:128" x14ac:dyDescent="0.25">
      <c r="A576" s="34" t="s">
        <v>153</v>
      </c>
      <c r="B576" s="1">
        <v>39869</v>
      </c>
      <c r="C576" s="2"/>
      <c r="D576" s="1"/>
      <c r="F576">
        <v>49</v>
      </c>
      <c r="G576" t="s">
        <v>129</v>
      </c>
      <c r="H576" s="2"/>
      <c r="I576" s="12"/>
      <c r="J576" s="12">
        <v>12.7</v>
      </c>
      <c r="K576" s="2"/>
      <c r="L576" s="36"/>
      <c r="M576" s="2"/>
      <c r="N576" s="2"/>
      <c r="O576" s="2"/>
      <c r="P576" s="12"/>
      <c r="Q576" s="12"/>
      <c r="R576" s="12"/>
      <c r="S576" s="12"/>
      <c r="T576" s="12"/>
      <c r="U576" s="39"/>
      <c r="W576" s="12"/>
      <c r="X576" s="12"/>
      <c r="Y576" s="12"/>
      <c r="Z576" s="39"/>
      <c r="AB576" s="12"/>
      <c r="AC576" s="42"/>
      <c r="AD576" s="12"/>
      <c r="AE576" s="12"/>
      <c r="AF576" s="12"/>
      <c r="AG576" s="12"/>
      <c r="AH576" s="12"/>
      <c r="AI576" s="12"/>
      <c r="AJ576" s="12"/>
      <c r="AK576" s="12"/>
      <c r="AL576" s="12"/>
      <c r="AM576" s="39"/>
      <c r="AO576" s="12"/>
      <c r="AP576" s="12"/>
      <c r="AQ576" s="12"/>
      <c r="AR576" s="41"/>
      <c r="AS576" s="12"/>
      <c r="AT576" s="12"/>
      <c r="AU576" s="12"/>
      <c r="AV576" s="12"/>
      <c r="AW576" s="12"/>
      <c r="AX576" s="13"/>
      <c r="AY576" s="12"/>
      <c r="AZ576" s="12"/>
      <c r="BA576" s="39"/>
      <c r="BB576" s="40">
        <v>0</v>
      </c>
      <c r="BC576" s="39"/>
      <c r="BE576" s="12"/>
      <c r="BF576" s="12"/>
      <c r="BG576" s="12"/>
      <c r="BH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</row>
    <row r="577" spans="1:128" x14ac:dyDescent="0.25">
      <c r="A577" s="34" t="s">
        <v>153</v>
      </c>
      <c r="B577" s="1">
        <v>39874</v>
      </c>
      <c r="C577" s="2"/>
      <c r="D577" s="1"/>
      <c r="F577">
        <v>54</v>
      </c>
      <c r="G577" t="s">
        <v>129</v>
      </c>
      <c r="H577" s="2"/>
      <c r="I577" s="12"/>
      <c r="J577" s="12">
        <v>12.6</v>
      </c>
      <c r="K577" s="2"/>
      <c r="L577" s="36"/>
      <c r="M577" s="2"/>
      <c r="N577" s="2"/>
      <c r="O577" s="2"/>
      <c r="P577" s="12"/>
      <c r="Q577" s="12"/>
      <c r="R577" s="12"/>
      <c r="S577" s="12"/>
      <c r="T577" s="12"/>
      <c r="U577" s="39">
        <v>843.70712180663588</v>
      </c>
      <c r="V577" s="40">
        <v>84.370712180663588</v>
      </c>
      <c r="W577" s="12"/>
      <c r="X577" s="12"/>
      <c r="Y577" s="12"/>
      <c r="Z577" s="39">
        <v>982.48408830184701</v>
      </c>
      <c r="AA577" s="40">
        <v>98.248408830184701</v>
      </c>
      <c r="AB577" s="12">
        <v>1.3286399347656788</v>
      </c>
      <c r="AC577" s="42">
        <f>AB577/AA577</f>
        <v>1.3523271782061501E-2</v>
      </c>
      <c r="AD577" s="12"/>
      <c r="AE577" s="12"/>
      <c r="AF577" s="12"/>
      <c r="AG577" s="12">
        <v>57.135794455383717</v>
      </c>
      <c r="AH577" s="12"/>
      <c r="AI577" s="12">
        <v>0</v>
      </c>
      <c r="AJ577" s="12"/>
      <c r="AK577" s="12">
        <v>0</v>
      </c>
      <c r="AL577" s="12">
        <v>0</v>
      </c>
      <c r="AM577" s="39">
        <f>AG577+AH577+AI577+AJ577+AK577+AL577</f>
        <v>57.135794455383717</v>
      </c>
      <c r="AN577" s="40">
        <f>AM577/10</f>
        <v>5.7135794455383717</v>
      </c>
      <c r="AO577" s="12"/>
      <c r="AP577" s="12"/>
      <c r="AQ577" s="12"/>
      <c r="AR577" s="41">
        <v>126.61108610906923</v>
      </c>
      <c r="AS577" s="12">
        <v>126.61108610906923</v>
      </c>
      <c r="AT577" s="12">
        <v>0</v>
      </c>
      <c r="AU577" s="12">
        <v>0</v>
      </c>
      <c r="AV577" s="12"/>
      <c r="AW577" s="12"/>
      <c r="AX577" s="13">
        <v>0</v>
      </c>
      <c r="AY577" s="12"/>
      <c r="AZ577" s="12"/>
      <c r="BA577" s="39"/>
      <c r="BB577" s="40">
        <v>0</v>
      </c>
      <c r="BC577" s="39">
        <f>U577+Z577+AM577+BA577</f>
        <v>1883.3270045638667</v>
      </c>
      <c r="BD577">
        <f>V577+AA577+AN577</f>
        <v>188.33270045638665</v>
      </c>
      <c r="BE577" s="12"/>
      <c r="BF577" s="12"/>
      <c r="BG577" s="12"/>
      <c r="BH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</row>
    <row r="578" spans="1:128" x14ac:dyDescent="0.25">
      <c r="A578" s="34" t="s">
        <v>153</v>
      </c>
      <c r="B578" s="1">
        <v>39884</v>
      </c>
      <c r="C578" s="2"/>
      <c r="D578" s="1"/>
      <c r="F578">
        <v>64</v>
      </c>
      <c r="G578" t="s">
        <v>129</v>
      </c>
      <c r="H578" s="2"/>
      <c r="I578" s="12"/>
      <c r="J578" s="12">
        <v>15.45</v>
      </c>
      <c r="K578" s="2"/>
      <c r="L578" s="36"/>
      <c r="M578" s="2"/>
      <c r="N578" s="2"/>
      <c r="O578" s="2"/>
      <c r="P578" s="12"/>
      <c r="Q578" s="12"/>
      <c r="R578" s="12"/>
      <c r="S578" s="12"/>
      <c r="T578" s="12"/>
      <c r="U578" s="39"/>
      <c r="W578" s="12"/>
      <c r="X578" s="12"/>
      <c r="Y578" s="12"/>
      <c r="Z578" s="39"/>
      <c r="AB578" s="12"/>
      <c r="AC578" s="42"/>
      <c r="AD578" s="12"/>
      <c r="AE578" s="12"/>
      <c r="AF578" s="12"/>
      <c r="AG578" s="12"/>
      <c r="AH578" s="12"/>
      <c r="AI578" s="12"/>
      <c r="AJ578" s="12"/>
      <c r="AK578" s="12"/>
      <c r="AL578" s="12"/>
      <c r="AM578" s="39"/>
      <c r="AO578" s="12"/>
      <c r="AP578" s="12"/>
      <c r="AQ578" s="12"/>
      <c r="AR578" s="41"/>
      <c r="AS578" s="12"/>
      <c r="AT578" s="12"/>
      <c r="AU578" s="12"/>
      <c r="AV578" s="12"/>
      <c r="AW578" s="12"/>
      <c r="AX578" s="13"/>
      <c r="AY578" s="12"/>
      <c r="AZ578" s="12"/>
      <c r="BA578" s="39"/>
      <c r="BB578" s="40">
        <v>0</v>
      </c>
      <c r="BC578" s="39"/>
      <c r="BE578" s="12"/>
      <c r="BF578" s="12"/>
      <c r="BG578" s="12"/>
      <c r="BH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</row>
    <row r="579" spans="1:128" x14ac:dyDescent="0.25">
      <c r="A579" s="34" t="s">
        <v>153</v>
      </c>
      <c r="B579" s="1">
        <v>39890</v>
      </c>
      <c r="C579" s="2"/>
      <c r="D579" s="1"/>
      <c r="F579">
        <v>70</v>
      </c>
      <c r="G579" t="s">
        <v>129</v>
      </c>
      <c r="H579" s="2"/>
      <c r="I579" s="12"/>
      <c r="J579" s="12">
        <v>14.7</v>
      </c>
      <c r="K579" s="2"/>
      <c r="L579" s="36"/>
      <c r="M579" s="2"/>
      <c r="N579" s="2"/>
      <c r="O579" s="2"/>
      <c r="P579" s="12"/>
      <c r="Q579" s="12"/>
      <c r="R579" s="12"/>
      <c r="S579" s="12"/>
      <c r="T579" s="12"/>
      <c r="U579" s="39">
        <v>1944.3896479077962</v>
      </c>
      <c r="V579" s="40">
        <v>194.43896479077961</v>
      </c>
      <c r="W579" s="12"/>
      <c r="X579" s="12"/>
      <c r="Y579" s="12"/>
      <c r="Z579" s="39">
        <v>1694.2643866676665</v>
      </c>
      <c r="AA579" s="40">
        <v>169.42643866676664</v>
      </c>
      <c r="AB579" s="12">
        <v>2.5623824966191338</v>
      </c>
      <c r="AC579" s="42">
        <f>AB579/AA579</f>
        <v>1.5123864473471639E-2</v>
      </c>
      <c r="AD579" s="12"/>
      <c r="AE579" s="12"/>
      <c r="AF579" s="12"/>
      <c r="AG579" s="12">
        <v>317.94466934142258</v>
      </c>
      <c r="AH579" s="12"/>
      <c r="AI579" s="12">
        <v>144.14455118829991</v>
      </c>
      <c r="AJ579" s="12"/>
      <c r="AK579" s="12">
        <v>0</v>
      </c>
      <c r="AL579" s="12">
        <v>0</v>
      </c>
      <c r="AM579" s="39">
        <f>AG579+AH579+AI579+AJ579+AK579+AL579</f>
        <v>462.08922052972252</v>
      </c>
      <c r="AN579" s="40">
        <f>AM579/10</f>
        <v>46.208922052972255</v>
      </c>
      <c r="AO579" s="12"/>
      <c r="AP579" s="12"/>
      <c r="AQ579" s="12"/>
      <c r="AR579" s="41">
        <v>295.2259570437916</v>
      </c>
      <c r="AS579" s="12">
        <v>268.55708579273357</v>
      </c>
      <c r="AT579" s="12">
        <v>26.668871251058043</v>
      </c>
      <c r="AU579" s="12">
        <v>0</v>
      </c>
      <c r="AV579" s="12"/>
      <c r="AW579" s="12"/>
      <c r="AX579" s="13">
        <v>0</v>
      </c>
      <c r="AY579" s="12"/>
      <c r="AZ579" s="12"/>
      <c r="BA579" s="39"/>
      <c r="BB579" s="40">
        <v>0</v>
      </c>
      <c r="BC579" s="39">
        <f>U579+Z579+AM579+BA579</f>
        <v>4100.7432551051852</v>
      </c>
      <c r="BD579">
        <f>V579+AA579+AN579</f>
        <v>410.07432551051846</v>
      </c>
      <c r="BE579" s="12"/>
      <c r="BF579" s="12"/>
      <c r="BG579" s="12"/>
      <c r="BH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</row>
    <row r="580" spans="1:128" x14ac:dyDescent="0.25">
      <c r="A580" s="34" t="s">
        <v>153</v>
      </c>
      <c r="B580" s="1">
        <v>39895</v>
      </c>
      <c r="C580" s="2"/>
      <c r="D580" s="1"/>
      <c r="F580">
        <v>75</v>
      </c>
      <c r="G580" t="s">
        <v>129</v>
      </c>
      <c r="H580" s="2"/>
      <c r="I580" s="12"/>
      <c r="J580" s="12">
        <v>17.7</v>
      </c>
      <c r="K580" s="2"/>
      <c r="L580" s="36"/>
      <c r="M580" s="2"/>
      <c r="N580" s="2"/>
      <c r="O580" s="2"/>
      <c r="P580" s="12"/>
      <c r="Q580" s="12"/>
      <c r="R580" s="12"/>
      <c r="S580" s="12"/>
      <c r="T580" s="12"/>
      <c r="U580" s="39"/>
      <c r="W580" s="12"/>
      <c r="X580" s="12"/>
      <c r="Y580" s="12"/>
      <c r="Z580" s="39"/>
      <c r="AB580" s="12"/>
      <c r="AC580" s="42"/>
      <c r="AD580" s="12"/>
      <c r="AE580" s="12"/>
      <c r="AF580" s="12"/>
      <c r="AG580" s="12"/>
      <c r="AH580" s="12"/>
      <c r="AI580" s="12"/>
      <c r="AJ580" s="12"/>
      <c r="AK580" s="12"/>
      <c r="AL580" s="12"/>
      <c r="AM580" s="39"/>
      <c r="AO580" s="12"/>
      <c r="AP580" s="12"/>
      <c r="AQ580" s="12"/>
      <c r="AR580" s="41"/>
      <c r="AS580" s="12"/>
      <c r="AT580" s="12"/>
      <c r="AU580" s="12"/>
      <c r="AV580" s="12"/>
      <c r="AW580" s="12"/>
      <c r="AX580" s="13"/>
      <c r="AY580" s="12"/>
      <c r="AZ580" s="12"/>
      <c r="BA580" s="39"/>
      <c r="BB580" s="40">
        <v>0</v>
      </c>
      <c r="BC580" s="39"/>
      <c r="BE580" s="12"/>
      <c r="BF580" s="12"/>
      <c r="BG580" s="12"/>
      <c r="BH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</row>
    <row r="581" spans="1:128" x14ac:dyDescent="0.25">
      <c r="A581" s="34" t="s">
        <v>153</v>
      </c>
      <c r="B581" s="1">
        <v>39903</v>
      </c>
      <c r="C581" s="2"/>
      <c r="D581" s="1"/>
      <c r="F581">
        <v>83</v>
      </c>
      <c r="G581" t="s">
        <v>129</v>
      </c>
      <c r="H581" s="2"/>
      <c r="I581" s="12"/>
      <c r="J581" s="12">
        <v>19.45</v>
      </c>
      <c r="K581" s="2"/>
      <c r="L581" s="36"/>
      <c r="M581" s="2"/>
      <c r="N581" s="2"/>
      <c r="O581" s="2"/>
      <c r="P581" s="12"/>
      <c r="Q581" s="12"/>
      <c r="R581" s="12"/>
      <c r="S581" s="12"/>
      <c r="T581" s="12"/>
      <c r="U581" s="39">
        <v>3641.2447071238812</v>
      </c>
      <c r="V581" s="40">
        <v>364.12447071238813</v>
      </c>
      <c r="W581" s="12"/>
      <c r="X581" s="12"/>
      <c r="Y581" s="12"/>
      <c r="Z581" s="39">
        <v>2497.5924525426744</v>
      </c>
      <c r="AA581" s="40">
        <v>249.75924525426746</v>
      </c>
      <c r="AB581" s="12">
        <v>3.2575018379617986</v>
      </c>
      <c r="AC581" s="42">
        <f>AB581/AA581</f>
        <v>1.3042567592024464E-2</v>
      </c>
      <c r="AD581" s="12"/>
      <c r="AE581" s="12"/>
      <c r="AF581" s="12"/>
      <c r="AG581" s="12">
        <v>341.76580276724053</v>
      </c>
      <c r="AH581" s="12"/>
      <c r="AI581" s="12">
        <v>1115.2222707313981</v>
      </c>
      <c r="AJ581" s="12"/>
      <c r="AK581" s="12">
        <v>0</v>
      </c>
      <c r="AL581" s="12">
        <v>0</v>
      </c>
      <c r="AM581" s="39">
        <f>AG581+AH581+AI581+AJ581+AK581+AL581</f>
        <v>1456.9880734986386</v>
      </c>
      <c r="AN581" s="40">
        <f>AM581/10</f>
        <v>145.69880734986387</v>
      </c>
      <c r="AO581" s="12"/>
      <c r="AP581" s="12"/>
      <c r="AQ581" s="12"/>
      <c r="AR581" s="41">
        <v>377.76166624667104</v>
      </c>
      <c r="AS581" s="12">
        <v>243.33787873264288</v>
      </c>
      <c r="AT581" s="12">
        <v>134.42378751402816</v>
      </c>
      <c r="AU581" s="12">
        <v>0</v>
      </c>
      <c r="AV581" s="12"/>
      <c r="AW581" s="12"/>
      <c r="AX581" s="13">
        <v>0</v>
      </c>
      <c r="AY581" s="12"/>
      <c r="AZ581" s="12"/>
      <c r="BA581" s="39"/>
      <c r="BB581" s="40">
        <v>0</v>
      </c>
      <c r="BC581" s="39">
        <f>U581+Z581+AM581+BA581</f>
        <v>7595.8252331651947</v>
      </c>
      <c r="BD581">
        <f>V581+AA581+AN581</f>
        <v>759.58252331651943</v>
      </c>
      <c r="BE581" s="12"/>
      <c r="BF581" s="12"/>
      <c r="BG581" s="12"/>
      <c r="BH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</row>
    <row r="582" spans="1:128" x14ac:dyDescent="0.25">
      <c r="A582" s="34" t="s">
        <v>153</v>
      </c>
      <c r="B582" s="1">
        <v>39911</v>
      </c>
      <c r="C582" s="2"/>
      <c r="D582" s="1"/>
      <c r="F582">
        <v>91</v>
      </c>
      <c r="G582" t="s">
        <v>129</v>
      </c>
      <c r="H582" s="2"/>
      <c r="I582" s="12"/>
      <c r="J582" s="12">
        <v>18.75</v>
      </c>
      <c r="K582" s="2"/>
      <c r="L582" s="36"/>
      <c r="M582" s="2"/>
      <c r="N582" s="2"/>
      <c r="O582" s="2"/>
      <c r="P582" s="12"/>
      <c r="Q582" s="12"/>
      <c r="R582" s="12"/>
      <c r="S582" s="12"/>
      <c r="T582" s="12"/>
      <c r="U582" s="39"/>
      <c r="W582" s="12"/>
      <c r="X582" s="12"/>
      <c r="Y582" s="12"/>
      <c r="Z582" s="39"/>
      <c r="AB582" s="12"/>
      <c r="AC582" s="42"/>
      <c r="AD582" s="12"/>
      <c r="AE582" s="12"/>
      <c r="AF582" s="12"/>
      <c r="AG582" s="12"/>
      <c r="AH582" s="12"/>
      <c r="AI582" s="12"/>
      <c r="AJ582" s="12"/>
      <c r="AK582" s="12"/>
      <c r="AL582" s="12"/>
      <c r="AM582" s="39"/>
      <c r="AO582" s="12"/>
      <c r="AP582" s="12"/>
      <c r="AQ582" s="12"/>
      <c r="AR582" s="41"/>
      <c r="AS582" s="12"/>
      <c r="AT582" s="12"/>
      <c r="AU582" s="12"/>
      <c r="AV582" s="12"/>
      <c r="AW582" s="12"/>
      <c r="AX582" s="13"/>
      <c r="AY582" s="12"/>
      <c r="AZ582" s="12"/>
      <c r="BA582" s="39"/>
      <c r="BB582" s="40">
        <v>0</v>
      </c>
      <c r="BC582" s="39"/>
      <c r="BE582" s="12"/>
      <c r="BF582" s="12"/>
      <c r="BG582" s="12"/>
      <c r="BH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</row>
    <row r="583" spans="1:128" x14ac:dyDescent="0.25">
      <c r="A583" s="34" t="s">
        <v>153</v>
      </c>
      <c r="B583" s="1">
        <v>39919</v>
      </c>
      <c r="C583" s="2"/>
      <c r="D583" s="1"/>
      <c r="F583">
        <v>99</v>
      </c>
      <c r="G583" t="s">
        <v>129</v>
      </c>
      <c r="H583" s="2"/>
      <c r="I583" s="12"/>
      <c r="J583" s="12"/>
      <c r="K583" s="2"/>
      <c r="L583" s="36"/>
      <c r="M583" s="2"/>
      <c r="N583" s="2"/>
      <c r="O583" s="2"/>
      <c r="P583" s="12"/>
      <c r="Q583" s="12"/>
      <c r="R583" s="12"/>
      <c r="S583" s="12"/>
      <c r="T583" s="12"/>
      <c r="U583" s="39">
        <v>3630.2339374560606</v>
      </c>
      <c r="V583" s="40">
        <v>363.02339374560609</v>
      </c>
      <c r="W583" s="12"/>
      <c r="X583" s="12"/>
      <c r="Y583" s="12"/>
      <c r="Z583" s="39">
        <v>2504.4987944822769</v>
      </c>
      <c r="AA583" s="40">
        <v>250.4498794482277</v>
      </c>
      <c r="AB583" s="12">
        <v>3.0197297057529608</v>
      </c>
      <c r="AC583" s="42">
        <f>AB583/AA583</f>
        <v>1.2057221638140939E-2</v>
      </c>
      <c r="AD583" s="12"/>
      <c r="AE583" s="12"/>
      <c r="AF583" s="12"/>
      <c r="AG583" s="12">
        <v>82.324631496604241</v>
      </c>
      <c r="AH583" s="12"/>
      <c r="AI583" s="12">
        <v>3564.1509617521851</v>
      </c>
      <c r="AJ583" s="12"/>
      <c r="AK583" s="12">
        <v>0</v>
      </c>
      <c r="AL583" s="12">
        <v>0</v>
      </c>
      <c r="AM583" s="39">
        <f>AG583+AH583+AI583+AJ583+AK583+AL583</f>
        <v>3646.4755932487892</v>
      </c>
      <c r="AN583" s="40">
        <f>AM583/10</f>
        <v>364.6475593248789</v>
      </c>
      <c r="AO583" s="12"/>
      <c r="AP583" s="12"/>
      <c r="AQ583" s="12"/>
      <c r="AR583" s="41">
        <v>171.11673244215555</v>
      </c>
      <c r="AS583" s="12">
        <v>43.18951575340013</v>
      </c>
      <c r="AT583" s="12">
        <v>127.92721668875542</v>
      </c>
      <c r="AU583" s="12">
        <v>0</v>
      </c>
      <c r="AV583" s="12"/>
      <c r="AW583" s="12"/>
      <c r="AX583" s="13">
        <v>0</v>
      </c>
      <c r="AY583" s="12"/>
      <c r="AZ583" s="12"/>
      <c r="BA583" s="39"/>
      <c r="BB583" s="40">
        <v>0</v>
      </c>
      <c r="BC583" s="39">
        <f>U583+Z583+AM583+BA583</f>
        <v>9781.2083251871263</v>
      </c>
      <c r="BD583">
        <f>V583+AA583+AN583</f>
        <v>978.12083251871275</v>
      </c>
      <c r="BE583" s="12"/>
      <c r="BF583" s="12"/>
      <c r="BG583" s="12"/>
      <c r="BH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</row>
    <row r="584" spans="1:128" x14ac:dyDescent="0.25">
      <c r="A584" s="34" t="s">
        <v>153</v>
      </c>
      <c r="B584" s="1">
        <v>39928</v>
      </c>
      <c r="C584" s="2"/>
      <c r="D584" s="1"/>
      <c r="F584">
        <v>108</v>
      </c>
      <c r="G584" t="s">
        <v>129</v>
      </c>
      <c r="H584" s="2"/>
      <c r="I584" s="12"/>
      <c r="J584" s="12">
        <v>22.9</v>
      </c>
      <c r="K584" s="2"/>
      <c r="L584" s="36"/>
      <c r="M584" s="2"/>
      <c r="N584" s="2"/>
      <c r="O584" s="2"/>
      <c r="P584" s="12"/>
      <c r="Q584" s="12"/>
      <c r="R584" s="12"/>
      <c r="S584" s="12"/>
      <c r="T584" s="12"/>
      <c r="U584" s="39"/>
      <c r="W584" s="12"/>
      <c r="X584" s="12"/>
      <c r="Y584" s="12"/>
      <c r="Z584" s="39"/>
      <c r="AB584" s="12"/>
      <c r="AC584" s="42"/>
      <c r="AD584" s="12"/>
      <c r="AE584" s="12"/>
      <c r="AF584" s="12"/>
      <c r="AG584" s="12"/>
      <c r="AH584" s="12"/>
      <c r="AI584" s="12"/>
      <c r="AJ584" s="12"/>
      <c r="AK584" s="12"/>
      <c r="AL584" s="12"/>
      <c r="AM584" s="39"/>
      <c r="AO584" s="12"/>
      <c r="AP584" s="12"/>
      <c r="AQ584" s="12"/>
      <c r="AR584" s="41"/>
      <c r="AS584" s="12"/>
      <c r="AT584" s="12"/>
      <c r="AU584" s="12"/>
      <c r="AV584" s="12"/>
      <c r="AW584" s="12"/>
      <c r="AX584" s="13"/>
      <c r="AY584" s="12"/>
      <c r="AZ584" s="12"/>
      <c r="BA584" s="39"/>
      <c r="BB584" s="40">
        <v>0</v>
      </c>
      <c r="BC584" s="39"/>
      <c r="BE584" s="12"/>
      <c r="BF584" s="12"/>
      <c r="BG584" s="12"/>
      <c r="BH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</row>
    <row r="585" spans="1:128" x14ac:dyDescent="0.25">
      <c r="A585" s="34" t="s">
        <v>153</v>
      </c>
      <c r="B585" s="1">
        <v>39954</v>
      </c>
      <c r="C585" s="2"/>
      <c r="D585" s="1"/>
      <c r="F585">
        <v>134</v>
      </c>
      <c r="G585" t="s">
        <v>129</v>
      </c>
      <c r="H585" s="2"/>
      <c r="I585" s="12"/>
      <c r="J585" s="12"/>
      <c r="K585" s="2"/>
      <c r="L585" s="36"/>
      <c r="M585" s="2"/>
      <c r="N585" s="2"/>
      <c r="O585" s="2"/>
      <c r="P585" s="12"/>
      <c r="Q585" s="12"/>
      <c r="R585" s="12"/>
      <c r="S585" s="12"/>
      <c r="T585" s="12"/>
      <c r="U585" s="39"/>
      <c r="W585" s="12"/>
      <c r="X585" s="12"/>
      <c r="Y585" s="12"/>
      <c r="Z585" s="39"/>
      <c r="AB585" s="12"/>
      <c r="AC585" s="42"/>
      <c r="AD585" s="12"/>
      <c r="AE585" s="12"/>
      <c r="AF585" s="12"/>
      <c r="AG585" s="12"/>
      <c r="AH585" s="12"/>
      <c r="AI585" s="12"/>
      <c r="AJ585" s="12"/>
      <c r="AK585" s="12"/>
      <c r="AL585" s="12"/>
      <c r="AM585" s="39"/>
      <c r="AO585" s="12"/>
      <c r="AP585" s="12"/>
      <c r="AQ585" s="12"/>
      <c r="AR585" s="41"/>
      <c r="AS585" s="12"/>
      <c r="AT585" s="12"/>
      <c r="AU585" s="12"/>
      <c r="AV585" s="12"/>
      <c r="AW585" s="12"/>
      <c r="AX585" s="13"/>
      <c r="AY585" s="12"/>
      <c r="AZ585" s="12"/>
      <c r="BA585" s="39"/>
      <c r="BB585" s="40">
        <v>0</v>
      </c>
      <c r="BC585" s="39"/>
      <c r="BE585" s="12"/>
      <c r="BF585" s="12"/>
      <c r="BG585" s="12">
        <v>13.465000720149792</v>
      </c>
      <c r="BH585" s="12">
        <v>5.5884001034527353</v>
      </c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</row>
    <row r="586" spans="1:128" x14ac:dyDescent="0.25">
      <c r="A586" s="34" t="s">
        <v>153</v>
      </c>
      <c r="B586" s="1">
        <v>39960</v>
      </c>
      <c r="C586" s="2"/>
      <c r="D586" s="1"/>
      <c r="F586">
        <v>140</v>
      </c>
      <c r="G586" t="s">
        <v>129</v>
      </c>
      <c r="H586" s="2"/>
      <c r="I586" s="12"/>
      <c r="J586" s="12"/>
      <c r="K586" s="2"/>
      <c r="L586" s="36"/>
      <c r="M586" s="2"/>
      <c r="N586" s="2"/>
      <c r="O586" s="2"/>
      <c r="P586" s="12"/>
      <c r="Q586" s="12"/>
      <c r="R586" s="12"/>
      <c r="S586" s="12"/>
      <c r="T586" s="12"/>
      <c r="U586" s="39"/>
      <c r="W586" s="12"/>
      <c r="X586" s="12"/>
      <c r="Y586" s="12"/>
      <c r="Z586" s="39"/>
      <c r="AB586" s="12"/>
      <c r="AC586" s="42"/>
      <c r="AD586" s="12"/>
      <c r="AE586" s="12"/>
      <c r="AF586" s="12"/>
      <c r="AG586" s="12"/>
      <c r="AH586" s="12"/>
      <c r="AI586" s="12"/>
      <c r="AJ586" s="12"/>
      <c r="AK586" s="12"/>
      <c r="AL586" s="12"/>
      <c r="AM586" s="39"/>
      <c r="AO586" s="12"/>
      <c r="AP586" s="12"/>
      <c r="AQ586" s="12"/>
      <c r="AR586" s="41"/>
      <c r="AS586" s="12"/>
      <c r="AT586" s="12"/>
      <c r="AU586" s="12"/>
      <c r="AV586" s="12"/>
      <c r="AW586" s="12"/>
      <c r="AX586" s="13"/>
      <c r="AY586" s="12"/>
      <c r="AZ586" s="12"/>
      <c r="BA586" s="39"/>
      <c r="BB586" s="40">
        <v>0</v>
      </c>
      <c r="BC586" s="39"/>
      <c r="BE586" s="12"/>
      <c r="BF586" s="12"/>
      <c r="BG586" s="12">
        <v>21.208411349560709</v>
      </c>
      <c r="BH586" s="12">
        <v>5.0480754752493882</v>
      </c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</row>
    <row r="587" spans="1:128" x14ac:dyDescent="0.25">
      <c r="A587" s="34" t="s">
        <v>153</v>
      </c>
      <c r="B587" s="1">
        <v>39966</v>
      </c>
      <c r="C587" s="2"/>
      <c r="D587" s="1"/>
      <c r="F587">
        <v>146</v>
      </c>
      <c r="G587" t="s">
        <v>129</v>
      </c>
      <c r="H587" s="2"/>
      <c r="I587" s="12"/>
      <c r="J587" s="12"/>
      <c r="K587" s="2"/>
      <c r="L587" s="36"/>
      <c r="M587" s="2"/>
      <c r="N587" s="2"/>
      <c r="O587" s="2"/>
      <c r="P587" s="12"/>
      <c r="Q587" s="12"/>
      <c r="R587" s="12"/>
      <c r="S587" s="12"/>
      <c r="T587" s="12"/>
      <c r="U587" s="39">
        <v>4448.6453718798894</v>
      </c>
      <c r="V587" s="40">
        <v>444.86453718798896</v>
      </c>
      <c r="W587" s="12"/>
      <c r="X587" s="12"/>
      <c r="Y587" s="12"/>
      <c r="Z587" s="39">
        <v>1887.1526886813501</v>
      </c>
      <c r="AA587" s="40">
        <v>188.71526886813501</v>
      </c>
      <c r="AB587" s="12">
        <v>2.5933626682561988</v>
      </c>
      <c r="AC587" s="42">
        <f>AB587/AA587</f>
        <v>1.3742198412510615E-2</v>
      </c>
      <c r="AD587" s="12"/>
      <c r="AE587" s="12"/>
      <c r="AF587" s="12"/>
      <c r="AG587" s="12">
        <v>0</v>
      </c>
      <c r="AH587" s="12"/>
      <c r="AI587" s="12">
        <v>4382.2787317724051</v>
      </c>
      <c r="AJ587" s="12"/>
      <c r="AK587" s="12">
        <v>421.63132418256555</v>
      </c>
      <c r="AL587" s="12">
        <v>5169.0887485692292</v>
      </c>
      <c r="AM587" s="39">
        <f>AG587+AH587+AI587+AJ587+AK587+AL587</f>
        <v>9972.9988045241989</v>
      </c>
      <c r="AN587" s="40">
        <f>AM587/10</f>
        <v>997.29988045241987</v>
      </c>
      <c r="AO587" s="12"/>
      <c r="AP587" s="12"/>
      <c r="AQ587" s="12"/>
      <c r="AR587" s="41">
        <v>165.89384176877462</v>
      </c>
      <c r="AS587" s="12">
        <v>0</v>
      </c>
      <c r="AT587" s="12">
        <v>85.691017897242773</v>
      </c>
      <c r="AU587" s="12">
        <v>76.032632887297268</v>
      </c>
      <c r="AV587" s="12"/>
      <c r="AW587" s="12"/>
      <c r="AX587" s="13">
        <v>4.1701909842345692</v>
      </c>
      <c r="AY587" s="12"/>
      <c r="AZ587" s="12"/>
      <c r="BA587" s="39"/>
      <c r="BB587" s="40">
        <v>0</v>
      </c>
      <c r="BC587" s="39">
        <f>U587+Z587+AM587+BA587</f>
        <v>16308.796865085438</v>
      </c>
      <c r="BD587">
        <f>V587+AA587+AN587</f>
        <v>1630.8796865085437</v>
      </c>
      <c r="BE587" s="12"/>
      <c r="BF587" s="12"/>
      <c r="BG587" s="12"/>
      <c r="BH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</row>
    <row r="588" spans="1:128" x14ac:dyDescent="0.25">
      <c r="A588" s="34" t="s">
        <v>153</v>
      </c>
      <c r="B588" s="1">
        <v>39969</v>
      </c>
      <c r="C588" s="2"/>
      <c r="D588" s="1"/>
      <c r="F588">
        <v>149</v>
      </c>
      <c r="G588" t="s">
        <v>129</v>
      </c>
      <c r="H588" s="2"/>
      <c r="I588" s="12"/>
      <c r="J588" s="12"/>
      <c r="K588" s="2"/>
      <c r="L588" s="36"/>
      <c r="M588" s="2"/>
      <c r="N588" s="2"/>
      <c r="O588" s="2"/>
      <c r="P588" s="12"/>
      <c r="Q588" s="12"/>
      <c r="R588" s="12"/>
      <c r="S588" s="12"/>
      <c r="T588" s="12"/>
      <c r="U588" s="39"/>
      <c r="W588" s="12"/>
      <c r="X588" s="12"/>
      <c r="Y588" s="12"/>
      <c r="Z588" s="39"/>
      <c r="AB588" s="12"/>
      <c r="AC588" s="42"/>
      <c r="AD588" s="12"/>
      <c r="AE588" s="12"/>
      <c r="AF588" s="12"/>
      <c r="AG588" s="12"/>
      <c r="AH588" s="12"/>
      <c r="AI588" s="12"/>
      <c r="AJ588" s="12"/>
      <c r="AK588" s="12"/>
      <c r="AL588" s="12"/>
      <c r="AM588" s="39"/>
      <c r="AO588" s="12"/>
      <c r="AP588" s="12"/>
      <c r="AQ588" s="12"/>
      <c r="AR588" s="41"/>
      <c r="AS588" s="12"/>
      <c r="AT588" s="12"/>
      <c r="AU588" s="12"/>
      <c r="AV588" s="12"/>
      <c r="AW588" s="12"/>
      <c r="AX588" s="13"/>
      <c r="AY588" s="12"/>
      <c r="AZ588" s="12"/>
      <c r="BA588" s="39"/>
      <c r="BB588" s="40">
        <v>0</v>
      </c>
      <c r="BC588" s="39"/>
      <c r="BE588" s="12"/>
      <c r="BF588" s="12"/>
      <c r="BG588" s="12">
        <v>43.556459743626682</v>
      </c>
      <c r="BH588" s="12">
        <v>5.9175352597179227</v>
      </c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</row>
    <row r="589" spans="1:128" x14ac:dyDescent="0.25">
      <c r="A589" s="34" t="s">
        <v>153</v>
      </c>
      <c r="B589" s="1">
        <v>39976</v>
      </c>
      <c r="C589" s="2"/>
      <c r="D589" s="1"/>
      <c r="F589">
        <v>156</v>
      </c>
      <c r="G589" t="s">
        <v>129</v>
      </c>
      <c r="H589" s="2"/>
      <c r="I589" s="12"/>
      <c r="J589" s="12"/>
      <c r="K589" s="2"/>
      <c r="L589" s="36"/>
      <c r="M589" s="2"/>
      <c r="N589" s="2"/>
      <c r="O589" s="2"/>
      <c r="P589" s="12"/>
      <c r="Q589" s="12"/>
      <c r="R589" s="12"/>
      <c r="S589" s="12"/>
      <c r="T589" s="12"/>
      <c r="U589" s="39"/>
      <c r="W589" s="12"/>
      <c r="X589" s="12"/>
      <c r="Y589" s="12"/>
      <c r="Z589" s="39"/>
      <c r="AB589" s="12"/>
      <c r="AC589" s="42"/>
      <c r="AD589" s="12"/>
      <c r="AE589" s="12"/>
      <c r="AF589" s="12"/>
      <c r="AG589" s="12"/>
      <c r="AH589" s="12"/>
      <c r="AI589" s="12"/>
      <c r="AJ589" s="12"/>
      <c r="AK589" s="12"/>
      <c r="AL589" s="12"/>
      <c r="AM589" s="39"/>
      <c r="AO589" s="12"/>
      <c r="AP589" s="12"/>
      <c r="AQ589" s="12"/>
      <c r="AR589" s="41"/>
      <c r="AS589" s="12"/>
      <c r="AT589" s="12"/>
      <c r="AU589" s="12"/>
      <c r="AV589" s="12"/>
      <c r="AW589" s="12"/>
      <c r="AX589" s="13"/>
      <c r="AY589" s="12"/>
      <c r="AZ589" s="12"/>
      <c r="BA589" s="39"/>
      <c r="BB589" s="40">
        <v>0</v>
      </c>
      <c r="BC589" s="39"/>
      <c r="BE589" s="12"/>
      <c r="BF589" s="12"/>
      <c r="BG589" s="12">
        <v>63.643237793461047</v>
      </c>
      <c r="BH589" s="12">
        <v>5.5074634303081771</v>
      </c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</row>
    <row r="590" spans="1:128" x14ac:dyDescent="0.25">
      <c r="A590" s="34" t="s">
        <v>153</v>
      </c>
      <c r="B590" s="1">
        <v>39983</v>
      </c>
      <c r="C590" s="2"/>
      <c r="D590" s="1"/>
      <c r="F590">
        <v>163</v>
      </c>
      <c r="G590" t="s">
        <v>129</v>
      </c>
      <c r="H590" s="2"/>
      <c r="I590" s="12"/>
      <c r="J590" s="12"/>
      <c r="K590" s="2"/>
      <c r="L590" s="36"/>
      <c r="M590" s="2"/>
      <c r="N590" s="2"/>
      <c r="O590" s="2"/>
      <c r="P590" s="12"/>
      <c r="Q590" s="12"/>
      <c r="R590" s="12"/>
      <c r="S590" s="12"/>
      <c r="T590" s="12"/>
      <c r="U590" s="39"/>
      <c r="W590" s="12"/>
      <c r="X590" s="12"/>
      <c r="Y590" s="12"/>
      <c r="Z590" s="39"/>
      <c r="AB590" s="12"/>
      <c r="AC590" s="42"/>
      <c r="AD590" s="12"/>
      <c r="AE590" s="12"/>
      <c r="AF590" s="12"/>
      <c r="AG590" s="12"/>
      <c r="AH590" s="12"/>
      <c r="AI590" s="12"/>
      <c r="AJ590" s="12"/>
      <c r="AK590" s="12"/>
      <c r="AL590" s="12"/>
      <c r="AM590" s="39"/>
      <c r="AO590" s="12"/>
      <c r="AP590" s="12"/>
      <c r="AQ590" s="12"/>
      <c r="AR590" s="41"/>
      <c r="AS590" s="12"/>
      <c r="AT590" s="12"/>
      <c r="AU590" s="12"/>
      <c r="AV590" s="12"/>
      <c r="AW590" s="12"/>
      <c r="AX590" s="13"/>
      <c r="AY590" s="12"/>
      <c r="AZ590" s="12"/>
      <c r="BA590" s="39"/>
      <c r="BB590" s="40">
        <v>0</v>
      </c>
      <c r="BC590" s="39"/>
      <c r="BE590" s="12"/>
      <c r="BF590" s="12"/>
      <c r="BG590" s="12">
        <v>78.769984156704595</v>
      </c>
      <c r="BH590" s="12">
        <v>5.0347504058441555</v>
      </c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</row>
    <row r="591" spans="1:128" x14ac:dyDescent="0.25">
      <c r="A591" s="34" t="s">
        <v>153</v>
      </c>
      <c r="B591" s="1">
        <v>39990</v>
      </c>
      <c r="C591" s="2"/>
      <c r="D591" s="1"/>
      <c r="F591">
        <v>170</v>
      </c>
      <c r="G591" t="s">
        <v>129</v>
      </c>
      <c r="H591" s="2"/>
      <c r="I591" s="12"/>
      <c r="J591" s="12"/>
      <c r="K591" s="2"/>
      <c r="L591" s="36"/>
      <c r="M591" s="2"/>
      <c r="N591" s="2"/>
      <c r="O591" s="2"/>
      <c r="P591" s="12"/>
      <c r="Q591" s="12"/>
      <c r="R591" s="12"/>
      <c r="S591" s="12"/>
      <c r="T591" s="12"/>
      <c r="U591" s="39"/>
      <c r="W591" s="12"/>
      <c r="X591" s="12"/>
      <c r="Y591" s="12"/>
      <c r="Z591" s="39"/>
      <c r="AB591" s="12"/>
      <c r="AC591" s="42"/>
      <c r="AD591" s="12"/>
      <c r="AE591" s="12"/>
      <c r="AF591" s="12"/>
      <c r="AG591" s="12"/>
      <c r="AH591" s="12"/>
      <c r="AI591" s="12"/>
      <c r="AJ591" s="12"/>
      <c r="AK591" s="12"/>
      <c r="AL591" s="12"/>
      <c r="AM591" s="39"/>
      <c r="AO591" s="12"/>
      <c r="AP591" s="12"/>
      <c r="AQ591" s="12"/>
      <c r="AR591" s="41"/>
      <c r="AS591" s="12"/>
      <c r="AT591" s="12"/>
      <c r="AU591" s="12"/>
      <c r="AV591" s="12"/>
      <c r="AW591" s="12"/>
      <c r="AX591" s="13"/>
      <c r="AY591" s="12"/>
      <c r="AZ591" s="12"/>
      <c r="BA591" s="39"/>
      <c r="BB591" s="40">
        <v>0</v>
      </c>
      <c r="BC591" s="39"/>
      <c r="BE591" s="12"/>
      <c r="BF591" s="12"/>
      <c r="BG591" s="12">
        <v>91.547241826299881</v>
      </c>
      <c r="BH591" s="12">
        <v>5.2113624338624334</v>
      </c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</row>
    <row r="592" spans="1:128" x14ac:dyDescent="0.25">
      <c r="A592" s="34" t="s">
        <v>153</v>
      </c>
      <c r="B592" s="1">
        <v>39995</v>
      </c>
      <c r="C592" s="2"/>
      <c r="D592" s="1"/>
      <c r="F592">
        <v>175</v>
      </c>
      <c r="G592" t="s">
        <v>129</v>
      </c>
      <c r="H592" s="2"/>
      <c r="I592" s="12"/>
      <c r="J592" s="12"/>
      <c r="K592" s="2"/>
      <c r="L592" s="36"/>
      <c r="M592" s="2"/>
      <c r="N592" s="2"/>
      <c r="O592" s="2"/>
      <c r="P592" s="12"/>
      <c r="Q592" s="12"/>
      <c r="R592" s="12"/>
      <c r="S592" s="12"/>
      <c r="T592" s="12"/>
      <c r="U592" s="39"/>
      <c r="W592" s="12"/>
      <c r="X592" s="12"/>
      <c r="Y592" s="12"/>
      <c r="Z592" s="39"/>
      <c r="AB592" s="12"/>
      <c r="AC592" s="42"/>
      <c r="AD592" s="12"/>
      <c r="AE592" s="12"/>
      <c r="AF592" s="12"/>
      <c r="AG592" s="12"/>
      <c r="AH592" s="12"/>
      <c r="AI592" s="12"/>
      <c r="AJ592" s="12"/>
      <c r="AK592" s="12"/>
      <c r="AL592" s="12"/>
      <c r="AM592" s="39"/>
      <c r="AO592" s="12"/>
      <c r="AP592" s="12"/>
      <c r="AQ592" s="12"/>
      <c r="AR592" s="41"/>
      <c r="AS592" s="12"/>
      <c r="AT592" s="12"/>
      <c r="AU592" s="12"/>
      <c r="AV592" s="12"/>
      <c r="AW592" s="12"/>
      <c r="AX592" s="13"/>
      <c r="AY592" s="12"/>
      <c r="AZ592" s="12"/>
      <c r="BA592" s="39"/>
      <c r="BB592" s="40">
        <v>0</v>
      </c>
      <c r="BC592" s="39"/>
      <c r="BE592" s="12"/>
      <c r="BF592" s="12"/>
      <c r="BG592" s="12">
        <v>100</v>
      </c>
      <c r="BH592" s="12">
        <v>4.6727263993316619</v>
      </c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</row>
    <row r="593" spans="1:128" x14ac:dyDescent="0.25">
      <c r="A593" s="34" t="s">
        <v>153</v>
      </c>
      <c r="B593" s="1">
        <v>39974</v>
      </c>
      <c r="C593" s="2">
        <v>8</v>
      </c>
      <c r="D593" s="1" t="s">
        <v>221</v>
      </c>
      <c r="E593" t="s">
        <v>19</v>
      </c>
      <c r="F593">
        <v>154</v>
      </c>
      <c r="G593" t="s">
        <v>129</v>
      </c>
      <c r="H593" s="2"/>
      <c r="I593" s="12"/>
      <c r="J593" s="12"/>
      <c r="K593" s="2"/>
      <c r="L593" s="36"/>
      <c r="M593" s="2"/>
      <c r="N593" s="2"/>
      <c r="O593" s="2">
        <v>154</v>
      </c>
      <c r="P593" s="12"/>
      <c r="Q593" s="12"/>
      <c r="R593" s="12"/>
      <c r="S593" s="12"/>
      <c r="T593" s="12"/>
      <c r="U593" s="39"/>
      <c r="W593" s="12"/>
      <c r="X593" s="12"/>
      <c r="Y593" s="12"/>
      <c r="Z593" s="39"/>
      <c r="AB593" s="12"/>
      <c r="AC593" s="42"/>
      <c r="AD593" s="12"/>
      <c r="AE593" s="12"/>
      <c r="AF593" s="12"/>
      <c r="AG593" s="12"/>
      <c r="AH593" s="12"/>
      <c r="AI593" s="12"/>
      <c r="AJ593" s="12"/>
      <c r="AK593" s="12"/>
      <c r="AL593" s="12"/>
      <c r="AM593" s="39"/>
      <c r="AO593" s="12"/>
      <c r="AP593" s="12"/>
      <c r="AQ593" s="12"/>
      <c r="AR593" s="41"/>
      <c r="AS593" s="12"/>
      <c r="AT593" s="12"/>
      <c r="AU593" s="12"/>
      <c r="AV593" s="12"/>
      <c r="AW593" s="12"/>
      <c r="AX593" s="13"/>
      <c r="AY593" s="12"/>
      <c r="AZ593" s="12"/>
      <c r="BA593" s="39"/>
      <c r="BB593" s="40">
        <v>0</v>
      </c>
      <c r="BC593" s="39"/>
      <c r="BE593" s="12"/>
      <c r="BF593" s="12"/>
      <c r="BG593" s="12"/>
      <c r="BH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</row>
    <row r="594" spans="1:128" x14ac:dyDescent="0.25">
      <c r="A594" s="34" t="s">
        <v>153</v>
      </c>
      <c r="B594" s="1">
        <v>39938</v>
      </c>
      <c r="C594" s="2">
        <v>7</v>
      </c>
      <c r="D594" t="s">
        <v>222</v>
      </c>
      <c r="E594" t="s">
        <v>18</v>
      </c>
      <c r="F594">
        <v>118</v>
      </c>
      <c r="G594" t="s">
        <v>129</v>
      </c>
      <c r="H594" s="2"/>
      <c r="I594" s="12"/>
      <c r="J594" s="12"/>
      <c r="K594" s="2"/>
      <c r="L594" s="36"/>
      <c r="M594" s="2"/>
      <c r="N594" s="2">
        <v>118</v>
      </c>
      <c r="O594" s="2"/>
      <c r="P594" s="12"/>
      <c r="Q594" s="12"/>
      <c r="R594" s="12"/>
      <c r="S594" s="12"/>
      <c r="T594" s="12"/>
      <c r="U594" s="39">
        <v>3697.7454348867495</v>
      </c>
      <c r="V594" s="40">
        <v>369.77454348867496</v>
      </c>
      <c r="W594" s="12"/>
      <c r="X594" s="12"/>
      <c r="Y594" s="12"/>
      <c r="Z594" s="39">
        <v>1982.2989595172971</v>
      </c>
      <c r="AA594" s="40">
        <v>198.2298959517297</v>
      </c>
      <c r="AB594" s="12">
        <v>2.7846991244395367</v>
      </c>
      <c r="AC594" s="42">
        <f>AB594/AA594</f>
        <v>1.4047826192259262E-2</v>
      </c>
      <c r="AD594" s="12"/>
      <c r="AE594" s="12"/>
      <c r="AF594" s="12"/>
      <c r="AG594" s="12">
        <v>0</v>
      </c>
      <c r="AH594" s="12"/>
      <c r="AI594" s="12">
        <v>6998.2903667615128</v>
      </c>
      <c r="AJ594" s="12"/>
      <c r="AK594" s="12">
        <v>13.944159178433891</v>
      </c>
      <c r="AL594" s="12">
        <v>78.319815099745327</v>
      </c>
      <c r="AM594" s="39">
        <f>AG594+AH594+AI594+AJ594+AK594+AL594</f>
        <v>7090.5543410396913</v>
      </c>
      <c r="AN594" s="40">
        <f>AM594/10</f>
        <v>709.05543410396911</v>
      </c>
      <c r="AO594" s="12"/>
      <c r="AP594" s="12"/>
      <c r="AQ594" s="12"/>
      <c r="AR594" s="41">
        <v>169.89088849021306</v>
      </c>
      <c r="AS594" s="12">
        <v>0</v>
      </c>
      <c r="AT594" s="12">
        <v>167.14375439378495</v>
      </c>
      <c r="AU594" s="12">
        <v>1.2531170415959254</v>
      </c>
      <c r="AV594" s="12"/>
      <c r="AW594" s="12"/>
      <c r="AX594" s="13">
        <v>1.4940170548322027</v>
      </c>
      <c r="AY594" s="12"/>
      <c r="AZ594" s="12"/>
      <c r="BA594" s="39"/>
      <c r="BB594" s="40">
        <v>0</v>
      </c>
      <c r="BC594" s="39">
        <f>U594+Z594+AM594+BA594</f>
        <v>12770.598735443738</v>
      </c>
      <c r="BD594">
        <f>V594+AA594+AN594</f>
        <v>1277.0598735443737</v>
      </c>
      <c r="BE594" s="12"/>
      <c r="BF594" s="12"/>
      <c r="BG594" s="12"/>
      <c r="BH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</row>
    <row r="595" spans="1:128" x14ac:dyDescent="0.25">
      <c r="A595" s="34" t="s">
        <v>153</v>
      </c>
      <c r="B595" s="1">
        <v>39991</v>
      </c>
      <c r="C595" s="2">
        <v>9</v>
      </c>
      <c r="D595" s="1" t="s">
        <v>122</v>
      </c>
      <c r="E595" t="s">
        <v>20</v>
      </c>
      <c r="F595">
        <v>171</v>
      </c>
      <c r="G595" t="s">
        <v>129</v>
      </c>
      <c r="H595" s="2"/>
      <c r="I595" s="12"/>
      <c r="J595" s="12"/>
      <c r="K595" s="2"/>
      <c r="L595" s="36"/>
      <c r="M595" s="2"/>
      <c r="N595" s="2"/>
      <c r="O595" s="2"/>
      <c r="P595" s="12"/>
      <c r="Q595" s="12"/>
      <c r="R595" s="12"/>
      <c r="S595" s="12"/>
      <c r="T595" s="12"/>
      <c r="U595" s="39"/>
      <c r="W595" s="12"/>
      <c r="X595" s="12"/>
      <c r="Y595" s="12"/>
      <c r="Z595" s="39"/>
      <c r="AB595" s="12"/>
      <c r="AC595" s="42"/>
      <c r="AD595" s="12"/>
      <c r="AE595" s="12"/>
      <c r="AF595" s="12"/>
      <c r="AG595" s="12"/>
      <c r="AH595" s="12"/>
      <c r="AI595" s="12"/>
      <c r="AJ595" s="12"/>
      <c r="AK595" s="12"/>
      <c r="AL595" s="12"/>
      <c r="AM595" s="39"/>
      <c r="AO595" s="12"/>
      <c r="AP595" s="12"/>
      <c r="AQ595" s="12"/>
      <c r="AR595" s="41"/>
      <c r="AS595" s="12"/>
      <c r="AT595" s="12"/>
      <c r="AU595" s="12"/>
      <c r="AV595" s="12"/>
      <c r="AW595" s="12"/>
      <c r="AX595" s="13"/>
      <c r="AY595" s="12">
        <v>7634.2827716046604</v>
      </c>
      <c r="AZ595" s="12">
        <v>36.226446306457376</v>
      </c>
      <c r="BA595" s="39">
        <f>AY595*(AZ595/100)</f>
        <v>2765.6293491384886</v>
      </c>
      <c r="BB595" s="40">
        <v>276.56293491384884</v>
      </c>
      <c r="BC595" s="39"/>
      <c r="BE595" s="12"/>
      <c r="BF595" s="12">
        <f>BA595/227</f>
        <v>12.183389203253254</v>
      </c>
      <c r="BG595" s="12"/>
      <c r="BH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</row>
    <row r="596" spans="1:128" x14ac:dyDescent="0.25">
      <c r="A596" s="34" t="s">
        <v>153</v>
      </c>
      <c r="B596" s="1">
        <v>39820</v>
      </c>
      <c r="C596" s="2">
        <v>0</v>
      </c>
      <c r="D596" s="1" t="s">
        <v>223</v>
      </c>
      <c r="E596" t="s">
        <v>14</v>
      </c>
      <c r="F596" s="2">
        <v>0</v>
      </c>
      <c r="G596" t="s">
        <v>129</v>
      </c>
      <c r="H596" s="2"/>
      <c r="I596" s="12"/>
      <c r="J596" s="12"/>
      <c r="K596" s="2"/>
      <c r="L596" s="36"/>
      <c r="M596" s="2"/>
      <c r="N596" s="2"/>
      <c r="O596" s="2"/>
      <c r="P596" s="12"/>
      <c r="Q596" s="12"/>
      <c r="R596" s="12"/>
      <c r="S596" s="12"/>
      <c r="T596" s="12"/>
      <c r="U596" s="39">
        <v>0</v>
      </c>
      <c r="W596" s="12"/>
      <c r="X596" s="12"/>
      <c r="Y596" s="12"/>
      <c r="Z596" s="39">
        <v>0</v>
      </c>
      <c r="AB596" s="12"/>
      <c r="AC596" s="42"/>
      <c r="AD596" s="12"/>
      <c r="AE596" s="12"/>
      <c r="AF596" s="12"/>
      <c r="AG596" s="12">
        <v>0</v>
      </c>
      <c r="AH596" s="12"/>
      <c r="AI596" s="12">
        <v>0</v>
      </c>
      <c r="AJ596" s="12"/>
      <c r="AK596" s="12">
        <v>0</v>
      </c>
      <c r="AL596" s="12">
        <v>0</v>
      </c>
      <c r="AM596" s="39"/>
      <c r="AO596" s="12"/>
      <c r="AP596" s="12"/>
      <c r="AQ596" s="12"/>
      <c r="AR596" s="41">
        <v>0</v>
      </c>
      <c r="AS596" s="12">
        <v>0</v>
      </c>
      <c r="AT596" s="12">
        <v>0</v>
      </c>
      <c r="AU596" s="12">
        <v>0</v>
      </c>
      <c r="AV596" s="12"/>
      <c r="AW596" s="12"/>
      <c r="AX596" s="13">
        <v>0</v>
      </c>
      <c r="AY596" s="12"/>
      <c r="AZ596" s="12"/>
      <c r="BA596" s="39"/>
      <c r="BB596" s="40">
        <v>0</v>
      </c>
      <c r="BC596" s="39"/>
      <c r="BE596" s="12"/>
      <c r="BF596" s="12"/>
      <c r="BG596" s="12"/>
      <c r="BH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</row>
    <row r="597" spans="1:128" x14ac:dyDescent="0.25">
      <c r="A597" s="34" t="s">
        <v>153</v>
      </c>
      <c r="B597" s="1">
        <v>39846</v>
      </c>
      <c r="C597" s="2">
        <v>3</v>
      </c>
      <c r="D597" t="s">
        <v>224</v>
      </c>
      <c r="E597" t="s">
        <v>16</v>
      </c>
      <c r="F597">
        <v>26</v>
      </c>
      <c r="G597" t="s">
        <v>129</v>
      </c>
      <c r="H597" s="2"/>
      <c r="I597" s="12"/>
      <c r="J597" s="12"/>
      <c r="K597" s="2"/>
      <c r="L597" s="36">
        <v>26</v>
      </c>
      <c r="M597" s="2"/>
      <c r="N597" s="2"/>
      <c r="O597" s="2"/>
      <c r="P597" s="12"/>
      <c r="Q597" s="12"/>
      <c r="R597" s="12"/>
      <c r="S597" s="12"/>
      <c r="T597" s="12"/>
      <c r="U597" s="39">
        <v>0</v>
      </c>
      <c r="W597" s="12"/>
      <c r="X597" s="12"/>
      <c r="Y597" s="12"/>
      <c r="Z597" s="39">
        <v>0</v>
      </c>
      <c r="AB597" s="12"/>
      <c r="AC597" s="42"/>
      <c r="AD597" s="12"/>
      <c r="AE597" s="12"/>
      <c r="AF597" s="12"/>
      <c r="AG597" s="12">
        <v>0</v>
      </c>
      <c r="AH597" s="12"/>
      <c r="AI597" s="12">
        <v>0</v>
      </c>
      <c r="AJ597" s="12"/>
      <c r="AK597" s="12">
        <v>0</v>
      </c>
      <c r="AL597" s="12">
        <v>0</v>
      </c>
      <c r="AM597" s="39"/>
      <c r="AO597" s="12"/>
      <c r="AP597" s="12"/>
      <c r="AQ597" s="12"/>
      <c r="AR597" s="41">
        <v>0</v>
      </c>
      <c r="AS597" s="12">
        <v>0</v>
      </c>
      <c r="AT597" s="12">
        <v>0</v>
      </c>
      <c r="AU597" s="12">
        <v>0</v>
      </c>
      <c r="AV597" s="12"/>
      <c r="AW597" s="12"/>
      <c r="AX597" s="13">
        <v>0</v>
      </c>
      <c r="AY597" s="12"/>
      <c r="AZ597" s="12"/>
      <c r="BA597" s="39"/>
      <c r="BB597" s="40">
        <v>0</v>
      </c>
      <c r="BC597" s="39"/>
      <c r="BE597" s="12"/>
      <c r="BF597" s="12"/>
      <c r="BG597" s="12"/>
      <c r="BH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</row>
    <row r="598" spans="1:128" x14ac:dyDescent="0.25">
      <c r="A598" s="34" t="s">
        <v>152</v>
      </c>
      <c r="B598" s="1">
        <v>39877</v>
      </c>
      <c r="C598" s="2">
        <v>4</v>
      </c>
      <c r="D598" t="s">
        <v>220</v>
      </c>
      <c r="E598" t="s">
        <v>17</v>
      </c>
      <c r="F598">
        <v>57</v>
      </c>
      <c r="G598" t="s">
        <v>130</v>
      </c>
      <c r="H598" s="2"/>
      <c r="I598" s="12"/>
      <c r="J598" s="12"/>
      <c r="K598" s="2"/>
      <c r="L598" s="36"/>
      <c r="M598" s="2">
        <v>57</v>
      </c>
      <c r="N598" s="2"/>
      <c r="O598" s="2"/>
      <c r="P598" s="12"/>
      <c r="Q598" s="12"/>
      <c r="R598" s="12"/>
      <c r="S598" s="12"/>
      <c r="T598" s="12"/>
      <c r="U598" s="39"/>
      <c r="W598" s="12"/>
      <c r="X598" s="12"/>
      <c r="Y598" s="12"/>
      <c r="Z598" s="39"/>
      <c r="AB598" s="12"/>
      <c r="AC598" s="42"/>
      <c r="AD598" s="12"/>
      <c r="AE598" s="12"/>
      <c r="AF598" s="12"/>
      <c r="AG598" s="12"/>
      <c r="AH598" s="12"/>
      <c r="AI598" s="12"/>
      <c r="AJ598" s="12"/>
      <c r="AK598" s="12"/>
      <c r="AL598" s="12"/>
      <c r="AM598" s="39"/>
      <c r="AO598" s="12"/>
      <c r="AP598" s="12"/>
      <c r="AQ598" s="12"/>
      <c r="AR598" s="41"/>
      <c r="AS598" s="12"/>
      <c r="AT598" s="12"/>
      <c r="AU598" s="12"/>
      <c r="AV598" s="12"/>
      <c r="AW598" s="12"/>
      <c r="AX598" s="13"/>
      <c r="AY598" s="12"/>
      <c r="AZ598" s="12"/>
      <c r="BA598" s="39"/>
      <c r="BB598" s="40">
        <v>0</v>
      </c>
      <c r="BC598" s="39"/>
      <c r="BE598" s="12"/>
      <c r="BF598" s="12"/>
      <c r="BG598" s="12"/>
      <c r="BH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</row>
    <row r="599" spans="1:128" x14ac:dyDescent="0.25">
      <c r="A599" s="34" t="s">
        <v>152</v>
      </c>
      <c r="B599" s="1">
        <v>39848</v>
      </c>
      <c r="C599" s="2"/>
      <c r="D599" s="1"/>
      <c r="F599">
        <v>28</v>
      </c>
      <c r="G599" t="s">
        <v>130</v>
      </c>
      <c r="H599" s="2"/>
      <c r="I599" s="12"/>
      <c r="J599" s="12">
        <v>5.9</v>
      </c>
      <c r="K599" s="2"/>
      <c r="L599" s="36"/>
      <c r="M599" s="2"/>
      <c r="N599" s="2"/>
      <c r="O599" s="2"/>
      <c r="P599" s="12"/>
      <c r="Q599" s="12"/>
      <c r="R599" s="12"/>
      <c r="S599" s="12"/>
      <c r="T599" s="12"/>
      <c r="U599" s="39"/>
      <c r="W599" s="12"/>
      <c r="X599" s="12"/>
      <c r="Y599" s="12"/>
      <c r="Z599" s="39"/>
      <c r="AB599" s="12"/>
      <c r="AC599" s="42"/>
      <c r="AD599" s="12"/>
      <c r="AE599" s="12"/>
      <c r="AF599" s="12"/>
      <c r="AG599" s="12"/>
      <c r="AH599" s="12"/>
      <c r="AI599" s="12"/>
      <c r="AJ599" s="12"/>
      <c r="AK599" s="12"/>
      <c r="AL599" s="12"/>
      <c r="AM599" s="39"/>
      <c r="AO599" s="12"/>
      <c r="AP599" s="12"/>
      <c r="AQ599" s="12"/>
      <c r="AR599" s="41"/>
      <c r="AS599" s="12"/>
      <c r="AT599" s="12"/>
      <c r="AU599" s="12"/>
      <c r="AV599" s="12"/>
      <c r="AW599" s="12"/>
      <c r="AX599" s="13"/>
      <c r="AY599" s="12"/>
      <c r="AZ599" s="12"/>
      <c r="BA599" s="39"/>
      <c r="BB599" s="40">
        <v>0</v>
      </c>
      <c r="BC599" s="39"/>
      <c r="BE599" s="12"/>
      <c r="BF599" s="12"/>
      <c r="BG599" s="12"/>
      <c r="BH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</row>
    <row r="600" spans="1:128" x14ac:dyDescent="0.25">
      <c r="A600" s="34" t="s">
        <v>152</v>
      </c>
      <c r="B600" s="1">
        <v>39854</v>
      </c>
      <c r="C600" s="2"/>
      <c r="D600" s="1"/>
      <c r="F600">
        <v>34</v>
      </c>
      <c r="G600" t="s">
        <v>130</v>
      </c>
      <c r="H600" s="2"/>
      <c r="I600" s="12"/>
      <c r="J600" s="12">
        <v>7.85</v>
      </c>
      <c r="K600" s="2"/>
      <c r="L600" s="36"/>
      <c r="M600" s="2"/>
      <c r="N600" s="2"/>
      <c r="O600" s="2"/>
      <c r="P600" s="12"/>
      <c r="Q600" s="12"/>
      <c r="R600" s="12"/>
      <c r="S600" s="12"/>
      <c r="T600" s="12"/>
      <c r="U600" s="39"/>
      <c r="W600" s="12"/>
      <c r="X600" s="12"/>
      <c r="Y600" s="12"/>
      <c r="Z600" s="39"/>
      <c r="AB600" s="12"/>
      <c r="AC600" s="42"/>
      <c r="AD600" s="12"/>
      <c r="AE600" s="12"/>
      <c r="AF600" s="12"/>
      <c r="AG600" s="12"/>
      <c r="AH600" s="12"/>
      <c r="AI600" s="12"/>
      <c r="AJ600" s="12"/>
      <c r="AK600" s="12"/>
      <c r="AL600" s="12"/>
      <c r="AM600" s="39"/>
      <c r="AO600" s="12"/>
      <c r="AP600" s="12"/>
      <c r="AQ600" s="12"/>
      <c r="AR600" s="41"/>
      <c r="AS600" s="12"/>
      <c r="AT600" s="12"/>
      <c r="AU600" s="12"/>
      <c r="AV600" s="12"/>
      <c r="AW600" s="12"/>
      <c r="AX600" s="13"/>
      <c r="AY600" s="12"/>
      <c r="AZ600" s="12"/>
      <c r="BA600" s="39"/>
      <c r="BB600" s="40">
        <v>0</v>
      </c>
      <c r="BC600" s="39"/>
      <c r="BE600" s="12"/>
      <c r="BF600" s="12"/>
      <c r="BG600" s="12"/>
      <c r="BH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</row>
    <row r="601" spans="1:128" x14ac:dyDescent="0.25">
      <c r="A601" s="34" t="s">
        <v>152</v>
      </c>
      <c r="B601" s="1">
        <v>39860</v>
      </c>
      <c r="C601" s="2"/>
      <c r="D601" s="1"/>
      <c r="F601">
        <v>40</v>
      </c>
      <c r="G601" t="s">
        <v>130</v>
      </c>
      <c r="H601" s="2"/>
      <c r="I601" s="12"/>
      <c r="J601" s="12">
        <v>10.8</v>
      </c>
      <c r="K601" s="2"/>
      <c r="L601" s="36"/>
      <c r="M601" s="2"/>
      <c r="N601" s="2"/>
      <c r="O601" s="2"/>
      <c r="P601" s="12"/>
      <c r="Q601" s="12"/>
      <c r="R601" s="12"/>
      <c r="S601" s="12"/>
      <c r="T601" s="12"/>
      <c r="U601" s="39"/>
      <c r="W601" s="12"/>
      <c r="X601" s="12"/>
      <c r="Y601" s="12"/>
      <c r="Z601" s="39"/>
      <c r="AB601" s="12"/>
      <c r="AC601" s="42"/>
      <c r="AD601" s="12"/>
      <c r="AE601" s="12"/>
      <c r="AF601" s="12"/>
      <c r="AG601" s="12"/>
      <c r="AH601" s="12"/>
      <c r="AI601" s="12"/>
      <c r="AJ601" s="12"/>
      <c r="AK601" s="12"/>
      <c r="AL601" s="12"/>
      <c r="AM601" s="39"/>
      <c r="AO601" s="12"/>
      <c r="AP601" s="12"/>
      <c r="AQ601" s="12"/>
      <c r="AR601" s="41"/>
      <c r="AS601" s="12"/>
      <c r="AT601" s="12"/>
      <c r="AU601" s="12"/>
      <c r="AV601" s="12"/>
      <c r="AW601" s="12"/>
      <c r="AX601" s="13"/>
      <c r="AY601" s="12"/>
      <c r="AZ601" s="12"/>
      <c r="BA601" s="39"/>
      <c r="BB601" s="40">
        <v>0</v>
      </c>
      <c r="BC601" s="39"/>
      <c r="BE601" s="12"/>
      <c r="BF601" s="12"/>
      <c r="BG601" s="12"/>
      <c r="BH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</row>
    <row r="602" spans="1:128" x14ac:dyDescent="0.25">
      <c r="A602" s="34" t="s">
        <v>152</v>
      </c>
      <c r="B602" s="1">
        <v>39864</v>
      </c>
      <c r="C602" s="2"/>
      <c r="D602" s="1"/>
      <c r="F602">
        <v>44</v>
      </c>
      <c r="G602" t="s">
        <v>130</v>
      </c>
      <c r="H602" s="2"/>
      <c r="I602" s="12"/>
      <c r="J602" s="12"/>
      <c r="K602" s="2"/>
      <c r="L602" s="36"/>
      <c r="M602" s="2"/>
      <c r="N602" s="2"/>
      <c r="O602" s="2"/>
      <c r="P602" s="12"/>
      <c r="Q602" s="12"/>
      <c r="R602" s="12"/>
      <c r="S602" s="12"/>
      <c r="T602" s="12"/>
      <c r="U602" s="39">
        <v>0</v>
      </c>
      <c r="W602" s="12"/>
      <c r="X602" s="12"/>
      <c r="Y602" s="12"/>
      <c r="Z602" s="39">
        <v>0</v>
      </c>
      <c r="AB602" s="12">
        <v>0.58408997913411509</v>
      </c>
      <c r="AC602" s="42"/>
      <c r="AD602" s="12"/>
      <c r="AE602" s="12"/>
      <c r="AF602" s="12"/>
      <c r="AG602" s="12">
        <v>0</v>
      </c>
      <c r="AH602" s="12"/>
      <c r="AI602" s="12">
        <v>0</v>
      </c>
      <c r="AJ602" s="12"/>
      <c r="AK602" s="12">
        <v>0</v>
      </c>
      <c r="AL602" s="12">
        <v>0</v>
      </c>
      <c r="AM602" s="39"/>
      <c r="AO602" s="12"/>
      <c r="AP602" s="12"/>
      <c r="AQ602" s="12"/>
      <c r="AR602" s="41">
        <v>0</v>
      </c>
      <c r="AS602" s="12">
        <v>0</v>
      </c>
      <c r="AT602" s="12">
        <v>0</v>
      </c>
      <c r="AU602" s="12">
        <v>0</v>
      </c>
      <c r="AV602" s="12"/>
      <c r="AW602" s="12"/>
      <c r="AX602" s="13">
        <v>0</v>
      </c>
      <c r="AY602" s="12"/>
      <c r="AZ602" s="12"/>
      <c r="BA602" s="39"/>
      <c r="BB602" s="40">
        <v>0</v>
      </c>
      <c r="BC602" s="39"/>
      <c r="BE602" s="12"/>
      <c r="BF602" s="12"/>
      <c r="BG602" s="12"/>
      <c r="BH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</row>
    <row r="603" spans="1:128" x14ac:dyDescent="0.25">
      <c r="A603" s="34" t="s">
        <v>152</v>
      </c>
      <c r="B603" s="1">
        <v>39869</v>
      </c>
      <c r="C603" s="2"/>
      <c r="D603" s="1"/>
      <c r="F603">
        <v>49</v>
      </c>
      <c r="G603" t="s">
        <v>130</v>
      </c>
      <c r="H603" s="2"/>
      <c r="I603" s="12"/>
      <c r="J603" s="12">
        <v>12.8</v>
      </c>
      <c r="K603" s="2"/>
      <c r="L603" s="36"/>
      <c r="M603" s="2"/>
      <c r="N603" s="2"/>
      <c r="O603" s="2"/>
      <c r="P603" s="12"/>
      <c r="Q603" s="12"/>
      <c r="R603" s="12"/>
      <c r="S603" s="12"/>
      <c r="T603" s="12"/>
      <c r="U603" s="39"/>
      <c r="W603" s="12"/>
      <c r="X603" s="12"/>
      <c r="Y603" s="12"/>
      <c r="Z603" s="39"/>
      <c r="AB603" s="12"/>
      <c r="AC603" s="42"/>
      <c r="AD603" s="12"/>
      <c r="AE603" s="12"/>
      <c r="AF603" s="12"/>
      <c r="AG603" s="12"/>
      <c r="AH603" s="12"/>
      <c r="AI603" s="12"/>
      <c r="AJ603" s="12"/>
      <c r="AK603" s="12"/>
      <c r="AL603" s="12"/>
      <c r="AM603" s="39"/>
      <c r="AO603" s="12"/>
      <c r="AP603" s="12"/>
      <c r="AQ603" s="12"/>
      <c r="AR603" s="41"/>
      <c r="AS603" s="12"/>
      <c r="AT603" s="12"/>
      <c r="AU603" s="12"/>
      <c r="AV603" s="12"/>
      <c r="AW603" s="12"/>
      <c r="AX603" s="13"/>
      <c r="AY603" s="12"/>
      <c r="AZ603" s="12"/>
      <c r="BA603" s="39"/>
      <c r="BB603" s="40">
        <v>0</v>
      </c>
      <c r="BC603" s="39"/>
      <c r="BE603" s="12"/>
      <c r="BF603" s="12"/>
      <c r="BG603" s="12"/>
      <c r="BH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</row>
    <row r="604" spans="1:128" x14ac:dyDescent="0.25">
      <c r="A604" s="34" t="s">
        <v>152</v>
      </c>
      <c r="B604" s="1">
        <v>39874</v>
      </c>
      <c r="C604" s="2"/>
      <c r="D604" s="1"/>
      <c r="F604">
        <v>54</v>
      </c>
      <c r="G604" t="s">
        <v>130</v>
      </c>
      <c r="H604" s="2"/>
      <c r="I604" s="12"/>
      <c r="J604" s="12">
        <v>12.65</v>
      </c>
      <c r="K604" s="2"/>
      <c r="L604" s="36"/>
      <c r="M604" s="2"/>
      <c r="N604" s="2"/>
      <c r="O604" s="2"/>
      <c r="P604" s="12"/>
      <c r="Q604" s="12"/>
      <c r="R604" s="12"/>
      <c r="S604" s="12"/>
      <c r="T604" s="12"/>
      <c r="U604" s="39">
        <v>558.47505280508119</v>
      </c>
      <c r="V604" s="40">
        <v>55.847505280508116</v>
      </c>
      <c r="W604" s="12"/>
      <c r="X604" s="12"/>
      <c r="Y604" s="12"/>
      <c r="Z604" s="39">
        <v>758.42602359493571</v>
      </c>
      <c r="AA604" s="40">
        <v>75.842602359493569</v>
      </c>
      <c r="AB604" s="12">
        <v>0.92190112326612761</v>
      </c>
      <c r="AC604" s="42">
        <f>AB604/AA604</f>
        <v>1.2155452141480071E-2</v>
      </c>
      <c r="AD604" s="12"/>
      <c r="AE604" s="12"/>
      <c r="AF604" s="12"/>
      <c r="AG604" s="12">
        <v>40.90744061243025</v>
      </c>
      <c r="AH604" s="12"/>
      <c r="AI604" s="12">
        <v>0</v>
      </c>
      <c r="AJ604" s="12"/>
      <c r="AK604" s="12">
        <v>0</v>
      </c>
      <c r="AL604" s="12">
        <v>0</v>
      </c>
      <c r="AM604" s="39">
        <f>AG604+AH604+AI604+AJ604+AK604+AL604</f>
        <v>40.90744061243025</v>
      </c>
      <c r="AN604" s="40">
        <f>AM604/10</f>
        <v>4.0907440612430248</v>
      </c>
      <c r="AO604" s="12"/>
      <c r="AP604" s="12"/>
      <c r="AQ604" s="12"/>
      <c r="AR604" s="41">
        <v>85.303940265104899</v>
      </c>
      <c r="AS604" s="12">
        <v>85.303940265104899</v>
      </c>
      <c r="AT604" s="12">
        <v>0</v>
      </c>
      <c r="AU604" s="12">
        <v>0</v>
      </c>
      <c r="AV604" s="12"/>
      <c r="AW604" s="12"/>
      <c r="AX604" s="13">
        <v>0</v>
      </c>
      <c r="AY604" s="12"/>
      <c r="AZ604" s="12"/>
      <c r="BA604" s="39"/>
      <c r="BB604" s="40">
        <v>0</v>
      </c>
      <c r="BC604" s="39">
        <f>U604+Z604+AM604+BA604</f>
        <v>1357.8085170124471</v>
      </c>
      <c r="BD604">
        <f>V604+AA604+AN604</f>
        <v>135.7808517012447</v>
      </c>
      <c r="BE604" s="12"/>
      <c r="BF604" s="12"/>
      <c r="BG604" s="12"/>
      <c r="BH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</row>
    <row r="605" spans="1:128" x14ac:dyDescent="0.25">
      <c r="A605" s="34" t="s">
        <v>152</v>
      </c>
      <c r="B605" s="1">
        <v>39884</v>
      </c>
      <c r="C605" s="2"/>
      <c r="D605" s="1"/>
      <c r="F605">
        <v>64</v>
      </c>
      <c r="G605" t="s">
        <v>130</v>
      </c>
      <c r="H605" s="2"/>
      <c r="I605" s="12"/>
      <c r="J605" s="12">
        <v>15.35</v>
      </c>
      <c r="K605" s="2"/>
      <c r="L605" s="36"/>
      <c r="M605" s="2"/>
      <c r="N605" s="2"/>
      <c r="O605" s="2"/>
      <c r="P605" s="12"/>
      <c r="Q605" s="12"/>
      <c r="R605" s="12"/>
      <c r="S605" s="12"/>
      <c r="T605" s="12"/>
      <c r="U605" s="39"/>
      <c r="W605" s="12"/>
      <c r="X605" s="12"/>
      <c r="Y605" s="12"/>
      <c r="Z605" s="39"/>
      <c r="AB605" s="12"/>
      <c r="AC605" s="42"/>
      <c r="AD605" s="12"/>
      <c r="AE605" s="12"/>
      <c r="AF605" s="12"/>
      <c r="AG605" s="12"/>
      <c r="AH605" s="12"/>
      <c r="AI605" s="12"/>
      <c r="AJ605" s="12"/>
      <c r="AK605" s="12"/>
      <c r="AL605" s="12"/>
      <c r="AM605" s="39"/>
      <c r="AO605" s="12"/>
      <c r="AP605" s="12"/>
      <c r="AQ605" s="12"/>
      <c r="AR605" s="41"/>
      <c r="AS605" s="12"/>
      <c r="AT605" s="12"/>
      <c r="AU605" s="12"/>
      <c r="AV605" s="12"/>
      <c r="AW605" s="12"/>
      <c r="AX605" s="13"/>
      <c r="AY605" s="12"/>
      <c r="AZ605" s="12"/>
      <c r="BA605" s="39"/>
      <c r="BB605" s="40">
        <v>0</v>
      </c>
      <c r="BC605" s="39"/>
      <c r="BE605" s="12"/>
      <c r="BF605" s="12"/>
      <c r="BG605" s="12"/>
      <c r="BH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</row>
    <row r="606" spans="1:128" x14ac:dyDescent="0.25">
      <c r="A606" s="34" t="s">
        <v>152</v>
      </c>
      <c r="B606" s="1">
        <v>39890</v>
      </c>
      <c r="C606" s="2"/>
      <c r="D606" s="1"/>
      <c r="F606">
        <v>70</v>
      </c>
      <c r="G606" t="s">
        <v>130</v>
      </c>
      <c r="H606" s="2"/>
      <c r="I606" s="12"/>
      <c r="J606" s="12">
        <v>15.05</v>
      </c>
      <c r="K606" s="2"/>
      <c r="L606" s="36"/>
      <c r="M606" s="2"/>
      <c r="N606" s="2"/>
      <c r="O606" s="2"/>
      <c r="P606" s="12"/>
      <c r="Q606" s="12"/>
      <c r="R606" s="12"/>
      <c r="S606" s="12"/>
      <c r="T606" s="12"/>
      <c r="U606" s="39">
        <v>2168.7094455850288</v>
      </c>
      <c r="V606" s="40">
        <v>216.87094455850288</v>
      </c>
      <c r="W606" s="12"/>
      <c r="X606" s="12"/>
      <c r="Y606" s="12"/>
      <c r="Z606" s="39">
        <v>1863.5131021440113</v>
      </c>
      <c r="AA606" s="40">
        <v>186.35131021440114</v>
      </c>
      <c r="AB606" s="12">
        <v>2.8926603490285814</v>
      </c>
      <c r="AC606" s="42">
        <f>AB606/AA606</f>
        <v>1.5522618787603448E-2</v>
      </c>
      <c r="AD606" s="12"/>
      <c r="AE606" s="12"/>
      <c r="AF606" s="12"/>
      <c r="AG606" s="12">
        <v>301.10681176124461</v>
      </c>
      <c r="AH606" s="12"/>
      <c r="AI606" s="12">
        <v>145.79865220332755</v>
      </c>
      <c r="AJ606" s="12"/>
      <c r="AK606" s="12">
        <v>0</v>
      </c>
      <c r="AL606" s="12">
        <v>0</v>
      </c>
      <c r="AM606" s="39">
        <f>AG606+AH606+AI606+AJ606+AK606+AL606</f>
        <v>446.90546396457216</v>
      </c>
      <c r="AN606" s="40">
        <f>AM606/10</f>
        <v>44.690546396457215</v>
      </c>
      <c r="AO606" s="12"/>
      <c r="AP606" s="12"/>
      <c r="AQ606" s="12"/>
      <c r="AR606" s="41">
        <v>320.37773628782725</v>
      </c>
      <c r="AS606" s="12">
        <v>293.27713887811274</v>
      </c>
      <c r="AT606" s="12">
        <v>27.100597409714517</v>
      </c>
      <c r="AU606" s="12">
        <v>0</v>
      </c>
      <c r="AV606" s="12"/>
      <c r="AW606" s="12"/>
      <c r="AX606" s="13">
        <v>0</v>
      </c>
      <c r="AY606" s="12"/>
      <c r="AZ606" s="12"/>
      <c r="BA606" s="39"/>
      <c r="BB606" s="40">
        <v>0</v>
      </c>
      <c r="BC606" s="39">
        <f>U606+Z606+AM606+BA606</f>
        <v>4479.1280116936123</v>
      </c>
      <c r="BD606">
        <f>V606+AA606+AN606</f>
        <v>447.91280116936122</v>
      </c>
      <c r="BE606" s="12"/>
      <c r="BF606" s="12"/>
      <c r="BG606" s="12"/>
      <c r="BH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</row>
    <row r="607" spans="1:128" x14ac:dyDescent="0.25">
      <c r="A607" s="34" t="s">
        <v>152</v>
      </c>
      <c r="B607" s="1">
        <v>39895</v>
      </c>
      <c r="C607" s="2"/>
      <c r="D607" s="1"/>
      <c r="F607">
        <v>75</v>
      </c>
      <c r="G607" t="s">
        <v>130</v>
      </c>
      <c r="H607" s="2"/>
      <c r="I607" s="12"/>
      <c r="J607" s="12">
        <v>17.55</v>
      </c>
      <c r="K607" s="2"/>
      <c r="L607" s="36"/>
      <c r="M607" s="2"/>
      <c r="N607" s="2"/>
      <c r="O607" s="2"/>
      <c r="P607" s="12"/>
      <c r="Q607" s="12"/>
      <c r="R607" s="12"/>
      <c r="S607" s="12"/>
      <c r="T607" s="12"/>
      <c r="U607" s="39"/>
      <c r="W607" s="12"/>
      <c r="X607" s="12"/>
      <c r="Y607" s="12"/>
      <c r="Z607" s="39"/>
      <c r="AB607" s="12"/>
      <c r="AC607" s="42"/>
      <c r="AD607" s="12"/>
      <c r="AE607" s="12"/>
      <c r="AF607" s="12"/>
      <c r="AG607" s="12"/>
      <c r="AH607" s="12"/>
      <c r="AI607" s="12"/>
      <c r="AJ607" s="12"/>
      <c r="AK607" s="12"/>
      <c r="AL607" s="12"/>
      <c r="AM607" s="39"/>
      <c r="AO607" s="12"/>
      <c r="AP607" s="12"/>
      <c r="AQ607" s="12"/>
      <c r="AR607" s="41"/>
      <c r="AS607" s="12"/>
      <c r="AT607" s="12"/>
      <c r="AU607" s="12"/>
      <c r="AV607" s="12"/>
      <c r="AW607" s="12"/>
      <c r="AX607" s="13"/>
      <c r="AY607" s="12"/>
      <c r="AZ607" s="12"/>
      <c r="BA607" s="39"/>
      <c r="BB607" s="40">
        <v>0</v>
      </c>
      <c r="BC607" s="39"/>
      <c r="BE607" s="12"/>
      <c r="BF607" s="12"/>
      <c r="BG607" s="12"/>
      <c r="BH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</row>
    <row r="608" spans="1:128" x14ac:dyDescent="0.25">
      <c r="A608" s="34" t="s">
        <v>152</v>
      </c>
      <c r="B608" s="1">
        <v>39903</v>
      </c>
      <c r="C608" s="2"/>
      <c r="D608" s="1"/>
      <c r="F608">
        <v>83</v>
      </c>
      <c r="G608" t="s">
        <v>130</v>
      </c>
      <c r="H608" s="2"/>
      <c r="I608" s="12"/>
      <c r="J608" s="12">
        <v>19.899999999999999</v>
      </c>
      <c r="K608" s="2"/>
      <c r="L608" s="36"/>
      <c r="M608" s="2"/>
      <c r="N608" s="2"/>
      <c r="O608" s="2"/>
      <c r="P608" s="12"/>
      <c r="Q608" s="12"/>
      <c r="R608" s="12"/>
      <c r="S608" s="12"/>
      <c r="T608" s="12"/>
      <c r="U608" s="39">
        <v>3880.1495885640225</v>
      </c>
      <c r="V608" s="40">
        <v>388.01495885640225</v>
      </c>
      <c r="W608" s="12"/>
      <c r="X608" s="12"/>
      <c r="Y608" s="12"/>
      <c r="Z608" s="39">
        <v>2815.7968760367162</v>
      </c>
      <c r="AA608" s="40">
        <v>281.57968760367163</v>
      </c>
      <c r="AB608" s="12">
        <v>3.6152182675582591</v>
      </c>
      <c r="AC608" s="42">
        <f>AB608/AA608</f>
        <v>1.2839059160569644E-2</v>
      </c>
      <c r="AD608" s="12"/>
      <c r="AE608" s="12"/>
      <c r="AF608" s="12"/>
      <c r="AG608" s="12">
        <v>372.30742326569015</v>
      </c>
      <c r="AH608" s="12"/>
      <c r="AI608" s="12">
        <v>1028.1034073562728</v>
      </c>
      <c r="AJ608" s="12"/>
      <c r="AK608" s="12">
        <v>0</v>
      </c>
      <c r="AL608" s="12">
        <v>0</v>
      </c>
      <c r="AM608" s="39">
        <f>AG608+AH608+AI608+AJ608+AK608+AL608</f>
        <v>1400.410830621963</v>
      </c>
      <c r="AN608" s="40">
        <f>AM608/10</f>
        <v>140.04108306219629</v>
      </c>
      <c r="AO608" s="12"/>
      <c r="AP608" s="12"/>
      <c r="AQ608" s="12"/>
      <c r="AR608" s="41">
        <v>392.82460976455582</v>
      </c>
      <c r="AS608" s="12">
        <v>269.20615404780585</v>
      </c>
      <c r="AT608" s="12">
        <v>123.61845571674999</v>
      </c>
      <c r="AU608" s="12">
        <v>0</v>
      </c>
      <c r="AV608" s="12"/>
      <c r="AW608" s="12"/>
      <c r="AX608" s="13">
        <v>0</v>
      </c>
      <c r="AY608" s="12"/>
      <c r="AZ608" s="12"/>
      <c r="BA608" s="39"/>
      <c r="BB608" s="40">
        <v>0</v>
      </c>
      <c r="BC608" s="39">
        <f>U608+Z608+AM608+BA608</f>
        <v>8096.3572952227014</v>
      </c>
      <c r="BD608">
        <f>V608+AA608+AN608</f>
        <v>809.63572952227014</v>
      </c>
      <c r="BE608" s="12"/>
      <c r="BF608" s="12"/>
      <c r="BG608" s="12"/>
      <c r="BH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</row>
    <row r="609" spans="1:128" x14ac:dyDescent="0.25">
      <c r="A609" s="34" t="s">
        <v>152</v>
      </c>
      <c r="B609" s="1">
        <v>39911</v>
      </c>
      <c r="C609" s="2"/>
      <c r="D609" s="1"/>
      <c r="F609">
        <v>91</v>
      </c>
      <c r="G609" t="s">
        <v>130</v>
      </c>
      <c r="H609" s="2"/>
      <c r="I609" s="12"/>
      <c r="J609" s="12">
        <v>19.7</v>
      </c>
      <c r="K609" s="2"/>
      <c r="L609" s="36"/>
      <c r="M609" s="2"/>
      <c r="N609" s="2"/>
      <c r="O609" s="2"/>
      <c r="P609" s="12"/>
      <c r="Q609" s="12"/>
      <c r="R609" s="12"/>
      <c r="S609" s="12"/>
      <c r="T609" s="12"/>
      <c r="U609" s="39"/>
      <c r="W609" s="12"/>
      <c r="X609" s="12"/>
      <c r="Y609" s="12"/>
      <c r="Z609" s="39"/>
      <c r="AB609" s="12"/>
      <c r="AC609" s="42"/>
      <c r="AD609" s="12"/>
      <c r="AE609" s="12"/>
      <c r="AF609" s="12"/>
      <c r="AG609" s="12"/>
      <c r="AH609" s="12"/>
      <c r="AI609" s="12"/>
      <c r="AJ609" s="12"/>
      <c r="AK609" s="12"/>
      <c r="AL609" s="12"/>
      <c r="AM609" s="39"/>
      <c r="AO609" s="12"/>
      <c r="AP609" s="12"/>
      <c r="AQ609" s="12"/>
      <c r="AR609" s="41"/>
      <c r="AS609" s="12"/>
      <c r="AT609" s="12"/>
      <c r="AU609" s="12"/>
      <c r="AV609" s="12"/>
      <c r="AW609" s="12"/>
      <c r="AX609" s="13"/>
      <c r="AY609" s="12"/>
      <c r="AZ609" s="12"/>
      <c r="BA609" s="39"/>
      <c r="BB609" s="40">
        <v>0</v>
      </c>
      <c r="BC609" s="39"/>
      <c r="BE609" s="12"/>
      <c r="BF609" s="12"/>
      <c r="BG609" s="12"/>
      <c r="BH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</row>
    <row r="610" spans="1:128" x14ac:dyDescent="0.25">
      <c r="A610" s="34" t="s">
        <v>152</v>
      </c>
      <c r="B610" s="1">
        <v>39919</v>
      </c>
      <c r="C610" s="2"/>
      <c r="D610" s="1"/>
      <c r="F610">
        <v>99</v>
      </c>
      <c r="G610" t="s">
        <v>130</v>
      </c>
      <c r="H610" s="2"/>
      <c r="I610" s="12"/>
      <c r="J610" s="12"/>
      <c r="K610" s="2"/>
      <c r="L610" s="36"/>
      <c r="M610" s="2"/>
      <c r="N610" s="2"/>
      <c r="O610" s="2"/>
      <c r="P610" s="12"/>
      <c r="Q610" s="12"/>
      <c r="R610" s="12"/>
      <c r="S610" s="12"/>
      <c r="T610" s="12"/>
      <c r="U610" s="39">
        <v>3214.5193693921765</v>
      </c>
      <c r="V610" s="40">
        <v>321.45193693921766</v>
      </c>
      <c r="W610" s="12"/>
      <c r="X610" s="12"/>
      <c r="Y610" s="12"/>
      <c r="Z610" s="39">
        <v>2230.7396414413956</v>
      </c>
      <c r="AA610" s="40">
        <v>223.07396414413955</v>
      </c>
      <c r="AB610" s="12">
        <v>2.6352314714640594</v>
      </c>
      <c r="AC610" s="42">
        <f>AB610/AA610</f>
        <v>1.1813263289485908E-2</v>
      </c>
      <c r="AD610" s="12"/>
      <c r="AE610" s="12"/>
      <c r="AF610" s="12"/>
      <c r="AG610" s="12">
        <v>103.46901466857605</v>
      </c>
      <c r="AH610" s="12"/>
      <c r="AI610" s="12">
        <v>2969.0254785715315</v>
      </c>
      <c r="AJ610" s="12"/>
      <c r="AK610" s="12">
        <v>0</v>
      </c>
      <c r="AL610" s="12">
        <v>0</v>
      </c>
      <c r="AM610" s="39">
        <f>AG610+AH610+AI610+AJ610+AK610+AL610</f>
        <v>3072.4944932401077</v>
      </c>
      <c r="AN610" s="40">
        <f>AM610/10</f>
        <v>307.24944932401075</v>
      </c>
      <c r="AO610" s="12"/>
      <c r="AP610" s="12"/>
      <c r="AQ610" s="12"/>
      <c r="AR610" s="41">
        <v>154.76115634887566</v>
      </c>
      <c r="AS610" s="12">
        <v>46.291685083351744</v>
      </c>
      <c r="AT610" s="12">
        <v>108.46947126552391</v>
      </c>
      <c r="AU610" s="12">
        <v>0</v>
      </c>
      <c r="AV610" s="12"/>
      <c r="AW610" s="12"/>
      <c r="AX610" s="13">
        <v>0</v>
      </c>
      <c r="AY610" s="12"/>
      <c r="AZ610" s="12"/>
      <c r="BA610" s="39"/>
      <c r="BB610" s="40">
        <v>0</v>
      </c>
      <c r="BC610" s="39">
        <f>U610+Z610+AM610+BA610</f>
        <v>8517.7535040736802</v>
      </c>
      <c r="BD610">
        <f>V610+AA610+AN610</f>
        <v>851.77535040736802</v>
      </c>
      <c r="BE610" s="12"/>
      <c r="BF610" s="12"/>
      <c r="BG610" s="12"/>
      <c r="BH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</row>
    <row r="611" spans="1:128" x14ac:dyDescent="0.25">
      <c r="A611" s="34" t="s">
        <v>152</v>
      </c>
      <c r="B611" s="1">
        <v>39928</v>
      </c>
      <c r="C611" s="2"/>
      <c r="D611" s="1"/>
      <c r="F611">
        <v>108</v>
      </c>
      <c r="G611" t="s">
        <v>130</v>
      </c>
      <c r="H611" s="2"/>
      <c r="I611" s="12"/>
      <c r="J611" s="12">
        <v>23.9</v>
      </c>
      <c r="K611" s="2"/>
      <c r="L611" s="36"/>
      <c r="M611" s="2"/>
      <c r="N611" s="2"/>
      <c r="O611" s="2"/>
      <c r="P611" s="12"/>
      <c r="Q611" s="12"/>
      <c r="R611" s="12"/>
      <c r="S611" s="12"/>
      <c r="T611" s="12"/>
      <c r="U611" s="39"/>
      <c r="W611" s="12"/>
      <c r="X611" s="12"/>
      <c r="Y611" s="12"/>
      <c r="Z611" s="39"/>
      <c r="AB611" s="12"/>
      <c r="AC611" s="42"/>
      <c r="AD611" s="12"/>
      <c r="AE611" s="12"/>
      <c r="AF611" s="12"/>
      <c r="AG611" s="12"/>
      <c r="AH611" s="12"/>
      <c r="AI611" s="12"/>
      <c r="AJ611" s="12"/>
      <c r="AK611" s="12"/>
      <c r="AL611" s="12"/>
      <c r="AM611" s="39"/>
      <c r="AO611" s="12"/>
      <c r="AP611" s="12"/>
      <c r="AQ611" s="12"/>
      <c r="AR611" s="41"/>
      <c r="AS611" s="12"/>
      <c r="AT611" s="12"/>
      <c r="AU611" s="12"/>
      <c r="AV611" s="12"/>
      <c r="AW611" s="12"/>
      <c r="AX611" s="13"/>
      <c r="AY611" s="12"/>
      <c r="AZ611" s="12"/>
      <c r="BA611" s="39"/>
      <c r="BB611" s="40">
        <v>0</v>
      </c>
      <c r="BC611" s="39"/>
      <c r="BE611" s="12"/>
      <c r="BF611" s="12"/>
      <c r="BG611" s="12"/>
      <c r="BH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</row>
    <row r="612" spans="1:128" x14ac:dyDescent="0.25">
      <c r="A612" s="34" t="s">
        <v>152</v>
      </c>
      <c r="B612" s="1">
        <v>39954</v>
      </c>
      <c r="C612" s="2"/>
      <c r="D612" s="1"/>
      <c r="F612">
        <v>134</v>
      </c>
      <c r="G612" t="s">
        <v>130</v>
      </c>
      <c r="H612" s="2"/>
      <c r="I612" s="12"/>
      <c r="J612" s="12"/>
      <c r="K612" s="2"/>
      <c r="L612" s="36"/>
      <c r="M612" s="2"/>
      <c r="N612" s="2"/>
      <c r="O612" s="2"/>
      <c r="P612" s="12"/>
      <c r="Q612" s="12"/>
      <c r="R612" s="12"/>
      <c r="S612" s="12"/>
      <c r="T612" s="12"/>
      <c r="U612" s="39"/>
      <c r="W612" s="12"/>
      <c r="X612" s="12"/>
      <c r="Y612" s="12"/>
      <c r="Z612" s="39"/>
      <c r="AB612" s="12"/>
      <c r="AC612" s="42"/>
      <c r="AD612" s="12"/>
      <c r="AE612" s="12"/>
      <c r="AF612" s="12"/>
      <c r="AG612" s="12"/>
      <c r="AH612" s="12"/>
      <c r="AI612" s="12"/>
      <c r="AJ612" s="12"/>
      <c r="AK612" s="12"/>
      <c r="AL612" s="12"/>
      <c r="AM612" s="39"/>
      <c r="AO612" s="12"/>
      <c r="AP612" s="12"/>
      <c r="AQ612" s="12"/>
      <c r="AR612" s="41"/>
      <c r="AS612" s="12"/>
      <c r="AT612" s="12"/>
      <c r="AU612" s="12"/>
      <c r="AV612" s="12"/>
      <c r="AW612" s="12"/>
      <c r="AX612" s="13"/>
      <c r="AY612" s="12"/>
      <c r="AZ612" s="12"/>
      <c r="BA612" s="39"/>
      <c r="BB612" s="40">
        <v>0</v>
      </c>
      <c r="BC612" s="39"/>
      <c r="BE612" s="12"/>
      <c r="BF612" s="12"/>
      <c r="BG612" s="12">
        <v>15.677834018613904</v>
      </c>
      <c r="BH612" s="12">
        <v>4.9498637423765786</v>
      </c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</row>
    <row r="613" spans="1:128" x14ac:dyDescent="0.25">
      <c r="A613" s="34" t="s">
        <v>152</v>
      </c>
      <c r="B613" s="1">
        <v>39960</v>
      </c>
      <c r="C613" s="2"/>
      <c r="D613" s="1"/>
      <c r="F613">
        <v>140</v>
      </c>
      <c r="G613" t="s">
        <v>130</v>
      </c>
      <c r="H613" s="2"/>
      <c r="I613" s="12"/>
      <c r="J613" s="12"/>
      <c r="K613" s="2"/>
      <c r="L613" s="36"/>
      <c r="M613" s="2"/>
      <c r="N613" s="2"/>
      <c r="O613" s="2"/>
      <c r="P613" s="12"/>
      <c r="Q613" s="12"/>
      <c r="R613" s="12"/>
      <c r="S613" s="12"/>
      <c r="T613" s="12"/>
      <c r="U613" s="39"/>
      <c r="W613" s="12"/>
      <c r="X613" s="12"/>
      <c r="Y613" s="12"/>
      <c r="Z613" s="39"/>
      <c r="AB613" s="12"/>
      <c r="AC613" s="42"/>
      <c r="AD613" s="12"/>
      <c r="AE613" s="12"/>
      <c r="AF613" s="12"/>
      <c r="AG613" s="12"/>
      <c r="AH613" s="12"/>
      <c r="AI613" s="12"/>
      <c r="AJ613" s="12"/>
      <c r="AK613" s="12"/>
      <c r="AL613" s="12"/>
      <c r="AM613" s="39"/>
      <c r="AO613" s="12"/>
      <c r="AP613" s="12"/>
      <c r="AQ613" s="12"/>
      <c r="AR613" s="41"/>
      <c r="AS613" s="12"/>
      <c r="AT613" s="12"/>
      <c r="AU613" s="12"/>
      <c r="AV613" s="12"/>
      <c r="AW613" s="12"/>
      <c r="AX613" s="13"/>
      <c r="AY613" s="12"/>
      <c r="AZ613" s="12"/>
      <c r="BA613" s="39"/>
      <c r="BB613" s="40">
        <v>0</v>
      </c>
      <c r="BC613" s="39"/>
      <c r="BE613" s="12"/>
      <c r="BF613" s="12"/>
      <c r="BG613" s="12">
        <v>24.65822559337381</v>
      </c>
      <c r="BH613" s="12">
        <v>5.723649267399268</v>
      </c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</row>
    <row r="614" spans="1:128" x14ac:dyDescent="0.25">
      <c r="A614" s="34" t="s">
        <v>152</v>
      </c>
      <c r="B614" s="1">
        <v>39966</v>
      </c>
      <c r="C614" s="2"/>
      <c r="D614" s="1"/>
      <c r="F614">
        <v>146</v>
      </c>
      <c r="G614" t="s">
        <v>130</v>
      </c>
      <c r="H614" s="2"/>
      <c r="I614" s="12"/>
      <c r="J614" s="12"/>
      <c r="K614" s="2"/>
      <c r="L614" s="36"/>
      <c r="M614" s="2"/>
      <c r="N614" s="2"/>
      <c r="O614" s="2"/>
      <c r="P614" s="12"/>
      <c r="Q614" s="12"/>
      <c r="R614" s="12"/>
      <c r="S614" s="12"/>
      <c r="T614" s="12"/>
      <c r="U614" s="39">
        <v>4734.2247674480859</v>
      </c>
      <c r="V614" s="40">
        <v>473.42247674480859</v>
      </c>
      <c r="W614" s="12"/>
      <c r="X614" s="12"/>
      <c r="Y614" s="12"/>
      <c r="Z614" s="39">
        <v>1816.928461634225</v>
      </c>
      <c r="AA614" s="40">
        <v>181.6928461634225</v>
      </c>
      <c r="AB614" s="12">
        <v>2.5274893836766181</v>
      </c>
      <c r="AC614" s="42">
        <f>AB614/AA614</f>
        <v>1.3910780952835553E-2</v>
      </c>
      <c r="AD614" s="12"/>
      <c r="AE614" s="12"/>
      <c r="AF614" s="12"/>
      <c r="AG614" s="12">
        <v>0</v>
      </c>
      <c r="AH614" s="12"/>
      <c r="AI614" s="12">
        <v>5349.7151277029016</v>
      </c>
      <c r="AJ614" s="12"/>
      <c r="AK614" s="12">
        <v>423.83377784084485</v>
      </c>
      <c r="AL614" s="12">
        <v>4822.7552110631214</v>
      </c>
      <c r="AM614" s="39">
        <f>AG614+AH614+AI614+AJ614+AK614+AL614</f>
        <v>10596.304116606869</v>
      </c>
      <c r="AN614" s="40">
        <f>AM614/10</f>
        <v>1059.6304116606868</v>
      </c>
      <c r="AO614" s="12"/>
      <c r="AP614" s="12"/>
      <c r="AQ614" s="12"/>
      <c r="AR614" s="41">
        <v>168.05654659316752</v>
      </c>
      <c r="AS614" s="12">
        <v>0</v>
      </c>
      <c r="AT614" s="12">
        <v>88.579214189272662</v>
      </c>
      <c r="AU614" s="12">
        <v>73.340493777255034</v>
      </c>
      <c r="AV614" s="12"/>
      <c r="AW614" s="12"/>
      <c r="AX614" s="13">
        <v>6.1368386266398085</v>
      </c>
      <c r="AY614" s="12"/>
      <c r="AZ614" s="12"/>
      <c r="BA614" s="39"/>
      <c r="BB614" s="40">
        <v>0</v>
      </c>
      <c r="BC614" s="39">
        <f>U614+Z614+AM614+BA614</f>
        <v>17147.457345689181</v>
      </c>
      <c r="BD614">
        <f>V614+AA614+AN614</f>
        <v>1714.7457345689179</v>
      </c>
      <c r="BE614" s="12"/>
      <c r="BF614" s="12"/>
      <c r="BG614" s="12"/>
      <c r="BH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</row>
    <row r="615" spans="1:128" x14ac:dyDescent="0.25">
      <c r="A615" s="34" t="s">
        <v>152</v>
      </c>
      <c r="B615" s="1">
        <v>39969</v>
      </c>
      <c r="C615" s="2"/>
      <c r="D615" s="1"/>
      <c r="F615">
        <v>149</v>
      </c>
      <c r="G615" t="s">
        <v>130</v>
      </c>
      <c r="H615" s="2"/>
      <c r="I615" s="12"/>
      <c r="J615" s="12"/>
      <c r="K615" s="2"/>
      <c r="L615" s="36"/>
      <c r="M615" s="2"/>
      <c r="N615" s="2"/>
      <c r="O615" s="2"/>
      <c r="P615" s="12"/>
      <c r="Q615" s="12"/>
      <c r="R615" s="12"/>
      <c r="S615" s="12"/>
      <c r="T615" s="12"/>
      <c r="U615" s="39"/>
      <c r="W615" s="12"/>
      <c r="X615" s="12"/>
      <c r="Y615" s="12"/>
      <c r="Z615" s="39"/>
      <c r="AB615" s="12"/>
      <c r="AC615" s="42"/>
      <c r="AD615" s="12"/>
      <c r="AE615" s="12"/>
      <c r="AF615" s="12"/>
      <c r="AG615" s="12"/>
      <c r="AH615" s="12"/>
      <c r="AI615" s="12"/>
      <c r="AJ615" s="12"/>
      <c r="AK615" s="12"/>
      <c r="AL615" s="12"/>
      <c r="AM615" s="39"/>
      <c r="AO615" s="12"/>
      <c r="AP615" s="12"/>
      <c r="AQ615" s="12"/>
      <c r="AR615" s="41"/>
      <c r="AS615" s="12"/>
      <c r="AT615" s="12"/>
      <c r="AU615" s="12"/>
      <c r="AV615" s="12"/>
      <c r="AW615" s="12"/>
      <c r="AX615" s="13"/>
      <c r="AY615" s="12"/>
      <c r="AZ615" s="12"/>
      <c r="BA615" s="39"/>
      <c r="BB615" s="40">
        <v>0</v>
      </c>
      <c r="BC615" s="39"/>
      <c r="BE615" s="12"/>
      <c r="BF615" s="12"/>
      <c r="BG615" s="12">
        <v>44.726803129035609</v>
      </c>
      <c r="BH615" s="12">
        <v>5.6266822689888736</v>
      </c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</row>
    <row r="616" spans="1:128" x14ac:dyDescent="0.25">
      <c r="A616" s="34" t="s">
        <v>152</v>
      </c>
      <c r="B616" s="1">
        <v>39976</v>
      </c>
      <c r="C616" s="2"/>
      <c r="D616" s="1"/>
      <c r="F616">
        <v>156</v>
      </c>
      <c r="G616" t="s">
        <v>130</v>
      </c>
      <c r="H616" s="2"/>
      <c r="I616" s="12"/>
      <c r="J616" s="12"/>
      <c r="K616" s="2"/>
      <c r="L616" s="36"/>
      <c r="M616" s="2"/>
      <c r="N616" s="2"/>
      <c r="O616" s="2"/>
      <c r="P616" s="12"/>
      <c r="Q616" s="12"/>
      <c r="R616" s="12"/>
      <c r="S616" s="12"/>
      <c r="T616" s="12"/>
      <c r="U616" s="39"/>
      <c r="W616" s="12"/>
      <c r="X616" s="12"/>
      <c r="Y616" s="12"/>
      <c r="Z616" s="39"/>
      <c r="AB616" s="12"/>
      <c r="AC616" s="42"/>
      <c r="AD616" s="12"/>
      <c r="AE616" s="12"/>
      <c r="AF616" s="12"/>
      <c r="AG616" s="12"/>
      <c r="AH616" s="12"/>
      <c r="AI616" s="12"/>
      <c r="AJ616" s="12"/>
      <c r="AK616" s="12"/>
      <c r="AL616" s="12"/>
      <c r="AM616" s="39"/>
      <c r="AO616" s="12"/>
      <c r="AP616" s="12"/>
      <c r="AQ616" s="12"/>
      <c r="AR616" s="41"/>
      <c r="AS616" s="12"/>
      <c r="AT616" s="12"/>
      <c r="AU616" s="12"/>
      <c r="AV616" s="12"/>
      <c r="AW616" s="12"/>
      <c r="AX616" s="13"/>
      <c r="AY616" s="12"/>
      <c r="AZ616" s="12"/>
      <c r="BA616" s="39"/>
      <c r="BB616" s="40">
        <v>0</v>
      </c>
      <c r="BC616" s="39"/>
      <c r="BE616" s="12"/>
      <c r="BF616" s="12"/>
      <c r="BG616" s="12">
        <v>64.235776098799164</v>
      </c>
      <c r="BH616" s="12">
        <v>5.1791818612871241</v>
      </c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</row>
    <row r="617" spans="1:128" x14ac:dyDescent="0.25">
      <c r="A617" s="34" t="s">
        <v>152</v>
      </c>
      <c r="B617" s="1">
        <v>39983</v>
      </c>
      <c r="C617" s="2"/>
      <c r="D617" s="1"/>
      <c r="F617">
        <v>163</v>
      </c>
      <c r="G617" t="s">
        <v>130</v>
      </c>
      <c r="H617" s="2"/>
      <c r="I617" s="12"/>
      <c r="J617" s="12"/>
      <c r="K617" s="2"/>
      <c r="L617" s="36"/>
      <c r="M617" s="2"/>
      <c r="N617" s="2"/>
      <c r="O617" s="2"/>
      <c r="P617" s="12"/>
      <c r="Q617" s="12"/>
      <c r="R617" s="12"/>
      <c r="S617" s="12"/>
      <c r="T617" s="12"/>
      <c r="U617" s="39"/>
      <c r="W617" s="12"/>
      <c r="X617" s="12"/>
      <c r="Y617" s="12"/>
      <c r="Z617" s="39"/>
      <c r="AB617" s="12"/>
      <c r="AC617" s="42"/>
      <c r="AD617" s="12"/>
      <c r="AE617" s="12"/>
      <c r="AF617" s="12"/>
      <c r="AG617" s="12"/>
      <c r="AH617" s="12"/>
      <c r="AI617" s="12"/>
      <c r="AJ617" s="12"/>
      <c r="AK617" s="12"/>
      <c r="AL617" s="12"/>
      <c r="AM617" s="39"/>
      <c r="AO617" s="12"/>
      <c r="AP617" s="12"/>
      <c r="AQ617" s="12"/>
      <c r="AR617" s="41"/>
      <c r="AS617" s="12"/>
      <c r="AT617" s="12"/>
      <c r="AU617" s="12"/>
      <c r="AV617" s="12"/>
      <c r="AW617" s="12"/>
      <c r="AX617" s="13"/>
      <c r="AY617" s="12"/>
      <c r="AZ617" s="12"/>
      <c r="BA617" s="39"/>
      <c r="BB617" s="40">
        <v>0</v>
      </c>
      <c r="BC617" s="39"/>
      <c r="BE617" s="12"/>
      <c r="BF617" s="12"/>
      <c r="BG617" s="12">
        <v>76.432780655791248</v>
      </c>
      <c r="BH617" s="12">
        <v>4.8802112978664232</v>
      </c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</row>
    <row r="618" spans="1:128" x14ac:dyDescent="0.25">
      <c r="A618" s="34" t="s">
        <v>152</v>
      </c>
      <c r="B618" s="1">
        <v>39990</v>
      </c>
      <c r="C618" s="2"/>
      <c r="D618" s="1"/>
      <c r="F618">
        <v>170</v>
      </c>
      <c r="G618" t="s">
        <v>130</v>
      </c>
      <c r="H618" s="2"/>
      <c r="I618" s="12"/>
      <c r="J618" s="12"/>
      <c r="K618" s="2"/>
      <c r="L618" s="36"/>
      <c r="M618" s="2"/>
      <c r="N618" s="2"/>
      <c r="O618" s="2"/>
      <c r="P618" s="12"/>
      <c r="Q618" s="12"/>
      <c r="R618" s="12"/>
      <c r="S618" s="12"/>
      <c r="T618" s="12"/>
      <c r="U618" s="39"/>
      <c r="W618" s="12"/>
      <c r="X618" s="12"/>
      <c r="Y618" s="12"/>
      <c r="Z618" s="39"/>
      <c r="AB618" s="12"/>
      <c r="AC618" s="42"/>
      <c r="AD618" s="12"/>
      <c r="AE618" s="12"/>
      <c r="AF618" s="12"/>
      <c r="AG618" s="12"/>
      <c r="AH618" s="12"/>
      <c r="AI618" s="12"/>
      <c r="AJ618" s="12"/>
      <c r="AK618" s="12"/>
      <c r="AL618" s="12"/>
      <c r="AM618" s="39"/>
      <c r="AO618" s="12"/>
      <c r="AP618" s="12"/>
      <c r="AQ618" s="12"/>
      <c r="AR618" s="41"/>
      <c r="AS618" s="12"/>
      <c r="AT618" s="12"/>
      <c r="AU618" s="12"/>
      <c r="AV618" s="12"/>
      <c r="AW618" s="12"/>
      <c r="AX618" s="13"/>
      <c r="AY618" s="12"/>
      <c r="AZ618" s="12"/>
      <c r="BA618" s="39"/>
      <c r="BB618" s="40">
        <v>0</v>
      </c>
      <c r="BC618" s="39"/>
      <c r="BE618" s="12"/>
      <c r="BF618" s="12"/>
      <c r="BG618" s="12">
        <v>92.77115587287922</v>
      </c>
      <c r="BH618" s="12">
        <v>5.2715807671030799</v>
      </c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</row>
    <row r="619" spans="1:128" x14ac:dyDescent="0.25">
      <c r="A619" s="34" t="s">
        <v>152</v>
      </c>
      <c r="B619" s="1">
        <v>39995</v>
      </c>
      <c r="C619" s="2"/>
      <c r="D619" s="1"/>
      <c r="F619">
        <v>175</v>
      </c>
      <c r="G619" t="s">
        <v>130</v>
      </c>
      <c r="H619" s="2"/>
      <c r="I619" s="12"/>
      <c r="J619" s="12"/>
      <c r="K619" s="2"/>
      <c r="L619" s="36"/>
      <c r="M619" s="2"/>
      <c r="N619" s="2"/>
      <c r="O619" s="2"/>
      <c r="P619" s="12"/>
      <c r="Q619" s="12"/>
      <c r="R619" s="12"/>
      <c r="S619" s="12"/>
      <c r="T619" s="12"/>
      <c r="U619" s="39"/>
      <c r="W619" s="12"/>
      <c r="X619" s="12"/>
      <c r="Y619" s="12"/>
      <c r="Z619" s="39"/>
      <c r="AB619" s="12"/>
      <c r="AC619" s="42"/>
      <c r="AD619" s="12"/>
      <c r="AE619" s="12"/>
      <c r="AF619" s="12"/>
      <c r="AG619" s="12"/>
      <c r="AH619" s="12"/>
      <c r="AI619" s="12"/>
      <c r="AJ619" s="12"/>
      <c r="AK619" s="12"/>
      <c r="AL619" s="12"/>
      <c r="AM619" s="39"/>
      <c r="AO619" s="12"/>
      <c r="AP619" s="12"/>
      <c r="AQ619" s="12"/>
      <c r="AR619" s="41"/>
      <c r="AS619" s="12"/>
      <c r="AT619" s="12"/>
      <c r="AU619" s="12"/>
      <c r="AV619" s="12"/>
      <c r="AW619" s="12"/>
      <c r="AX619" s="13"/>
      <c r="AY619" s="12"/>
      <c r="AZ619" s="12"/>
      <c r="BA619" s="39"/>
      <c r="BB619" s="40">
        <v>0</v>
      </c>
      <c r="BC619" s="39"/>
      <c r="BE619" s="12"/>
      <c r="BF619" s="12"/>
      <c r="BG619" s="12">
        <v>100</v>
      </c>
      <c r="BH619" s="12">
        <v>4.5359999999999996</v>
      </c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</row>
    <row r="620" spans="1:128" x14ac:dyDescent="0.25">
      <c r="A620" s="34" t="s">
        <v>152</v>
      </c>
      <c r="B620" s="1">
        <v>39974</v>
      </c>
      <c r="C620" s="2">
        <v>8</v>
      </c>
      <c r="D620" s="1" t="s">
        <v>221</v>
      </c>
      <c r="E620" t="s">
        <v>19</v>
      </c>
      <c r="F620">
        <v>154</v>
      </c>
      <c r="G620" t="s">
        <v>130</v>
      </c>
      <c r="H620" s="2"/>
      <c r="I620" s="12"/>
      <c r="J620" s="12"/>
      <c r="K620" s="2"/>
      <c r="L620" s="36"/>
      <c r="M620" s="2"/>
      <c r="N620" s="2"/>
      <c r="O620" s="2">
        <v>154</v>
      </c>
      <c r="P620" s="12"/>
      <c r="Q620" s="12"/>
      <c r="R620" s="12"/>
      <c r="S620" s="12"/>
      <c r="T620" s="12"/>
      <c r="U620" s="39"/>
      <c r="W620" s="12"/>
      <c r="X620" s="12"/>
      <c r="Y620" s="12"/>
      <c r="Z620" s="39"/>
      <c r="AB620" s="12"/>
      <c r="AC620" s="42"/>
      <c r="AD620" s="12"/>
      <c r="AE620" s="12"/>
      <c r="AF620" s="12"/>
      <c r="AG620" s="12"/>
      <c r="AH620" s="12"/>
      <c r="AI620" s="12"/>
      <c r="AJ620" s="12"/>
      <c r="AK620" s="12"/>
      <c r="AL620" s="12"/>
      <c r="AM620" s="39"/>
      <c r="AO620" s="12"/>
      <c r="AP620" s="12"/>
      <c r="AQ620" s="12"/>
      <c r="AR620" s="41"/>
      <c r="AS620" s="12"/>
      <c r="AT620" s="12"/>
      <c r="AU620" s="12"/>
      <c r="AV620" s="12"/>
      <c r="AW620" s="12"/>
      <c r="AX620" s="13"/>
      <c r="AY620" s="12"/>
      <c r="AZ620" s="12"/>
      <c r="BA620" s="39"/>
      <c r="BB620" s="40">
        <v>0</v>
      </c>
      <c r="BC620" s="39"/>
      <c r="BE620" s="12"/>
      <c r="BF620" s="12"/>
      <c r="BG620" s="12"/>
      <c r="BH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</row>
    <row r="621" spans="1:128" x14ac:dyDescent="0.25">
      <c r="A621" s="34" t="s">
        <v>152</v>
      </c>
      <c r="B621" s="1">
        <v>39938</v>
      </c>
      <c r="C621" s="2">
        <v>7</v>
      </c>
      <c r="D621" t="s">
        <v>222</v>
      </c>
      <c r="E621" t="s">
        <v>18</v>
      </c>
      <c r="F621">
        <v>118</v>
      </c>
      <c r="G621" t="s">
        <v>130</v>
      </c>
      <c r="H621" s="2"/>
      <c r="I621" s="12"/>
      <c r="J621" s="12"/>
      <c r="K621" s="2"/>
      <c r="L621" s="36"/>
      <c r="M621" s="2"/>
      <c r="N621" s="2">
        <v>118</v>
      </c>
      <c r="O621" s="2"/>
      <c r="P621" s="12"/>
      <c r="Q621" s="12"/>
      <c r="R621" s="12"/>
      <c r="S621" s="12"/>
      <c r="T621" s="12"/>
      <c r="U621" s="39">
        <v>3524.05958569924</v>
      </c>
      <c r="V621" s="40">
        <v>352.405958569924</v>
      </c>
      <c r="W621" s="12"/>
      <c r="X621" s="12"/>
      <c r="Y621" s="12"/>
      <c r="Z621" s="39">
        <v>1870.9075915986161</v>
      </c>
      <c r="AA621" s="40">
        <v>187.09075915986162</v>
      </c>
      <c r="AB621" s="12">
        <v>2.9065834382867584</v>
      </c>
      <c r="AC621" s="42">
        <f>AB621/AA621</f>
        <v>1.5535686804302281E-2</v>
      </c>
      <c r="AD621" s="12"/>
      <c r="AE621" s="12"/>
      <c r="AF621" s="12"/>
      <c r="AG621" s="12">
        <v>0</v>
      </c>
      <c r="AH621" s="12"/>
      <c r="AI621" s="12">
        <v>5347.486223471773</v>
      </c>
      <c r="AJ621" s="12"/>
      <c r="AK621" s="12">
        <v>129.26927132544219</v>
      </c>
      <c r="AL621" s="12">
        <v>161.69191718278887</v>
      </c>
      <c r="AM621" s="39">
        <f>AG621+AH621+AI621+AJ621+AK621+AL621</f>
        <v>5638.4474119800034</v>
      </c>
      <c r="AN621" s="40">
        <f>AM621/10</f>
        <v>563.84474119800029</v>
      </c>
      <c r="AO621" s="12"/>
      <c r="AP621" s="12"/>
      <c r="AQ621" s="12"/>
      <c r="AR621" s="41">
        <v>141.42658216752386</v>
      </c>
      <c r="AS621" s="12">
        <v>0</v>
      </c>
      <c r="AT621" s="12">
        <v>134.11572205733677</v>
      </c>
      <c r="AU621" s="12">
        <v>3.8464585376827358</v>
      </c>
      <c r="AV621" s="12"/>
      <c r="AW621" s="12"/>
      <c r="AX621" s="13">
        <v>3.4644015725043591</v>
      </c>
      <c r="AY621" s="12"/>
      <c r="AZ621" s="12"/>
      <c r="BA621" s="39"/>
      <c r="BB621" s="40">
        <v>0</v>
      </c>
      <c r="BC621" s="39">
        <f>U621+Z621+AM621+BA621</f>
        <v>11033.41458927786</v>
      </c>
      <c r="BD621">
        <f>V621+AA621+AN621</f>
        <v>1103.3414589277859</v>
      </c>
      <c r="BE621" s="12"/>
      <c r="BF621" s="12"/>
      <c r="BG621" s="12"/>
      <c r="BH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</row>
    <row r="622" spans="1:128" x14ac:dyDescent="0.25">
      <c r="A622" s="34" t="s">
        <v>152</v>
      </c>
      <c r="B622" s="1">
        <v>39994</v>
      </c>
      <c r="C622" s="2">
        <v>9</v>
      </c>
      <c r="D622" s="1" t="s">
        <v>122</v>
      </c>
      <c r="E622" t="s">
        <v>20</v>
      </c>
      <c r="F622">
        <v>174</v>
      </c>
      <c r="G622" t="s">
        <v>130</v>
      </c>
      <c r="H622" s="2"/>
      <c r="I622" s="12"/>
      <c r="J622" s="12"/>
      <c r="K622" s="2"/>
      <c r="L622" s="36"/>
      <c r="M622" s="2"/>
      <c r="N622" s="2"/>
      <c r="O622" s="2"/>
      <c r="P622" s="12"/>
      <c r="Q622" s="12"/>
      <c r="R622" s="12"/>
      <c r="S622" s="12"/>
      <c r="T622" s="12"/>
      <c r="U622" s="39"/>
      <c r="W622" s="12"/>
      <c r="X622" s="12"/>
      <c r="Y622" s="12"/>
      <c r="Z622" s="39"/>
      <c r="AB622" s="12"/>
      <c r="AC622" s="42"/>
      <c r="AD622" s="12"/>
      <c r="AE622" s="12"/>
      <c r="AF622" s="12"/>
      <c r="AG622" s="12"/>
      <c r="AH622" s="12"/>
      <c r="AI622" s="12"/>
      <c r="AJ622" s="12"/>
      <c r="AK622" s="12"/>
      <c r="AL622" s="12"/>
      <c r="AM622" s="39"/>
      <c r="AO622" s="12"/>
      <c r="AP622" s="12"/>
      <c r="AQ622" s="12"/>
      <c r="AR622" s="41"/>
      <c r="AS622" s="12"/>
      <c r="AT622" s="12"/>
      <c r="AU622" s="12"/>
      <c r="AV622" s="12"/>
      <c r="AW622" s="12"/>
      <c r="AX622" s="13"/>
      <c r="AY622" s="12">
        <v>7473.2348471236546</v>
      </c>
      <c r="AZ622" s="12">
        <v>37.888805883427914</v>
      </c>
      <c r="BA622" s="39">
        <f>AY622*(AZ622/100)</f>
        <v>2831.5194444393724</v>
      </c>
      <c r="BB622" s="40">
        <v>283.15194444393723</v>
      </c>
      <c r="BC622" s="39"/>
      <c r="BE622" s="12"/>
      <c r="BF622" s="12">
        <f>BA622/227</f>
        <v>12.473653940261553</v>
      </c>
      <c r="BG622" s="12"/>
      <c r="BH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</row>
    <row r="623" spans="1:128" x14ac:dyDescent="0.25">
      <c r="A623" s="34" t="s">
        <v>152</v>
      </c>
      <c r="B623" s="1">
        <v>39820</v>
      </c>
      <c r="C623" s="2">
        <v>0</v>
      </c>
      <c r="D623" s="1" t="s">
        <v>223</v>
      </c>
      <c r="E623" t="s">
        <v>14</v>
      </c>
      <c r="F623" s="2">
        <v>0</v>
      </c>
      <c r="G623" t="s">
        <v>130</v>
      </c>
      <c r="H623" s="2"/>
      <c r="I623" s="12"/>
      <c r="J623" s="12"/>
      <c r="K623" s="2"/>
      <c r="L623" s="36"/>
      <c r="M623" s="2"/>
      <c r="N623" s="2"/>
      <c r="O623" s="2"/>
      <c r="P623" s="12"/>
      <c r="Q623" s="12"/>
      <c r="R623" s="12"/>
      <c r="S623" s="12"/>
      <c r="T623" s="12"/>
      <c r="U623" s="39">
        <v>0</v>
      </c>
      <c r="W623" s="12"/>
      <c r="X623" s="12"/>
      <c r="Y623" s="12"/>
      <c r="Z623" s="39">
        <v>0</v>
      </c>
      <c r="AB623" s="12"/>
      <c r="AC623" s="42"/>
      <c r="AD623" s="12"/>
      <c r="AE623" s="12"/>
      <c r="AF623" s="12"/>
      <c r="AG623" s="12">
        <v>0</v>
      </c>
      <c r="AH623" s="12"/>
      <c r="AI623" s="12">
        <v>0</v>
      </c>
      <c r="AJ623" s="12"/>
      <c r="AK623" s="12">
        <v>0</v>
      </c>
      <c r="AL623" s="12">
        <v>0</v>
      </c>
      <c r="AM623" s="39"/>
      <c r="AO623" s="12"/>
      <c r="AP623" s="12"/>
      <c r="AQ623" s="12"/>
      <c r="AR623" s="41">
        <v>0</v>
      </c>
      <c r="AS623" s="12">
        <v>0</v>
      </c>
      <c r="AT623" s="12">
        <v>0</v>
      </c>
      <c r="AU623" s="12">
        <v>0</v>
      </c>
      <c r="AV623" s="12"/>
      <c r="AW623" s="12"/>
      <c r="AX623" s="13">
        <v>0</v>
      </c>
      <c r="AY623" s="12"/>
      <c r="AZ623" s="12"/>
      <c r="BA623" s="39"/>
      <c r="BB623" s="40">
        <v>0</v>
      </c>
      <c r="BC623" s="39"/>
      <c r="BE623" s="12"/>
      <c r="BF623" s="12"/>
      <c r="BG623" s="12"/>
      <c r="BH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</row>
    <row r="624" spans="1:128" x14ac:dyDescent="0.25">
      <c r="A624" s="34" t="s">
        <v>152</v>
      </c>
      <c r="B624" s="1">
        <v>39846</v>
      </c>
      <c r="C624" s="2">
        <v>3</v>
      </c>
      <c r="D624" t="s">
        <v>224</v>
      </c>
      <c r="E624" t="s">
        <v>16</v>
      </c>
      <c r="F624">
        <v>26</v>
      </c>
      <c r="G624" t="s">
        <v>130</v>
      </c>
      <c r="H624" s="2"/>
      <c r="I624" s="12"/>
      <c r="J624" s="12"/>
      <c r="K624" s="2"/>
      <c r="L624" s="36">
        <v>26</v>
      </c>
      <c r="M624" s="2"/>
      <c r="N624" s="2"/>
      <c r="O624" s="2"/>
      <c r="P624" s="12"/>
      <c r="Q624" s="12"/>
      <c r="R624" s="12"/>
      <c r="S624" s="12"/>
      <c r="T624" s="12"/>
      <c r="U624" s="39">
        <v>0</v>
      </c>
      <c r="W624" s="12"/>
      <c r="X624" s="12"/>
      <c r="Y624" s="12"/>
      <c r="Z624" s="39">
        <v>0</v>
      </c>
      <c r="AB624" s="12"/>
      <c r="AC624" s="42"/>
      <c r="AD624" s="12"/>
      <c r="AE624" s="12"/>
      <c r="AF624" s="12"/>
      <c r="AG624" s="12">
        <v>0</v>
      </c>
      <c r="AH624" s="12"/>
      <c r="AI624" s="12">
        <v>0</v>
      </c>
      <c r="AJ624" s="12"/>
      <c r="AK624" s="12">
        <v>0</v>
      </c>
      <c r="AL624" s="12">
        <v>0</v>
      </c>
      <c r="AM624" s="39"/>
      <c r="AO624" s="12"/>
      <c r="AP624" s="12"/>
      <c r="AQ624" s="12"/>
      <c r="AR624" s="41">
        <v>0</v>
      </c>
      <c r="AS624" s="12">
        <v>0</v>
      </c>
      <c r="AT624" s="12">
        <v>0</v>
      </c>
      <c r="AU624" s="12">
        <v>0</v>
      </c>
      <c r="AV624" s="12"/>
      <c r="AW624" s="12"/>
      <c r="AX624" s="13">
        <v>0</v>
      </c>
      <c r="AY624" s="12"/>
      <c r="AZ624" s="12"/>
      <c r="BA624" s="39"/>
      <c r="BB624" s="40">
        <v>0</v>
      </c>
      <c r="BC624" s="39"/>
      <c r="BE624" s="12"/>
      <c r="BF624" s="12"/>
      <c r="BG624" s="12"/>
      <c r="BH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</row>
    <row r="625" spans="1:128" x14ac:dyDescent="0.25">
      <c r="A625" s="34" t="s">
        <v>154</v>
      </c>
      <c r="B625" s="1">
        <v>39877</v>
      </c>
      <c r="C625" s="2">
        <v>4</v>
      </c>
      <c r="D625" t="s">
        <v>220</v>
      </c>
      <c r="E625" t="s">
        <v>17</v>
      </c>
      <c r="F625">
        <v>57</v>
      </c>
      <c r="G625" t="s">
        <v>131</v>
      </c>
      <c r="H625" s="2"/>
      <c r="I625" s="12"/>
      <c r="J625" s="12"/>
      <c r="K625" s="2"/>
      <c r="L625" s="36"/>
      <c r="M625" s="2">
        <v>57</v>
      </c>
      <c r="N625" s="2"/>
      <c r="O625" s="2"/>
      <c r="P625" s="12"/>
      <c r="Q625" s="12"/>
      <c r="R625" s="12"/>
      <c r="S625" s="12"/>
      <c r="T625" s="12"/>
      <c r="U625" s="39"/>
      <c r="W625" s="12"/>
      <c r="X625" s="12"/>
      <c r="Y625" s="12"/>
      <c r="Z625" s="39"/>
      <c r="AB625" s="14"/>
      <c r="AC625" s="42"/>
      <c r="AD625" s="12"/>
      <c r="AE625" s="12"/>
      <c r="AF625" s="12"/>
      <c r="AG625" s="12"/>
      <c r="AH625" s="12"/>
      <c r="AI625" s="12"/>
      <c r="AJ625" s="12"/>
      <c r="AK625" s="12"/>
      <c r="AL625" s="12"/>
      <c r="AM625" s="39"/>
      <c r="AO625" s="12"/>
      <c r="AP625" s="12"/>
      <c r="AQ625" s="12"/>
      <c r="AR625" s="41"/>
      <c r="AS625" s="14"/>
      <c r="AT625" s="14"/>
      <c r="AU625" s="12"/>
      <c r="AV625" s="14"/>
      <c r="AW625" s="14"/>
      <c r="AX625" s="20"/>
      <c r="AY625" s="12"/>
      <c r="AZ625" s="12"/>
      <c r="BA625" s="39"/>
      <c r="BB625" s="40">
        <v>0</v>
      </c>
      <c r="BC625" s="39"/>
      <c r="BE625" s="12"/>
      <c r="BF625" s="12"/>
      <c r="BG625" s="12"/>
      <c r="BH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</row>
    <row r="626" spans="1:128" x14ac:dyDescent="0.25">
      <c r="A626" s="34" t="s">
        <v>154</v>
      </c>
      <c r="B626" s="1">
        <v>39848</v>
      </c>
      <c r="C626" s="2"/>
      <c r="D626" s="1"/>
      <c r="F626">
        <v>28</v>
      </c>
      <c r="G626" t="s">
        <v>131</v>
      </c>
      <c r="H626" s="2"/>
      <c r="I626" s="12"/>
      <c r="J626" s="12">
        <v>6.7</v>
      </c>
      <c r="K626" s="2"/>
      <c r="L626" s="36"/>
      <c r="M626" s="2"/>
      <c r="N626" s="2"/>
      <c r="O626" s="2"/>
      <c r="P626" s="12"/>
      <c r="Q626" s="12"/>
      <c r="R626" s="12"/>
      <c r="S626" s="12"/>
      <c r="T626" s="12"/>
      <c r="U626" s="39"/>
      <c r="W626" s="12"/>
      <c r="X626" s="12"/>
      <c r="Y626" s="12"/>
      <c r="Z626" s="39"/>
      <c r="AB626" s="12"/>
      <c r="AC626" s="42"/>
      <c r="AD626" s="12"/>
      <c r="AE626" s="12"/>
      <c r="AF626" s="12"/>
      <c r="AG626" s="12"/>
      <c r="AH626" s="12"/>
      <c r="AI626" s="12"/>
      <c r="AJ626" s="12"/>
      <c r="AK626" s="12"/>
      <c r="AL626" s="12"/>
      <c r="AM626" s="39"/>
      <c r="AO626" s="12"/>
      <c r="AP626" s="12"/>
      <c r="AQ626" s="12"/>
      <c r="AR626" s="41"/>
      <c r="AS626" s="12"/>
      <c r="AT626" s="12"/>
      <c r="AU626" s="12"/>
      <c r="AV626" s="12"/>
      <c r="AW626" s="12"/>
      <c r="AX626" s="13"/>
      <c r="AY626" s="12"/>
      <c r="AZ626" s="12"/>
      <c r="BA626" s="39"/>
      <c r="BB626" s="40">
        <v>0</v>
      </c>
      <c r="BC626" s="39"/>
      <c r="BE626" s="12"/>
      <c r="BF626" s="12"/>
      <c r="BG626" s="12"/>
      <c r="BH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</row>
    <row r="627" spans="1:128" x14ac:dyDescent="0.25">
      <c r="A627" s="34" t="s">
        <v>154</v>
      </c>
      <c r="B627" s="1">
        <v>39854</v>
      </c>
      <c r="C627" s="2"/>
      <c r="D627" s="1"/>
      <c r="F627">
        <v>34</v>
      </c>
      <c r="G627" t="s">
        <v>131</v>
      </c>
      <c r="H627" s="2"/>
      <c r="I627" s="12"/>
      <c r="J627" s="12">
        <v>7.95</v>
      </c>
      <c r="K627" s="2"/>
      <c r="L627" s="36"/>
      <c r="M627" s="2"/>
      <c r="N627" s="2"/>
      <c r="O627" s="2"/>
      <c r="P627" s="12"/>
      <c r="Q627" s="12"/>
      <c r="R627" s="12"/>
      <c r="S627" s="12"/>
      <c r="T627" s="12"/>
      <c r="U627" s="39"/>
      <c r="W627" s="12"/>
      <c r="X627" s="12"/>
      <c r="Y627" s="12"/>
      <c r="Z627" s="39"/>
      <c r="AB627" s="12"/>
      <c r="AC627" s="42"/>
      <c r="AD627" s="12"/>
      <c r="AE627" s="12"/>
      <c r="AF627" s="12"/>
      <c r="AG627" s="12"/>
      <c r="AH627" s="12"/>
      <c r="AI627" s="12"/>
      <c r="AJ627" s="12"/>
      <c r="AK627" s="12"/>
      <c r="AL627" s="12"/>
      <c r="AM627" s="39"/>
      <c r="AO627" s="12"/>
      <c r="AP627" s="12"/>
      <c r="AQ627" s="12"/>
      <c r="AR627" s="41"/>
      <c r="AS627" s="12"/>
      <c r="AT627" s="12"/>
      <c r="AU627" s="12"/>
      <c r="AV627" s="12"/>
      <c r="AW627" s="12"/>
      <c r="AX627" s="13"/>
      <c r="AY627" s="12"/>
      <c r="AZ627" s="12"/>
      <c r="BA627" s="39"/>
      <c r="BB627" s="40">
        <v>0</v>
      </c>
      <c r="BC627" s="39"/>
      <c r="BE627" s="12"/>
      <c r="BF627" s="12"/>
      <c r="BG627" s="12"/>
      <c r="BH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</row>
    <row r="628" spans="1:128" x14ac:dyDescent="0.25">
      <c r="A628" s="34" t="s">
        <v>154</v>
      </c>
      <c r="B628" s="1">
        <v>39860</v>
      </c>
      <c r="C628" s="2"/>
      <c r="D628" s="1"/>
      <c r="F628">
        <v>40</v>
      </c>
      <c r="G628" t="s">
        <v>131</v>
      </c>
      <c r="H628" s="2"/>
      <c r="I628" s="12"/>
      <c r="J628" s="12">
        <v>11.35</v>
      </c>
      <c r="K628" s="2"/>
      <c r="L628" s="36"/>
      <c r="M628" s="2"/>
      <c r="N628" s="2"/>
      <c r="O628" s="2"/>
      <c r="P628" s="12"/>
      <c r="Q628" s="12"/>
      <c r="R628" s="12"/>
      <c r="S628" s="12"/>
      <c r="T628" s="12"/>
      <c r="U628" s="39"/>
      <c r="W628" s="12"/>
      <c r="X628" s="12"/>
      <c r="Y628" s="12"/>
      <c r="Z628" s="39"/>
      <c r="AB628" s="12"/>
      <c r="AC628" s="42"/>
      <c r="AD628" s="12"/>
      <c r="AE628" s="12"/>
      <c r="AF628" s="12"/>
      <c r="AG628" s="12"/>
      <c r="AH628" s="12"/>
      <c r="AI628" s="12"/>
      <c r="AJ628" s="12"/>
      <c r="AK628" s="12"/>
      <c r="AL628" s="12"/>
      <c r="AM628" s="39"/>
      <c r="AO628" s="12"/>
      <c r="AP628" s="12"/>
      <c r="AQ628" s="12"/>
      <c r="AR628" s="41"/>
      <c r="AS628" s="12"/>
      <c r="AT628" s="12"/>
      <c r="AU628" s="12"/>
      <c r="AV628" s="12"/>
      <c r="AW628" s="12"/>
      <c r="AX628" s="13"/>
      <c r="AY628" s="12"/>
      <c r="AZ628" s="12"/>
      <c r="BA628" s="39"/>
      <c r="BB628" s="40">
        <v>0</v>
      </c>
      <c r="BC628" s="39"/>
      <c r="BE628" s="12"/>
      <c r="BF628" s="12"/>
      <c r="BG628" s="12"/>
      <c r="BH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</row>
    <row r="629" spans="1:128" x14ac:dyDescent="0.25">
      <c r="A629" s="34" t="s">
        <v>154</v>
      </c>
      <c r="B629" s="1">
        <v>39864</v>
      </c>
      <c r="C629" s="2"/>
      <c r="D629" s="1"/>
      <c r="F629">
        <v>44</v>
      </c>
      <c r="G629" t="s">
        <v>131</v>
      </c>
      <c r="H629" s="2"/>
      <c r="I629" s="12"/>
      <c r="J629" s="12"/>
      <c r="K629" s="2"/>
      <c r="L629" s="36"/>
      <c r="M629" s="2"/>
      <c r="N629" s="2"/>
      <c r="O629" s="2"/>
      <c r="P629" s="12"/>
      <c r="Q629" s="12"/>
      <c r="R629" s="12"/>
      <c r="S629" s="12"/>
      <c r="T629" s="12"/>
      <c r="U629" s="39">
        <v>0</v>
      </c>
      <c r="W629" s="12"/>
      <c r="X629" s="12"/>
      <c r="Y629" s="12"/>
      <c r="Z629" s="39">
        <v>0</v>
      </c>
      <c r="AB629" s="12">
        <v>0.74413836679319867</v>
      </c>
      <c r="AC629" s="42"/>
      <c r="AD629" s="12"/>
      <c r="AE629" s="12"/>
      <c r="AF629" s="12"/>
      <c r="AG629" s="12">
        <v>0</v>
      </c>
      <c r="AH629" s="12"/>
      <c r="AI629" s="12">
        <v>0</v>
      </c>
      <c r="AJ629" s="12"/>
      <c r="AK629" s="12">
        <v>0</v>
      </c>
      <c r="AL629" s="12">
        <v>0</v>
      </c>
      <c r="AM629" s="39"/>
      <c r="AO629" s="12"/>
      <c r="AP629" s="12"/>
      <c r="AQ629" s="12"/>
      <c r="AR629" s="41">
        <v>0</v>
      </c>
      <c r="AS629" s="12">
        <v>0</v>
      </c>
      <c r="AT629" s="12">
        <v>0</v>
      </c>
      <c r="AU629" s="12">
        <v>0</v>
      </c>
      <c r="AV629" s="12"/>
      <c r="AW629" s="12"/>
      <c r="AX629" s="13">
        <v>0</v>
      </c>
      <c r="AY629" s="12"/>
      <c r="AZ629" s="12"/>
      <c r="BA629" s="39"/>
      <c r="BB629" s="40">
        <v>0</v>
      </c>
      <c r="BC629" s="39"/>
      <c r="BE629" s="12"/>
      <c r="BF629" s="12"/>
      <c r="BG629" s="12"/>
      <c r="BH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</row>
    <row r="630" spans="1:128" x14ac:dyDescent="0.25">
      <c r="A630" s="34" t="s">
        <v>154</v>
      </c>
      <c r="B630" s="1">
        <v>39869</v>
      </c>
      <c r="C630" s="2"/>
      <c r="D630" s="1"/>
      <c r="F630">
        <v>49</v>
      </c>
      <c r="G630" t="s">
        <v>131</v>
      </c>
      <c r="H630" s="2"/>
      <c r="I630" s="12"/>
      <c r="J630" s="12">
        <v>13.4</v>
      </c>
      <c r="K630" s="2"/>
      <c r="L630" s="36"/>
      <c r="M630" s="2"/>
      <c r="N630" s="2"/>
      <c r="O630" s="2"/>
      <c r="P630" s="12"/>
      <c r="Q630" s="12"/>
      <c r="R630" s="12"/>
      <c r="S630" s="12"/>
      <c r="T630" s="12"/>
      <c r="U630" s="39"/>
      <c r="W630" s="12"/>
      <c r="X630" s="12"/>
      <c r="Y630" s="12"/>
      <c r="Z630" s="39"/>
      <c r="AB630" s="12"/>
      <c r="AC630" s="42"/>
      <c r="AD630" s="12"/>
      <c r="AE630" s="12"/>
      <c r="AF630" s="12"/>
      <c r="AG630" s="12"/>
      <c r="AH630" s="12"/>
      <c r="AI630" s="12"/>
      <c r="AJ630" s="12"/>
      <c r="AK630" s="12"/>
      <c r="AL630" s="12"/>
      <c r="AM630" s="39"/>
      <c r="AO630" s="12"/>
      <c r="AP630" s="12"/>
      <c r="AQ630" s="12"/>
      <c r="AR630" s="41"/>
      <c r="AS630" s="12"/>
      <c r="AT630" s="12"/>
      <c r="AU630" s="12"/>
      <c r="AV630" s="12"/>
      <c r="AW630" s="12"/>
      <c r="AX630" s="13"/>
      <c r="AY630" s="12"/>
      <c r="AZ630" s="12"/>
      <c r="BA630" s="39"/>
      <c r="BB630" s="40">
        <v>0</v>
      </c>
      <c r="BC630" s="39"/>
      <c r="BE630" s="12"/>
      <c r="BF630" s="12"/>
      <c r="BG630" s="12"/>
      <c r="BH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</row>
    <row r="631" spans="1:128" x14ac:dyDescent="0.25">
      <c r="A631" s="34" t="s">
        <v>154</v>
      </c>
      <c r="B631" s="1">
        <v>39874</v>
      </c>
      <c r="C631" s="2"/>
      <c r="D631" s="1"/>
      <c r="F631">
        <v>54</v>
      </c>
      <c r="G631" t="s">
        <v>131</v>
      </c>
      <c r="H631" s="2"/>
      <c r="I631" s="12"/>
      <c r="J631" s="12">
        <v>13.3</v>
      </c>
      <c r="K631" s="2"/>
      <c r="L631" s="36"/>
      <c r="M631" s="2"/>
      <c r="N631" s="2"/>
      <c r="O631" s="2"/>
      <c r="P631" s="12"/>
      <c r="Q631" s="12"/>
      <c r="R631" s="12"/>
      <c r="S631" s="12"/>
      <c r="T631" s="12"/>
      <c r="U631" s="39">
        <v>968.23934968271988</v>
      </c>
      <c r="V631" s="40">
        <v>96.823934968271985</v>
      </c>
      <c r="W631" s="12"/>
      <c r="X631" s="12"/>
      <c r="Y631" s="12"/>
      <c r="Z631" s="39">
        <v>950.81660779703475</v>
      </c>
      <c r="AA631" s="40">
        <v>95.081660779703469</v>
      </c>
      <c r="AB631" s="12">
        <v>1.2904647940390224</v>
      </c>
      <c r="AC631" s="42">
        <f>AB631/AA631</f>
        <v>1.3572173471274604E-2</v>
      </c>
      <c r="AD631" s="12"/>
      <c r="AE631" s="12"/>
      <c r="AF631" s="12"/>
      <c r="AG631" s="12">
        <v>56.33683743917446</v>
      </c>
      <c r="AH631" s="12"/>
      <c r="AI631" s="12">
        <v>0</v>
      </c>
      <c r="AJ631" s="12"/>
      <c r="AK631" s="12">
        <v>0</v>
      </c>
      <c r="AL631" s="12">
        <v>0</v>
      </c>
      <c r="AM631" s="39">
        <f>AG631+AH631+AI631+AJ631+AK631+AL631</f>
        <v>56.33683743917446</v>
      </c>
      <c r="AN631" s="40">
        <f>AM631/10</f>
        <v>5.6336837439174463</v>
      </c>
      <c r="AO631" s="12"/>
      <c r="AP631" s="12"/>
      <c r="AQ631" s="12"/>
      <c r="AR631" s="41">
        <v>113.69490868413662</v>
      </c>
      <c r="AS631" s="12">
        <v>113.69490868413662</v>
      </c>
      <c r="AT631" s="12">
        <v>0</v>
      </c>
      <c r="AU631" s="12">
        <v>0</v>
      </c>
      <c r="AV631" s="12"/>
      <c r="AW631" s="12"/>
      <c r="AX631" s="13">
        <v>0</v>
      </c>
      <c r="AY631" s="12"/>
      <c r="AZ631" s="12"/>
      <c r="BA631" s="39"/>
      <c r="BB631" s="40">
        <v>0</v>
      </c>
      <c r="BC631" s="39">
        <f>U631+Z631+AM631+BA631</f>
        <v>1975.392794918929</v>
      </c>
      <c r="BD631">
        <f>V631+AA631+AN631</f>
        <v>197.5392794918929</v>
      </c>
      <c r="BE631" s="12"/>
      <c r="BF631" s="12"/>
      <c r="BG631" s="12"/>
      <c r="BH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</row>
    <row r="632" spans="1:128" x14ac:dyDescent="0.25">
      <c r="A632" s="34" t="s">
        <v>154</v>
      </c>
      <c r="B632" s="1">
        <v>39884</v>
      </c>
      <c r="C632" s="2"/>
      <c r="D632" s="1"/>
      <c r="F632">
        <v>64</v>
      </c>
      <c r="G632" t="s">
        <v>131</v>
      </c>
      <c r="H632" s="2"/>
      <c r="I632" s="12"/>
      <c r="J632" s="12">
        <v>17.05</v>
      </c>
      <c r="K632" s="2"/>
      <c r="L632" s="36"/>
      <c r="M632" s="2"/>
      <c r="N632" s="2"/>
      <c r="O632" s="2"/>
      <c r="P632" s="12"/>
      <c r="Q632" s="12"/>
      <c r="R632" s="12"/>
      <c r="S632" s="12"/>
      <c r="T632" s="12"/>
      <c r="U632" s="39"/>
      <c r="W632" s="12"/>
      <c r="X632" s="12"/>
      <c r="Y632" s="12"/>
      <c r="Z632" s="39"/>
      <c r="AB632" s="12"/>
      <c r="AC632" s="42"/>
      <c r="AD632" s="12"/>
      <c r="AE632" s="12"/>
      <c r="AF632" s="12"/>
      <c r="AG632" s="12"/>
      <c r="AH632" s="12"/>
      <c r="AI632" s="12"/>
      <c r="AJ632" s="12"/>
      <c r="AK632" s="12"/>
      <c r="AL632" s="12"/>
      <c r="AM632" s="39"/>
      <c r="AO632" s="12"/>
      <c r="AP632" s="12"/>
      <c r="AQ632" s="12"/>
      <c r="AR632" s="41"/>
      <c r="AS632" s="12"/>
      <c r="AT632" s="12"/>
      <c r="AU632" s="12"/>
      <c r="AV632" s="12"/>
      <c r="AW632" s="12"/>
      <c r="AX632" s="13"/>
      <c r="AY632" s="12"/>
      <c r="AZ632" s="12"/>
      <c r="BA632" s="39"/>
      <c r="BB632" s="40">
        <v>0</v>
      </c>
      <c r="BC632" s="39"/>
      <c r="BE632" s="12"/>
      <c r="BF632" s="12"/>
      <c r="BG632" s="12"/>
      <c r="BH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</row>
    <row r="633" spans="1:128" x14ac:dyDescent="0.25">
      <c r="A633" s="34" t="s">
        <v>154</v>
      </c>
      <c r="B633" s="1">
        <v>39890</v>
      </c>
      <c r="C633" s="2"/>
      <c r="D633" s="1"/>
      <c r="F633">
        <v>70</v>
      </c>
      <c r="G633" t="s">
        <v>131</v>
      </c>
      <c r="H633" s="2"/>
      <c r="I633" s="12"/>
      <c r="J633" s="12">
        <v>17.3</v>
      </c>
      <c r="K633" s="2"/>
      <c r="L633" s="36"/>
      <c r="M633" s="2"/>
      <c r="N633" s="2"/>
      <c r="O633" s="2"/>
      <c r="P633" s="12"/>
      <c r="Q633" s="12"/>
      <c r="R633" s="12"/>
      <c r="S633" s="12"/>
      <c r="T633" s="12"/>
      <c r="U633" s="39">
        <v>2376.5654515829015</v>
      </c>
      <c r="V633" s="40">
        <v>237.65654515829016</v>
      </c>
      <c r="W633" s="12"/>
      <c r="X633" s="12"/>
      <c r="Y633" s="12"/>
      <c r="Z633" s="39">
        <v>1636.8675509565853</v>
      </c>
      <c r="AA633" s="40">
        <v>163.68675509565853</v>
      </c>
      <c r="AB633" s="12">
        <v>2.5592784832383733</v>
      </c>
      <c r="AC633" s="42">
        <f>AB633/AA633</f>
        <v>1.5635220343531955E-2</v>
      </c>
      <c r="AD633" s="12"/>
      <c r="AE633" s="12"/>
      <c r="AF633" s="12"/>
      <c r="AG633" s="12">
        <v>369.24394425646091</v>
      </c>
      <c r="AH633" s="12"/>
      <c r="AI633" s="12">
        <v>72.823603331822426</v>
      </c>
      <c r="AJ633" s="12"/>
      <c r="AK633" s="12">
        <v>0</v>
      </c>
      <c r="AL633" s="12">
        <v>0</v>
      </c>
      <c r="AM633" s="39">
        <f>AG633+AH633+AI633+AJ633+AK633+AL633</f>
        <v>442.06754758828333</v>
      </c>
      <c r="AN633" s="40">
        <f>AM633/10</f>
        <v>44.206754758828332</v>
      </c>
      <c r="AO633" s="12"/>
      <c r="AP633" s="12"/>
      <c r="AQ633" s="12"/>
      <c r="AR633" s="41">
        <v>358.59870852230875</v>
      </c>
      <c r="AS633" s="12">
        <v>342.18311665671837</v>
      </c>
      <c r="AT633" s="12">
        <v>16.4155918655904</v>
      </c>
      <c r="AU633" s="12">
        <v>0</v>
      </c>
      <c r="AV633" s="12"/>
      <c r="AW633" s="12"/>
      <c r="AX633" s="13">
        <v>0</v>
      </c>
      <c r="AY633" s="12"/>
      <c r="AZ633" s="12"/>
      <c r="BA633" s="39"/>
      <c r="BB633" s="40">
        <v>0</v>
      </c>
      <c r="BC633" s="39">
        <f>U633+Z633+AM633+BA633</f>
        <v>4455.5005501277701</v>
      </c>
      <c r="BD633">
        <f>V633+AA633+AN633</f>
        <v>445.55005501277697</v>
      </c>
      <c r="BE633" s="12"/>
      <c r="BF633" s="12"/>
      <c r="BG633" s="12"/>
      <c r="BH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</row>
    <row r="634" spans="1:128" x14ac:dyDescent="0.25">
      <c r="A634" s="34" t="s">
        <v>154</v>
      </c>
      <c r="B634" s="1">
        <v>39895</v>
      </c>
      <c r="C634" s="2"/>
      <c r="D634" s="1"/>
      <c r="F634">
        <v>75</v>
      </c>
      <c r="G634" t="s">
        <v>131</v>
      </c>
      <c r="H634" s="2"/>
      <c r="I634" s="12"/>
      <c r="J634" s="12">
        <v>19.5</v>
      </c>
      <c r="K634" s="2"/>
      <c r="L634" s="36"/>
      <c r="M634" s="2"/>
      <c r="N634" s="2"/>
      <c r="O634" s="2"/>
      <c r="P634" s="12"/>
      <c r="Q634" s="12"/>
      <c r="R634" s="12"/>
      <c r="S634" s="12"/>
      <c r="T634" s="12"/>
      <c r="U634" s="39"/>
      <c r="W634" s="12"/>
      <c r="X634" s="12"/>
      <c r="Y634" s="12"/>
      <c r="Z634" s="39"/>
      <c r="AB634" s="12"/>
      <c r="AC634" s="42"/>
      <c r="AD634" s="12"/>
      <c r="AE634" s="12"/>
      <c r="AF634" s="12"/>
      <c r="AG634" s="12"/>
      <c r="AH634" s="12"/>
      <c r="AI634" s="12"/>
      <c r="AJ634" s="12"/>
      <c r="AK634" s="12"/>
      <c r="AL634" s="12"/>
      <c r="AM634" s="39"/>
      <c r="AO634" s="12"/>
      <c r="AP634" s="12"/>
      <c r="AQ634" s="12"/>
      <c r="AR634" s="41"/>
      <c r="AS634" s="12"/>
      <c r="AT634" s="12"/>
      <c r="AU634" s="12"/>
      <c r="AV634" s="12"/>
      <c r="AW634" s="12"/>
      <c r="AX634" s="13"/>
      <c r="AY634" s="12"/>
      <c r="AZ634" s="12"/>
      <c r="BA634" s="39"/>
      <c r="BB634" s="40">
        <v>0</v>
      </c>
      <c r="BC634" s="39"/>
      <c r="BE634" s="12"/>
      <c r="BF634" s="12"/>
      <c r="BG634" s="12"/>
      <c r="BH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</row>
    <row r="635" spans="1:128" x14ac:dyDescent="0.25">
      <c r="A635" s="34" t="s">
        <v>154</v>
      </c>
      <c r="B635" s="1">
        <v>39903</v>
      </c>
      <c r="C635" s="2"/>
      <c r="D635" s="1"/>
      <c r="F635">
        <v>83</v>
      </c>
      <c r="G635" t="s">
        <v>131</v>
      </c>
      <c r="H635" s="2"/>
      <c r="I635" s="12"/>
      <c r="J635" s="12">
        <v>21.5</v>
      </c>
      <c r="K635" s="2"/>
      <c r="L635" s="36"/>
      <c r="M635" s="2"/>
      <c r="N635" s="2"/>
      <c r="O635" s="2"/>
      <c r="P635" s="12"/>
      <c r="Q635" s="12"/>
      <c r="R635" s="12"/>
      <c r="S635" s="12"/>
      <c r="T635" s="12"/>
      <c r="U635" s="39">
        <v>3564.8109155768475</v>
      </c>
      <c r="V635" s="40">
        <v>356.48109155768475</v>
      </c>
      <c r="W635" s="12"/>
      <c r="X635" s="12"/>
      <c r="Y635" s="12"/>
      <c r="Z635" s="39">
        <v>2133.305981956612</v>
      </c>
      <c r="AA635" s="40">
        <v>213.3305981956612</v>
      </c>
      <c r="AB635" s="12">
        <v>3.0479750852895298</v>
      </c>
      <c r="AC635" s="42">
        <f>AB635/AA635</f>
        <v>1.4287566392581001E-2</v>
      </c>
      <c r="AD635" s="12"/>
      <c r="AE635" s="12"/>
      <c r="AF635" s="12"/>
      <c r="AG635" s="12">
        <v>369.11638089338652</v>
      </c>
      <c r="AH635" s="12"/>
      <c r="AI635" s="12">
        <v>822.98721054044279</v>
      </c>
      <c r="AJ635" s="12"/>
      <c r="AK635" s="12">
        <v>0</v>
      </c>
      <c r="AL635" s="12">
        <v>0</v>
      </c>
      <c r="AM635" s="39">
        <f>AG635+AH635+AI635+AJ635+AK635+AL635</f>
        <v>1192.1035914338293</v>
      </c>
      <c r="AN635" s="40">
        <f>AM635/10</f>
        <v>119.21035914338293</v>
      </c>
      <c r="AO635" s="12"/>
      <c r="AP635" s="12"/>
      <c r="AQ635" s="12"/>
      <c r="AR635" s="41">
        <v>391.52054270550661</v>
      </c>
      <c r="AS635" s="12">
        <v>286.21700922721931</v>
      </c>
      <c r="AT635" s="12">
        <v>105.30353347828732</v>
      </c>
      <c r="AU635" s="12">
        <v>0</v>
      </c>
      <c r="AV635" s="12"/>
      <c r="AW635" s="12"/>
      <c r="AX635" s="13">
        <v>0</v>
      </c>
      <c r="AY635" s="12"/>
      <c r="AZ635" s="12"/>
      <c r="BA635" s="39"/>
      <c r="BB635" s="40">
        <v>0</v>
      </c>
      <c r="BC635" s="39">
        <f>U635+Z635+AM635+BA635</f>
        <v>6890.2204889672885</v>
      </c>
      <c r="BD635">
        <f>V635+AA635+AN635</f>
        <v>689.02204889672885</v>
      </c>
      <c r="BE635" s="12"/>
      <c r="BF635" s="12"/>
      <c r="BG635" s="12"/>
      <c r="BH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</row>
    <row r="636" spans="1:128" x14ac:dyDescent="0.25">
      <c r="A636" s="34" t="s">
        <v>154</v>
      </c>
      <c r="B636" s="1">
        <v>39911</v>
      </c>
      <c r="C636" s="2"/>
      <c r="D636" s="1"/>
      <c r="F636">
        <v>91</v>
      </c>
      <c r="G636" t="s">
        <v>131</v>
      </c>
      <c r="H636" s="2"/>
      <c r="I636" s="12"/>
      <c r="J636" s="12">
        <v>20.7</v>
      </c>
      <c r="K636" s="2"/>
      <c r="L636" s="36"/>
      <c r="M636" s="2"/>
      <c r="N636" s="2"/>
      <c r="O636" s="2"/>
      <c r="P636" s="12"/>
      <c r="Q636" s="12"/>
      <c r="R636" s="12"/>
      <c r="S636" s="12"/>
      <c r="T636" s="12"/>
      <c r="U636" s="39"/>
      <c r="W636" s="12"/>
      <c r="X636" s="12"/>
      <c r="Y636" s="12"/>
      <c r="Z636" s="39"/>
      <c r="AB636" s="12"/>
      <c r="AC636" s="42"/>
      <c r="AD636" s="12"/>
      <c r="AE636" s="12"/>
      <c r="AF636" s="12"/>
      <c r="AG636" s="12"/>
      <c r="AH636" s="12"/>
      <c r="AI636" s="12"/>
      <c r="AJ636" s="12"/>
      <c r="AK636" s="12"/>
      <c r="AL636" s="12"/>
      <c r="AM636" s="39"/>
      <c r="AO636" s="12"/>
      <c r="AP636" s="12"/>
      <c r="AQ636" s="12"/>
      <c r="AR636" s="41"/>
      <c r="AS636" s="12"/>
      <c r="AT636" s="12"/>
      <c r="AU636" s="12"/>
      <c r="AV636" s="12"/>
      <c r="AW636" s="12"/>
      <c r="AX636" s="13"/>
      <c r="AY636" s="12"/>
      <c r="AZ636" s="12"/>
      <c r="BA636" s="39"/>
      <c r="BB636" s="40">
        <v>0</v>
      </c>
      <c r="BC636" s="39"/>
      <c r="BE636" s="12"/>
      <c r="BF636" s="12"/>
      <c r="BG636" s="12"/>
      <c r="BH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</row>
    <row r="637" spans="1:128" x14ac:dyDescent="0.25">
      <c r="A637" s="34" t="s">
        <v>154</v>
      </c>
      <c r="B637" s="1">
        <v>39919</v>
      </c>
      <c r="C637" s="2"/>
      <c r="D637" s="1"/>
      <c r="F637">
        <v>99</v>
      </c>
      <c r="G637" t="s">
        <v>131</v>
      </c>
      <c r="H637" s="2"/>
      <c r="I637" s="12"/>
      <c r="J637" s="12"/>
      <c r="K637" s="2"/>
      <c r="L637" s="36"/>
      <c r="M637" s="2"/>
      <c r="N637" s="2"/>
      <c r="O637" s="2"/>
      <c r="P637" s="12"/>
      <c r="Q637" s="12"/>
      <c r="R637" s="12"/>
      <c r="S637" s="12"/>
      <c r="T637" s="12"/>
      <c r="U637" s="39">
        <v>3967.0223091285743</v>
      </c>
      <c r="V637" s="40">
        <v>396.70223091285743</v>
      </c>
      <c r="W637" s="12"/>
      <c r="X637" s="12"/>
      <c r="Y637" s="12"/>
      <c r="Z637" s="39">
        <v>2190.9838894883883</v>
      </c>
      <c r="AA637" s="40">
        <v>219.09838894883882</v>
      </c>
      <c r="AB637" s="12">
        <v>2.9344375516821732</v>
      </c>
      <c r="AC637" s="42">
        <f>AB637/AA637</f>
        <v>1.3393241117657818E-2</v>
      </c>
      <c r="AD637" s="12"/>
      <c r="AE637" s="12"/>
      <c r="AF637" s="12"/>
      <c r="AG637" s="12">
        <v>134.25367724135685</v>
      </c>
      <c r="AH637" s="12"/>
      <c r="AI637" s="12">
        <v>2992.2601394989756</v>
      </c>
      <c r="AJ637" s="12"/>
      <c r="AK637" s="12">
        <v>0</v>
      </c>
      <c r="AL637" s="12">
        <v>0</v>
      </c>
      <c r="AM637" s="39">
        <f>AG637+AH637+AI637+AJ637+AK637+AL637</f>
        <v>3126.5138167403325</v>
      </c>
      <c r="AN637" s="40">
        <f>AM637/10</f>
        <v>312.65138167403325</v>
      </c>
      <c r="AO637" s="12"/>
      <c r="AP637" s="12"/>
      <c r="AQ637" s="12"/>
      <c r="AR637" s="41">
        <v>172.6134195864818</v>
      </c>
      <c r="AS637" s="12">
        <v>60.372869709283151</v>
      </c>
      <c r="AT637" s="12">
        <v>112.24054987719865</v>
      </c>
      <c r="AU637" s="12">
        <v>0</v>
      </c>
      <c r="AV637" s="12"/>
      <c r="AW637" s="12"/>
      <c r="AX637" s="13">
        <v>0</v>
      </c>
      <c r="AY637" s="12"/>
      <c r="AZ637" s="12"/>
      <c r="BA637" s="39"/>
      <c r="BB637" s="40">
        <v>0</v>
      </c>
      <c r="BC637" s="39">
        <f>U637+Z637+AM637+BA637</f>
        <v>9284.5200153572951</v>
      </c>
      <c r="BD637">
        <f>V637+AA637+AN637</f>
        <v>928.45200153572955</v>
      </c>
      <c r="BE637" s="12"/>
      <c r="BF637" s="12"/>
      <c r="BG637" s="12"/>
      <c r="BH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</row>
    <row r="638" spans="1:128" x14ac:dyDescent="0.25">
      <c r="A638" s="34" t="s">
        <v>154</v>
      </c>
      <c r="B638" s="1">
        <v>39928</v>
      </c>
      <c r="C638" s="2"/>
      <c r="D638" s="1"/>
      <c r="F638">
        <v>108</v>
      </c>
      <c r="G638" t="s">
        <v>131</v>
      </c>
      <c r="H638" s="2"/>
      <c r="I638" s="12"/>
      <c r="J638" s="12">
        <v>24.2</v>
      </c>
      <c r="K638" s="2"/>
      <c r="L638" s="36"/>
      <c r="M638" s="2"/>
      <c r="N638" s="2"/>
      <c r="O638" s="2"/>
      <c r="P638" s="12"/>
      <c r="Q638" s="12"/>
      <c r="R638" s="12"/>
      <c r="S638" s="12"/>
      <c r="T638" s="12"/>
      <c r="U638" s="39"/>
      <c r="W638" s="12"/>
      <c r="X638" s="12"/>
      <c r="Y638" s="12"/>
      <c r="Z638" s="39"/>
      <c r="AB638" s="12"/>
      <c r="AC638" s="42"/>
      <c r="AD638" s="12"/>
      <c r="AE638" s="12"/>
      <c r="AF638" s="12"/>
      <c r="AG638" s="12"/>
      <c r="AH638" s="12"/>
      <c r="AI638" s="12"/>
      <c r="AJ638" s="12"/>
      <c r="AK638" s="12"/>
      <c r="AL638" s="12"/>
      <c r="AM638" s="39"/>
      <c r="AO638" s="12"/>
      <c r="AP638" s="12"/>
      <c r="AQ638" s="12"/>
      <c r="AR638" s="41"/>
      <c r="AS638" s="12"/>
      <c r="AT638" s="12"/>
      <c r="AU638" s="12"/>
      <c r="AV638" s="12"/>
      <c r="AW638" s="12"/>
      <c r="AX638" s="13"/>
      <c r="AY638" s="12"/>
      <c r="AZ638" s="12"/>
      <c r="BA638" s="39"/>
      <c r="BB638" s="40">
        <v>0</v>
      </c>
      <c r="BC638" s="39"/>
      <c r="BE638" s="12"/>
      <c r="BF638" s="12"/>
      <c r="BG638" s="12"/>
      <c r="BH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</row>
    <row r="639" spans="1:128" x14ac:dyDescent="0.25">
      <c r="A639" s="34" t="s">
        <v>154</v>
      </c>
      <c r="B639" s="1">
        <v>39954</v>
      </c>
      <c r="C639" s="2"/>
      <c r="D639" s="1"/>
      <c r="F639">
        <v>134</v>
      </c>
      <c r="G639" t="s">
        <v>131</v>
      </c>
      <c r="H639" s="2"/>
      <c r="I639" s="12"/>
      <c r="J639" s="12"/>
      <c r="K639" s="2"/>
      <c r="L639" s="36"/>
      <c r="M639" s="2"/>
      <c r="N639" s="2"/>
      <c r="O639" s="2"/>
      <c r="P639" s="12"/>
      <c r="Q639" s="12"/>
      <c r="R639" s="12"/>
      <c r="S639" s="12"/>
      <c r="T639" s="12"/>
      <c r="U639" s="39"/>
      <c r="W639" s="12"/>
      <c r="X639" s="12"/>
      <c r="Y639" s="12"/>
      <c r="Z639" s="39"/>
      <c r="AB639" s="12"/>
      <c r="AC639" s="42"/>
      <c r="AD639" s="12"/>
      <c r="AE639" s="12"/>
      <c r="AF639" s="12"/>
      <c r="AG639" s="12"/>
      <c r="AH639" s="12"/>
      <c r="AI639" s="12"/>
      <c r="AJ639" s="12"/>
      <c r="AK639" s="12"/>
      <c r="AL639" s="12"/>
      <c r="AM639" s="39"/>
      <c r="AO639" s="12"/>
      <c r="AP639" s="12"/>
      <c r="AQ639" s="12"/>
      <c r="AR639" s="41"/>
      <c r="AS639" s="12"/>
      <c r="AT639" s="12"/>
      <c r="AU639" s="12"/>
      <c r="AV639" s="12"/>
      <c r="AW639" s="12"/>
      <c r="AX639" s="13"/>
      <c r="AY639" s="12"/>
      <c r="AZ639" s="12"/>
      <c r="BA639" s="39"/>
      <c r="BB639" s="40">
        <v>0</v>
      </c>
      <c r="BC639" s="39"/>
      <c r="BE639" s="12"/>
      <c r="BF639" s="12"/>
      <c r="BG639" s="12">
        <v>9.1863472401823998</v>
      </c>
      <c r="BH639" s="12">
        <v>6.3087845622119811</v>
      </c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</row>
    <row r="640" spans="1:128" x14ac:dyDescent="0.25">
      <c r="A640" s="34" t="s">
        <v>154</v>
      </c>
      <c r="B640" s="1">
        <v>39960</v>
      </c>
      <c r="C640" s="2"/>
      <c r="D640" s="1"/>
      <c r="F640">
        <v>140</v>
      </c>
      <c r="G640" t="s">
        <v>131</v>
      </c>
      <c r="H640" s="2"/>
      <c r="I640" s="12"/>
      <c r="J640" s="12"/>
      <c r="K640" s="2"/>
      <c r="L640" s="36"/>
      <c r="M640" s="2"/>
      <c r="N640" s="2"/>
      <c r="O640" s="2"/>
      <c r="P640" s="12"/>
      <c r="Q640" s="12"/>
      <c r="R640" s="12"/>
      <c r="S640" s="12"/>
      <c r="T640" s="12"/>
      <c r="U640" s="39"/>
      <c r="W640" s="12"/>
      <c r="X640" s="12"/>
      <c r="Y640" s="12"/>
      <c r="Z640" s="39"/>
      <c r="AB640" s="12"/>
      <c r="AC640" s="42"/>
      <c r="AD640" s="12"/>
      <c r="AE640" s="12"/>
      <c r="AF640" s="12"/>
      <c r="AG640" s="12"/>
      <c r="AH640" s="12"/>
      <c r="AI640" s="12"/>
      <c r="AJ640" s="12"/>
      <c r="AK640" s="12"/>
      <c r="AL640" s="12"/>
      <c r="AM640" s="39"/>
      <c r="AO640" s="12"/>
      <c r="AP640" s="12"/>
      <c r="AQ640" s="12"/>
      <c r="AR640" s="41"/>
      <c r="AS640" s="12"/>
      <c r="AT640" s="12"/>
      <c r="AU640" s="12"/>
      <c r="AV640" s="12"/>
      <c r="AW640" s="12"/>
      <c r="AX640" s="13"/>
      <c r="AY640" s="12"/>
      <c r="AZ640" s="12"/>
      <c r="BA640" s="39"/>
      <c r="BB640" s="40">
        <v>0</v>
      </c>
      <c r="BC640" s="39"/>
      <c r="BE640" s="12"/>
      <c r="BF640" s="12"/>
      <c r="BG640" s="12">
        <v>19.388484312257539</v>
      </c>
      <c r="BH640" s="12">
        <v>6.9614871364288513</v>
      </c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</row>
    <row r="641" spans="1:128" x14ac:dyDescent="0.25">
      <c r="A641" s="34" t="s">
        <v>154</v>
      </c>
      <c r="B641" s="1">
        <v>39966</v>
      </c>
      <c r="C641" s="2"/>
      <c r="D641" s="1"/>
      <c r="F641">
        <v>146</v>
      </c>
      <c r="G641" t="s">
        <v>131</v>
      </c>
      <c r="H641" s="2"/>
      <c r="I641" s="12"/>
      <c r="J641" s="12"/>
      <c r="K641" s="2"/>
      <c r="L641" s="36"/>
      <c r="M641" s="2"/>
      <c r="N641" s="2"/>
      <c r="O641" s="2"/>
      <c r="P641" s="12"/>
      <c r="Q641" s="12"/>
      <c r="R641" s="12"/>
      <c r="S641" s="12"/>
      <c r="T641" s="12"/>
      <c r="U641" s="39">
        <v>5618.3730510695759</v>
      </c>
      <c r="V641" s="40">
        <v>561.83730510695761</v>
      </c>
      <c r="W641" s="12"/>
      <c r="X641" s="12"/>
      <c r="Y641" s="12"/>
      <c r="Z641" s="39">
        <v>1627.1456885854002</v>
      </c>
      <c r="AA641" s="40">
        <v>162.71456885854002</v>
      </c>
      <c r="AB641" s="12">
        <v>2.4473524655878371</v>
      </c>
      <c r="AC641" s="42">
        <f>AB641/AA641</f>
        <v>1.5040770367129844E-2</v>
      </c>
      <c r="AD641" s="12"/>
      <c r="AE641" s="12"/>
      <c r="AF641" s="12"/>
      <c r="AG641" s="12">
        <v>0</v>
      </c>
      <c r="AH641" s="12"/>
      <c r="AI641" s="12">
        <v>7029.6932722939582</v>
      </c>
      <c r="AJ641" s="12"/>
      <c r="AK641" s="12">
        <v>564.33162320081249</v>
      </c>
      <c r="AL641" s="12">
        <v>3929.5827244115594</v>
      </c>
      <c r="AM641" s="39">
        <f>AG641+AH641+AI641+AJ641+AK641+AL641</f>
        <v>11523.60761990633</v>
      </c>
      <c r="AN641" s="40">
        <f>AM641/10</f>
        <v>1152.3607619906329</v>
      </c>
      <c r="AO641" s="12"/>
      <c r="AP641" s="12"/>
      <c r="AQ641" s="12"/>
      <c r="AR641" s="41">
        <v>195.12830540396507</v>
      </c>
      <c r="AS641" s="12">
        <v>0</v>
      </c>
      <c r="AT641" s="12">
        <v>133.33343269584878</v>
      </c>
      <c r="AU641" s="12">
        <v>54.525015809078539</v>
      </c>
      <c r="AV641" s="12"/>
      <c r="AW641" s="12"/>
      <c r="AX641" s="13">
        <v>7.2698568990377641</v>
      </c>
      <c r="AY641" s="12"/>
      <c r="AZ641" s="12"/>
      <c r="BA641" s="39"/>
      <c r="BB641" s="40">
        <v>0</v>
      </c>
      <c r="BC641" s="39">
        <f>U641+Z641+AM641+BA641</f>
        <v>18769.126359561305</v>
      </c>
      <c r="BD641">
        <f>V641+AA641+AN641</f>
        <v>1876.9126359561305</v>
      </c>
      <c r="BE641" s="12"/>
      <c r="BF641" s="12"/>
      <c r="BG641" s="12"/>
      <c r="BH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</row>
    <row r="642" spans="1:128" x14ac:dyDescent="0.25">
      <c r="A642" s="34" t="s">
        <v>154</v>
      </c>
      <c r="B642" s="1">
        <v>39969</v>
      </c>
      <c r="C642" s="2"/>
      <c r="D642" s="1"/>
      <c r="F642">
        <v>149</v>
      </c>
      <c r="G642" t="s">
        <v>131</v>
      </c>
      <c r="H642" s="2"/>
      <c r="I642" s="12"/>
      <c r="J642" s="12"/>
      <c r="K642" s="2"/>
      <c r="L642" s="36"/>
      <c r="M642" s="2"/>
      <c r="N642" s="2"/>
      <c r="O642" s="2"/>
      <c r="P642" s="12"/>
      <c r="Q642" s="12"/>
      <c r="R642" s="12"/>
      <c r="S642" s="12"/>
      <c r="T642" s="12"/>
      <c r="U642" s="39"/>
      <c r="W642" s="12"/>
      <c r="X642" s="12"/>
      <c r="Y642" s="12"/>
      <c r="Z642" s="39"/>
      <c r="AB642" s="12"/>
      <c r="AC642" s="42"/>
      <c r="AD642" s="12"/>
      <c r="AE642" s="12"/>
      <c r="AF642" s="12"/>
      <c r="AG642" s="12"/>
      <c r="AH642" s="12"/>
      <c r="AI642" s="12"/>
      <c r="AJ642" s="12"/>
      <c r="AK642" s="12"/>
      <c r="AL642" s="12"/>
      <c r="AM642" s="39"/>
      <c r="AO642" s="12"/>
      <c r="AP642" s="12"/>
      <c r="AQ642" s="12"/>
      <c r="AR642" s="41"/>
      <c r="AS642" s="12"/>
      <c r="AT642" s="12"/>
      <c r="AU642" s="12"/>
      <c r="AV642" s="12"/>
      <c r="AW642" s="12"/>
      <c r="AX642" s="13"/>
      <c r="AY642" s="12"/>
      <c r="AZ642" s="12"/>
      <c r="BA642" s="39"/>
      <c r="BB642" s="40">
        <v>0</v>
      </c>
      <c r="BC642" s="39"/>
      <c r="BE642" s="12"/>
      <c r="BF642" s="12"/>
      <c r="BG642" s="12">
        <v>39.668549649492959</v>
      </c>
      <c r="BH642" s="12">
        <v>6.1900306408361132</v>
      </c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</row>
    <row r="643" spans="1:128" x14ac:dyDescent="0.25">
      <c r="A643" s="34" t="s">
        <v>154</v>
      </c>
      <c r="B643" s="1">
        <v>39976</v>
      </c>
      <c r="C643" s="2"/>
      <c r="D643" s="1"/>
      <c r="F643">
        <v>156</v>
      </c>
      <c r="G643" t="s">
        <v>131</v>
      </c>
      <c r="H643" s="2"/>
      <c r="I643" s="12"/>
      <c r="J643" s="12"/>
      <c r="K643" s="2"/>
      <c r="L643" s="36"/>
      <c r="M643" s="2"/>
      <c r="N643" s="2"/>
      <c r="O643" s="2"/>
      <c r="P643" s="12"/>
      <c r="Q643" s="12"/>
      <c r="R643" s="12"/>
      <c r="S643" s="12"/>
      <c r="T643" s="12"/>
      <c r="U643" s="39"/>
      <c r="W643" s="12"/>
      <c r="X643" s="12"/>
      <c r="Y643" s="12"/>
      <c r="Z643" s="39"/>
      <c r="AB643" s="12"/>
      <c r="AC643" s="42"/>
      <c r="AD643" s="12"/>
      <c r="AE643" s="12"/>
      <c r="AF643" s="12"/>
      <c r="AG643" s="12"/>
      <c r="AH643" s="12"/>
      <c r="AI643" s="12"/>
      <c r="AJ643" s="12"/>
      <c r="AK643" s="12"/>
      <c r="AL643" s="12"/>
      <c r="AM643" s="39"/>
      <c r="AO643" s="12"/>
      <c r="AP643" s="12"/>
      <c r="AQ643" s="12"/>
      <c r="AR643" s="41"/>
      <c r="AS643" s="12"/>
      <c r="AT643" s="12"/>
      <c r="AU643" s="12"/>
      <c r="AV643" s="12"/>
      <c r="AW643" s="12"/>
      <c r="AX643" s="13"/>
      <c r="AY643" s="12"/>
      <c r="AZ643" s="12"/>
      <c r="BA643" s="39"/>
      <c r="BB643" s="40">
        <v>0</v>
      </c>
      <c r="BC643" s="39"/>
      <c r="BE643" s="12"/>
      <c r="BF643" s="12"/>
      <c r="BG643" s="12">
        <v>63.457088409446683</v>
      </c>
      <c r="BH643" s="12">
        <v>5.3846300004825558</v>
      </c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</row>
    <row r="644" spans="1:128" x14ac:dyDescent="0.25">
      <c r="A644" s="34" t="s">
        <v>154</v>
      </c>
      <c r="B644" s="1">
        <v>39983</v>
      </c>
      <c r="C644" s="2"/>
      <c r="D644" s="1"/>
      <c r="F644">
        <v>163</v>
      </c>
      <c r="G644" t="s">
        <v>131</v>
      </c>
      <c r="H644" s="2"/>
      <c r="I644" s="12"/>
      <c r="J644" s="12"/>
      <c r="K644" s="2"/>
      <c r="L644" s="36"/>
      <c r="M644" s="2"/>
      <c r="N644" s="2"/>
      <c r="O644" s="2"/>
      <c r="P644" s="12"/>
      <c r="Q644" s="12"/>
      <c r="R644" s="12"/>
      <c r="S644" s="12"/>
      <c r="T644" s="12"/>
      <c r="U644" s="39"/>
      <c r="W644" s="12"/>
      <c r="X644" s="12"/>
      <c r="Y644" s="12"/>
      <c r="Z644" s="39"/>
      <c r="AB644" s="12"/>
      <c r="AC644" s="42"/>
      <c r="AD644" s="12"/>
      <c r="AE644" s="12"/>
      <c r="AF644" s="12"/>
      <c r="AG644" s="12"/>
      <c r="AH644" s="12"/>
      <c r="AI644" s="12"/>
      <c r="AJ644" s="12"/>
      <c r="AK644" s="12"/>
      <c r="AL644" s="12"/>
      <c r="AM644" s="39"/>
      <c r="AO644" s="12"/>
      <c r="AP644" s="12"/>
      <c r="AQ644" s="12"/>
      <c r="AR644" s="41"/>
      <c r="AS644" s="12"/>
      <c r="AT644" s="12"/>
      <c r="AU644" s="12"/>
      <c r="AV644" s="12"/>
      <c r="AW644" s="12"/>
      <c r="AX644" s="13"/>
      <c r="AY644" s="12"/>
      <c r="AZ644" s="12"/>
      <c r="BA644" s="39"/>
      <c r="BB644" s="40">
        <v>0</v>
      </c>
      <c r="BC644" s="39"/>
      <c r="BE644" s="12"/>
      <c r="BF644" s="12"/>
      <c r="BG644" s="12">
        <v>75.319880215068409</v>
      </c>
      <c r="BH644" s="12">
        <v>4.9687628699637614</v>
      </c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</row>
    <row r="645" spans="1:128" x14ac:dyDescent="0.25">
      <c r="A645" s="34" t="s">
        <v>154</v>
      </c>
      <c r="B645" s="1">
        <v>39990</v>
      </c>
      <c r="C645" s="2"/>
      <c r="D645" s="1"/>
      <c r="F645">
        <v>170</v>
      </c>
      <c r="G645" t="s">
        <v>131</v>
      </c>
      <c r="H645" s="2"/>
      <c r="I645" s="12"/>
      <c r="J645" s="12"/>
      <c r="K645" s="2"/>
      <c r="L645" s="36"/>
      <c r="M645" s="2"/>
      <c r="N645" s="2"/>
      <c r="O645" s="2"/>
      <c r="P645" s="12"/>
      <c r="Q645" s="12"/>
      <c r="R645" s="12"/>
      <c r="S645" s="12"/>
      <c r="T645" s="12"/>
      <c r="U645" s="39"/>
      <c r="W645" s="12"/>
      <c r="X645" s="12"/>
      <c r="Y645" s="12"/>
      <c r="Z645" s="39"/>
      <c r="AB645" s="12"/>
      <c r="AC645" s="42"/>
      <c r="AD645" s="12"/>
      <c r="AE645" s="12"/>
      <c r="AF645" s="12"/>
      <c r="AG645" s="12"/>
      <c r="AH645" s="12"/>
      <c r="AI645" s="12"/>
      <c r="AJ645" s="12"/>
      <c r="AK645" s="12"/>
      <c r="AL645" s="12"/>
      <c r="AM645" s="39"/>
      <c r="AO645" s="12"/>
      <c r="AP645" s="12"/>
      <c r="AQ645" s="12"/>
      <c r="AR645" s="41"/>
      <c r="AS645" s="12"/>
      <c r="AT645" s="12"/>
      <c r="AU645" s="12"/>
      <c r="AV645" s="12"/>
      <c r="AW645" s="12"/>
      <c r="AX645" s="13"/>
      <c r="AY645" s="12"/>
      <c r="AZ645" s="12"/>
      <c r="BA645" s="39"/>
      <c r="BB645" s="40">
        <v>0</v>
      </c>
      <c r="BC645" s="39"/>
      <c r="BE645" s="12"/>
      <c r="BF645" s="12"/>
      <c r="BG645" s="12">
        <v>93.905261008643564</v>
      </c>
      <c r="BH645" s="12">
        <v>4.740374835309618</v>
      </c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</row>
    <row r="646" spans="1:128" x14ac:dyDescent="0.25">
      <c r="A646" s="34" t="s">
        <v>154</v>
      </c>
      <c r="B646" s="1">
        <v>39995</v>
      </c>
      <c r="C646" s="2"/>
      <c r="D646" s="1"/>
      <c r="F646">
        <v>175</v>
      </c>
      <c r="G646" t="s">
        <v>131</v>
      </c>
      <c r="H646" s="2"/>
      <c r="I646" s="12"/>
      <c r="J646" s="12"/>
      <c r="K646" s="2"/>
      <c r="L646" s="36"/>
      <c r="M646" s="2"/>
      <c r="N646" s="2"/>
      <c r="O646" s="2"/>
      <c r="P646" s="12"/>
      <c r="Q646" s="12"/>
      <c r="R646" s="12"/>
      <c r="S646" s="12"/>
      <c r="T646" s="12"/>
      <c r="U646" s="39"/>
      <c r="W646" s="12"/>
      <c r="X646" s="12"/>
      <c r="Y646" s="12"/>
      <c r="Z646" s="39"/>
      <c r="AB646" s="12"/>
      <c r="AC646" s="42"/>
      <c r="AD646" s="12"/>
      <c r="AE646" s="12"/>
      <c r="AF646" s="12"/>
      <c r="AG646" s="12"/>
      <c r="AH646" s="12"/>
      <c r="AI646" s="12"/>
      <c r="AJ646" s="12"/>
      <c r="AK646" s="12"/>
      <c r="AL646" s="12"/>
      <c r="AM646" s="39"/>
      <c r="AO646" s="12"/>
      <c r="AP646" s="12"/>
      <c r="AQ646" s="12"/>
      <c r="AR646" s="41"/>
      <c r="AS646" s="12"/>
      <c r="AT646" s="12"/>
      <c r="AU646" s="12"/>
      <c r="AV646" s="12"/>
      <c r="AW646" s="12"/>
      <c r="AX646" s="13"/>
      <c r="AY646" s="12"/>
      <c r="AZ646" s="12"/>
      <c r="BA646" s="39"/>
      <c r="BB646" s="40">
        <v>0</v>
      </c>
      <c r="BC646" s="39"/>
      <c r="BE646" s="12"/>
      <c r="BF646" s="12"/>
      <c r="BG646" s="12">
        <v>100</v>
      </c>
      <c r="BH646" s="12">
        <v>3.7495967311896758</v>
      </c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</row>
    <row r="647" spans="1:128" x14ac:dyDescent="0.25">
      <c r="A647" s="34" t="s">
        <v>154</v>
      </c>
      <c r="B647" s="1">
        <v>39974</v>
      </c>
      <c r="C647" s="2">
        <v>8</v>
      </c>
      <c r="D647" s="1" t="s">
        <v>221</v>
      </c>
      <c r="E647" t="s">
        <v>19</v>
      </c>
      <c r="F647">
        <v>154</v>
      </c>
      <c r="G647" t="s">
        <v>131</v>
      </c>
      <c r="H647" s="2"/>
      <c r="I647" s="12"/>
      <c r="J647" s="12"/>
      <c r="K647" s="2"/>
      <c r="L647" s="36"/>
      <c r="M647" s="2"/>
      <c r="N647" s="2"/>
      <c r="O647" s="2">
        <v>154</v>
      </c>
      <c r="P647" s="12"/>
      <c r="Q647" s="12"/>
      <c r="R647" s="12"/>
      <c r="S647" s="12"/>
      <c r="T647" s="12"/>
      <c r="U647" s="39"/>
      <c r="W647" s="12"/>
      <c r="X647" s="12"/>
      <c r="Y647" s="12"/>
      <c r="Z647" s="39"/>
      <c r="AB647" s="12"/>
      <c r="AC647" s="42"/>
      <c r="AD647" s="12"/>
      <c r="AE647" s="12"/>
      <c r="AF647" s="12"/>
      <c r="AG647" s="12"/>
      <c r="AH647" s="12"/>
      <c r="AI647" s="12"/>
      <c r="AJ647" s="12"/>
      <c r="AK647" s="12"/>
      <c r="AL647" s="12"/>
      <c r="AM647" s="39"/>
      <c r="AO647" s="12"/>
      <c r="AP647" s="12"/>
      <c r="AQ647" s="12"/>
      <c r="AR647" s="41"/>
      <c r="AS647" s="12"/>
      <c r="AT647" s="12"/>
      <c r="AU647" s="12"/>
      <c r="AV647" s="12"/>
      <c r="AW647" s="12"/>
      <c r="AX647" s="13"/>
      <c r="AY647" s="12"/>
      <c r="AZ647" s="12"/>
      <c r="BA647" s="39"/>
      <c r="BB647" s="40">
        <v>0</v>
      </c>
      <c r="BC647" s="39"/>
      <c r="BE647" s="12"/>
      <c r="BF647" s="12"/>
      <c r="BG647" s="12"/>
      <c r="BH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</row>
    <row r="648" spans="1:128" x14ac:dyDescent="0.25">
      <c r="A648" s="34" t="s">
        <v>154</v>
      </c>
      <c r="B648" s="1">
        <v>39938</v>
      </c>
      <c r="C648" s="2">
        <v>7</v>
      </c>
      <c r="D648" t="s">
        <v>222</v>
      </c>
      <c r="E648" t="s">
        <v>18</v>
      </c>
      <c r="F648">
        <v>118</v>
      </c>
      <c r="G648" t="s">
        <v>131</v>
      </c>
      <c r="H648" s="2"/>
      <c r="I648" s="12"/>
      <c r="J648" s="12"/>
      <c r="K648" s="2"/>
      <c r="L648" s="36"/>
      <c r="M648" s="2"/>
      <c r="N648" s="2">
        <v>118</v>
      </c>
      <c r="O648" s="2"/>
      <c r="P648" s="12"/>
      <c r="Q648" s="12"/>
      <c r="R648" s="12"/>
      <c r="S648" s="12"/>
      <c r="T648" s="12"/>
      <c r="U648" s="39">
        <v>4766.9186668059201</v>
      </c>
      <c r="V648" s="40">
        <v>476.691866680592</v>
      </c>
      <c r="W648" s="12"/>
      <c r="X648" s="12"/>
      <c r="Y648" s="12"/>
      <c r="Z648" s="39">
        <v>1928.0198424875102</v>
      </c>
      <c r="AA648" s="40">
        <v>192.80198424875101</v>
      </c>
      <c r="AB648" s="12">
        <v>3.1049047058738437</v>
      </c>
      <c r="AC648" s="42">
        <f>AB648/AA648</f>
        <v>1.6104111780654341E-2</v>
      </c>
      <c r="AD648" s="12"/>
      <c r="AE648" s="12"/>
      <c r="AF648" s="12"/>
      <c r="AG648" s="12">
        <v>0</v>
      </c>
      <c r="AH648" s="12"/>
      <c r="AI648" s="12">
        <v>7666.8949707923593</v>
      </c>
      <c r="AJ648" s="12"/>
      <c r="AK648" s="12">
        <v>0</v>
      </c>
      <c r="AL648" s="12">
        <v>0</v>
      </c>
      <c r="AM648" s="39">
        <f>AG648+AH648+AI648+AJ648+AK648+AL648</f>
        <v>7666.8949707923593</v>
      </c>
      <c r="AN648" s="40">
        <f>AM648/10</f>
        <v>766.68949707923593</v>
      </c>
      <c r="AO648" s="12"/>
      <c r="AP648" s="12"/>
      <c r="AQ648" s="12"/>
      <c r="AR648" s="41">
        <v>191.16295907481052</v>
      </c>
      <c r="AS648" s="12">
        <v>0</v>
      </c>
      <c r="AT648" s="12">
        <v>191.16295907481052</v>
      </c>
      <c r="AU648" s="12">
        <v>0</v>
      </c>
      <c r="AV648" s="12"/>
      <c r="AW648" s="12"/>
      <c r="AX648" s="13">
        <v>0</v>
      </c>
      <c r="AY648" s="12"/>
      <c r="AZ648" s="12"/>
      <c r="BA648" s="39"/>
      <c r="BB648" s="40">
        <v>0</v>
      </c>
      <c r="BC648" s="39">
        <f>U648+Z648+AM648+BA648</f>
        <v>14361.833480085788</v>
      </c>
      <c r="BD648">
        <f>V648+AA648+AN648</f>
        <v>1436.1833480085788</v>
      </c>
      <c r="BE648" s="12"/>
      <c r="BF648" s="12"/>
      <c r="BG648" s="12"/>
      <c r="BH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</row>
    <row r="649" spans="1:128" x14ac:dyDescent="0.25">
      <c r="A649" s="34" t="s">
        <v>154</v>
      </c>
      <c r="B649" s="1">
        <v>39988</v>
      </c>
      <c r="C649" s="2">
        <v>9</v>
      </c>
      <c r="D649" s="1" t="s">
        <v>122</v>
      </c>
      <c r="E649" t="s">
        <v>20</v>
      </c>
      <c r="F649">
        <v>168</v>
      </c>
      <c r="G649" t="s">
        <v>131</v>
      </c>
      <c r="H649" s="2"/>
      <c r="I649" s="12"/>
      <c r="J649" s="12"/>
      <c r="K649" s="2"/>
      <c r="L649" s="36"/>
      <c r="M649" s="2"/>
      <c r="N649" s="2"/>
      <c r="O649" s="2"/>
      <c r="P649" s="12"/>
      <c r="Q649" s="12"/>
      <c r="R649" s="12"/>
      <c r="S649" s="12"/>
      <c r="T649" s="12"/>
      <c r="U649" s="39"/>
      <c r="W649" s="12"/>
      <c r="X649" s="12"/>
      <c r="Y649" s="12"/>
      <c r="Z649" s="39"/>
      <c r="AB649" s="12"/>
      <c r="AC649" s="42"/>
      <c r="AD649" s="12"/>
      <c r="AE649" s="12"/>
      <c r="AF649" s="12"/>
      <c r="AG649" s="12"/>
      <c r="AH649" s="12"/>
      <c r="AI649" s="12"/>
      <c r="AJ649" s="12"/>
      <c r="AK649" s="12"/>
      <c r="AL649" s="12"/>
      <c r="AM649" s="39"/>
      <c r="AO649" s="12"/>
      <c r="AP649" s="12"/>
      <c r="AQ649" s="12"/>
      <c r="AR649" s="41"/>
      <c r="AS649" s="12"/>
      <c r="AT649" s="12"/>
      <c r="AU649" s="12"/>
      <c r="AV649" s="12"/>
      <c r="AW649" s="12"/>
      <c r="AX649" s="13"/>
      <c r="AY649" s="12">
        <v>7557.292645651406</v>
      </c>
      <c r="AZ649" s="12">
        <v>36.078313813434676</v>
      </c>
      <c r="BA649" s="39">
        <f>AY649*(AZ649/100)</f>
        <v>2726.5437564977342</v>
      </c>
      <c r="BB649" s="40">
        <v>272.65437564977344</v>
      </c>
      <c r="BC649" s="39"/>
      <c r="BE649" s="12"/>
      <c r="BF649" s="12">
        <f>BA649/227</f>
        <v>12.011205975760944</v>
      </c>
      <c r="BG649" s="12"/>
      <c r="BH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</row>
    <row r="650" spans="1:128" x14ac:dyDescent="0.25">
      <c r="A650" s="34" t="s">
        <v>154</v>
      </c>
      <c r="B650" s="1">
        <v>39820</v>
      </c>
      <c r="C650" s="2">
        <v>0</v>
      </c>
      <c r="D650" s="1" t="s">
        <v>223</v>
      </c>
      <c r="E650" t="s">
        <v>14</v>
      </c>
      <c r="F650" s="2">
        <v>0</v>
      </c>
      <c r="G650" t="s">
        <v>131</v>
      </c>
      <c r="H650" s="2"/>
      <c r="I650" s="12"/>
      <c r="J650" s="12"/>
      <c r="K650" s="2"/>
      <c r="L650" s="36"/>
      <c r="M650" s="2"/>
      <c r="N650" s="2"/>
      <c r="O650" s="2"/>
      <c r="P650" s="12"/>
      <c r="Q650" s="12"/>
      <c r="R650" s="12"/>
      <c r="S650" s="12"/>
      <c r="T650" s="12"/>
      <c r="U650" s="39">
        <v>0</v>
      </c>
      <c r="W650" s="12"/>
      <c r="X650" s="12"/>
      <c r="Y650" s="12"/>
      <c r="Z650" s="39">
        <v>0</v>
      </c>
      <c r="AB650" s="12"/>
      <c r="AC650" s="42"/>
      <c r="AD650" s="12"/>
      <c r="AE650" s="12"/>
      <c r="AF650" s="12"/>
      <c r="AG650" s="12">
        <v>0</v>
      </c>
      <c r="AH650" s="12"/>
      <c r="AI650" s="12">
        <v>0</v>
      </c>
      <c r="AJ650" s="12"/>
      <c r="AK650" s="12">
        <v>0</v>
      </c>
      <c r="AL650" s="12">
        <v>0</v>
      </c>
      <c r="AM650" s="39"/>
      <c r="AO650" s="12"/>
      <c r="AP650" s="12"/>
      <c r="AQ650" s="12"/>
      <c r="AR650" s="41">
        <v>0</v>
      </c>
      <c r="AS650" s="12">
        <v>0</v>
      </c>
      <c r="AT650" s="12">
        <v>0</v>
      </c>
      <c r="AU650" s="12">
        <v>0</v>
      </c>
      <c r="AV650" s="12"/>
      <c r="AW650" s="12"/>
      <c r="AX650" s="13">
        <v>0</v>
      </c>
      <c r="AY650" s="12"/>
      <c r="AZ650" s="12"/>
      <c r="BA650" s="39"/>
      <c r="BB650" s="40">
        <v>0</v>
      </c>
      <c r="BC650" s="39"/>
      <c r="BE650" s="12"/>
      <c r="BF650" s="12"/>
      <c r="BG650" s="12"/>
      <c r="BH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</row>
    <row r="651" spans="1:128" x14ac:dyDescent="0.25">
      <c r="A651" s="34" t="s">
        <v>154</v>
      </c>
      <c r="B651" s="1">
        <v>39846</v>
      </c>
      <c r="C651" s="2">
        <v>3</v>
      </c>
      <c r="D651" t="s">
        <v>224</v>
      </c>
      <c r="E651" t="s">
        <v>16</v>
      </c>
      <c r="F651">
        <v>26</v>
      </c>
      <c r="G651" t="s">
        <v>131</v>
      </c>
      <c r="H651" s="2"/>
      <c r="I651" s="12"/>
      <c r="J651" s="12"/>
      <c r="K651" s="2"/>
      <c r="L651" s="36">
        <v>26</v>
      </c>
      <c r="M651" s="2"/>
      <c r="N651" s="2"/>
      <c r="O651" s="2"/>
      <c r="P651" s="12"/>
      <c r="Q651" s="12"/>
      <c r="R651" s="12"/>
      <c r="S651" s="12"/>
      <c r="T651" s="12"/>
      <c r="U651" s="39">
        <v>0</v>
      </c>
      <c r="W651" s="12"/>
      <c r="X651" s="12"/>
      <c r="Y651" s="12"/>
      <c r="Z651" s="39">
        <v>0</v>
      </c>
      <c r="AB651" s="12"/>
      <c r="AC651" s="42"/>
      <c r="AD651" s="12"/>
      <c r="AE651" s="12"/>
      <c r="AF651" s="12"/>
      <c r="AG651" s="12">
        <v>0</v>
      </c>
      <c r="AH651" s="12"/>
      <c r="AI651" s="12">
        <v>0</v>
      </c>
      <c r="AJ651" s="12"/>
      <c r="AK651" s="12">
        <v>0</v>
      </c>
      <c r="AL651" s="12">
        <v>0</v>
      </c>
      <c r="AM651" s="39"/>
      <c r="AO651" s="12"/>
      <c r="AP651" s="12"/>
      <c r="AQ651" s="12"/>
      <c r="AR651" s="41">
        <v>0</v>
      </c>
      <c r="AS651" s="12">
        <v>0</v>
      </c>
      <c r="AT651" s="12">
        <v>0</v>
      </c>
      <c r="AU651" s="12">
        <v>0</v>
      </c>
      <c r="AV651" s="12"/>
      <c r="AW651" s="12"/>
      <c r="AX651" s="13">
        <v>0</v>
      </c>
      <c r="AY651" s="12"/>
      <c r="AZ651" s="12"/>
      <c r="BA651" s="39"/>
      <c r="BB651" s="40">
        <v>0</v>
      </c>
      <c r="BC651" s="39"/>
      <c r="BE651" s="12"/>
      <c r="BF651" s="12"/>
      <c r="BG651" s="12"/>
      <c r="BH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</row>
    <row r="652" spans="1:128" x14ac:dyDescent="0.25">
      <c r="A652" s="34" t="s">
        <v>177</v>
      </c>
      <c r="B652" s="1">
        <v>40196</v>
      </c>
      <c r="C652" s="2">
        <v>4</v>
      </c>
      <c r="D652" t="s">
        <v>220</v>
      </c>
      <c r="E652" t="s">
        <v>17</v>
      </c>
      <c r="F652" s="2">
        <v>48</v>
      </c>
      <c r="G652" t="s">
        <v>128</v>
      </c>
      <c r="H652" s="2"/>
      <c r="I652" s="12"/>
      <c r="J652" s="12"/>
      <c r="K652" s="2"/>
      <c r="L652" s="36"/>
      <c r="M652" s="2">
        <v>48</v>
      </c>
      <c r="N652" s="2"/>
      <c r="O652" s="2"/>
      <c r="P652" s="12"/>
      <c r="Q652" s="12"/>
      <c r="R652" s="12"/>
      <c r="S652" s="12"/>
      <c r="T652" s="12"/>
      <c r="U652" s="39">
        <v>1290.8247936066305</v>
      </c>
      <c r="V652" s="40">
        <v>129.08247936066306</v>
      </c>
      <c r="W652" s="12"/>
      <c r="X652" s="12"/>
      <c r="Y652" s="12"/>
      <c r="Z652" s="39">
        <v>1479.4219133452543</v>
      </c>
      <c r="AA652" s="40">
        <v>147.94219133452543</v>
      </c>
      <c r="AB652" s="12">
        <v>1.6247737800938831</v>
      </c>
      <c r="AC652" s="42">
        <f>AB652/AA652</f>
        <v>1.0982490967840002E-2</v>
      </c>
      <c r="AD652" s="12"/>
      <c r="AE652" s="12"/>
      <c r="AF652" s="12"/>
      <c r="AG652" s="12">
        <v>228.16064933653246</v>
      </c>
      <c r="AH652" s="12"/>
      <c r="AI652" s="12">
        <v>2.7404896093640767</v>
      </c>
      <c r="AJ652" s="12"/>
      <c r="AK652" s="12">
        <v>0</v>
      </c>
      <c r="AL652" s="12">
        <v>0</v>
      </c>
      <c r="AM652" s="39">
        <f>AG652+AH652+AI652+AJ652+AK652+AL652</f>
        <v>230.90113894589655</v>
      </c>
      <c r="AN652" s="40">
        <f>AM652/10</f>
        <v>23.090113894589656</v>
      </c>
      <c r="AO652" s="12"/>
      <c r="AP652" s="12"/>
      <c r="AQ652" s="12"/>
      <c r="AR652" s="41">
        <f>AS652+AT652+AU652+AX652</f>
        <v>224.51226858632378</v>
      </c>
      <c r="AS652" s="12">
        <v>224.51226858632378</v>
      </c>
      <c r="AT652" s="12">
        <v>0</v>
      </c>
      <c r="AU652" s="12">
        <v>0</v>
      </c>
      <c r="AV652" s="12"/>
      <c r="AW652" s="12"/>
      <c r="AX652" s="13">
        <v>0</v>
      </c>
      <c r="AY652" s="12"/>
      <c r="AZ652" s="12"/>
      <c r="BA652" s="39"/>
      <c r="BB652" s="40">
        <v>0</v>
      </c>
      <c r="BC652" s="39">
        <f>U652+Z652+AM652+BA652</f>
        <v>3001.1478458977813</v>
      </c>
      <c r="BD652">
        <f>V652+AA652+AN652</f>
        <v>300.11478458977814</v>
      </c>
      <c r="BE652" s="12"/>
      <c r="BF652" s="12"/>
      <c r="BG652" s="12"/>
      <c r="BH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</row>
    <row r="653" spans="1:128" x14ac:dyDescent="0.25">
      <c r="A653" s="34" t="s">
        <v>177</v>
      </c>
      <c r="B653" s="1">
        <v>40286</v>
      </c>
      <c r="C653" s="2">
        <v>8</v>
      </c>
      <c r="D653" s="1" t="s">
        <v>221</v>
      </c>
      <c r="E653" t="s">
        <v>19</v>
      </c>
      <c r="F653" s="2">
        <v>138</v>
      </c>
      <c r="G653" t="s">
        <v>128</v>
      </c>
      <c r="H653" s="2"/>
      <c r="I653" s="12"/>
      <c r="J653" s="12"/>
      <c r="K653" s="2"/>
      <c r="L653" s="36"/>
      <c r="M653" s="2"/>
      <c r="N653" s="2"/>
      <c r="O653" s="2">
        <v>138</v>
      </c>
      <c r="P653" s="12"/>
      <c r="Q653" s="12"/>
      <c r="R653" s="12"/>
      <c r="S653" s="12"/>
      <c r="T653" s="12"/>
      <c r="U653" s="39"/>
      <c r="W653" s="12"/>
      <c r="X653" s="12"/>
      <c r="Y653" s="12"/>
      <c r="Z653" s="39"/>
      <c r="AB653" s="12"/>
      <c r="AC653" s="42"/>
      <c r="AD653" s="12"/>
      <c r="AE653" s="12"/>
      <c r="AF653" s="12"/>
      <c r="AG653" s="12"/>
      <c r="AH653" s="12"/>
      <c r="AI653" s="12"/>
      <c r="AJ653" s="12"/>
      <c r="AK653" s="12"/>
      <c r="AL653" s="12"/>
      <c r="AM653" s="39"/>
      <c r="AO653" s="12"/>
      <c r="AP653" s="12"/>
      <c r="AQ653" s="12"/>
      <c r="AR653" s="41"/>
      <c r="AS653" s="12"/>
      <c r="AT653" s="12"/>
      <c r="AU653" s="12"/>
      <c r="AV653" s="12"/>
      <c r="AW653" s="12"/>
      <c r="AX653" s="13"/>
      <c r="AY653" s="12"/>
      <c r="AZ653" s="12"/>
      <c r="BA653" s="39"/>
      <c r="BB653" s="40">
        <v>0</v>
      </c>
      <c r="BC653" s="39"/>
      <c r="BE653" s="12"/>
      <c r="BF653" s="12"/>
      <c r="BG653" s="12"/>
      <c r="BH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</row>
    <row r="654" spans="1:128" x14ac:dyDescent="0.25">
      <c r="A654" s="34" t="s">
        <v>177</v>
      </c>
      <c r="B654" s="1">
        <v>40173</v>
      </c>
      <c r="C654" s="2"/>
      <c r="D654" s="1"/>
      <c r="E654" s="9"/>
      <c r="F654" s="2">
        <v>25</v>
      </c>
      <c r="G654" t="s">
        <v>128</v>
      </c>
      <c r="H654" s="2"/>
      <c r="I654" s="12"/>
      <c r="J654" s="12">
        <v>6</v>
      </c>
      <c r="K654" s="2"/>
      <c r="L654" s="36"/>
      <c r="M654" s="2"/>
      <c r="N654" s="2"/>
      <c r="O654" s="2"/>
      <c r="P654" s="12"/>
      <c r="Q654" s="12"/>
      <c r="R654" s="12"/>
      <c r="S654" s="12"/>
      <c r="T654" s="12"/>
      <c r="U654" s="39">
        <v>0</v>
      </c>
      <c r="W654" s="12"/>
      <c r="X654" s="12"/>
      <c r="Y654" s="12"/>
      <c r="Z654" s="39">
        <v>0</v>
      </c>
      <c r="AB654" s="12">
        <v>0.20022039473684208</v>
      </c>
      <c r="AC654" s="42"/>
      <c r="AD654" s="12"/>
      <c r="AE654" s="12"/>
      <c r="AF654" s="12"/>
      <c r="AG654" s="12">
        <v>0</v>
      </c>
      <c r="AH654" s="12"/>
      <c r="AI654" s="12">
        <v>0</v>
      </c>
      <c r="AJ654" s="12"/>
      <c r="AK654" s="12">
        <v>0</v>
      </c>
      <c r="AL654" s="12">
        <v>0</v>
      </c>
      <c r="AM654" s="39"/>
      <c r="AO654" s="12"/>
      <c r="AP654" s="12"/>
      <c r="AQ654" s="12"/>
      <c r="AR654" s="41">
        <f>AS654+AT654+AU654+AX654</f>
        <v>0</v>
      </c>
      <c r="AS654" s="12">
        <v>0</v>
      </c>
      <c r="AT654" s="12">
        <v>0</v>
      </c>
      <c r="AU654" s="12">
        <v>0</v>
      </c>
      <c r="AV654" s="12"/>
      <c r="AW654" s="12"/>
      <c r="AX654" s="13">
        <v>0</v>
      </c>
      <c r="AY654" s="12"/>
      <c r="AZ654" s="12"/>
      <c r="BA654" s="39"/>
      <c r="BB654" s="40">
        <v>0</v>
      </c>
      <c r="BC654" s="39"/>
      <c r="BE654" s="12"/>
      <c r="BF654" s="12"/>
      <c r="BG654" s="12"/>
      <c r="BH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</row>
    <row r="655" spans="1:128" x14ac:dyDescent="0.25">
      <c r="A655" s="34" t="s">
        <v>177</v>
      </c>
      <c r="B655" s="1">
        <v>40184</v>
      </c>
      <c r="C655" s="2"/>
      <c r="D655" s="1"/>
      <c r="F655" s="2">
        <v>36</v>
      </c>
      <c r="G655" t="s">
        <v>128</v>
      </c>
      <c r="H655" s="2"/>
      <c r="I655" s="12"/>
      <c r="J655" s="12">
        <v>11.35</v>
      </c>
      <c r="K655" s="2"/>
      <c r="L655" s="36"/>
      <c r="M655" s="2"/>
      <c r="N655" s="2"/>
      <c r="O655" s="2"/>
      <c r="P655" s="12"/>
      <c r="Q655" s="12"/>
      <c r="R655" s="12"/>
      <c r="S655" s="12"/>
      <c r="T655" s="12"/>
      <c r="U655" s="39"/>
      <c r="W655" s="12"/>
      <c r="X655" s="12"/>
      <c r="Y655" s="12"/>
      <c r="Z655" s="39"/>
      <c r="AB655" s="12"/>
      <c r="AC655" s="42"/>
      <c r="AD655" s="12"/>
      <c r="AE655" s="12"/>
      <c r="AF655" s="12"/>
      <c r="AG655" s="12"/>
      <c r="AH655" s="12"/>
      <c r="AI655" s="12"/>
      <c r="AJ655" s="12"/>
      <c r="AK655" s="12"/>
      <c r="AL655" s="12"/>
      <c r="AM655" s="39"/>
      <c r="AO655" s="12"/>
      <c r="AP655" s="12"/>
      <c r="AQ655" s="12"/>
      <c r="AR655" s="41"/>
      <c r="AS655" s="12"/>
      <c r="AT655" s="12"/>
      <c r="AU655" s="12"/>
      <c r="AV655" s="12"/>
      <c r="AW655" s="12"/>
      <c r="AX655" s="13"/>
      <c r="AY655" s="12"/>
      <c r="AZ655" s="12"/>
      <c r="BA655" s="39"/>
      <c r="BB655" s="40">
        <v>0</v>
      </c>
      <c r="BC655" s="39"/>
      <c r="BE655" s="12"/>
      <c r="BF655" s="12"/>
      <c r="BG655" s="12"/>
      <c r="BH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</row>
    <row r="656" spans="1:128" x14ac:dyDescent="0.25">
      <c r="A656" s="34" t="s">
        <v>177</v>
      </c>
      <c r="B656" s="1">
        <v>40189</v>
      </c>
      <c r="C656" s="2"/>
      <c r="D656" s="1"/>
      <c r="E656" s="9"/>
      <c r="F656" s="2">
        <v>41</v>
      </c>
      <c r="G656" t="s">
        <v>128</v>
      </c>
      <c r="H656" s="2"/>
      <c r="I656" s="12"/>
      <c r="J656" s="12">
        <v>11.9</v>
      </c>
      <c r="K656" s="2"/>
      <c r="L656" s="36"/>
      <c r="M656" s="2"/>
      <c r="N656" s="2"/>
      <c r="O656" s="2"/>
      <c r="P656" s="12"/>
      <c r="Q656" s="12"/>
      <c r="R656" s="12"/>
      <c r="S656" s="12"/>
      <c r="T656" s="12"/>
      <c r="U656" s="39">
        <v>762.41318038620432</v>
      </c>
      <c r="V656" s="40">
        <v>76.241318038620435</v>
      </c>
      <c r="W656" s="12"/>
      <c r="X656" s="12"/>
      <c r="Y656" s="12"/>
      <c r="Z656" s="39">
        <v>988.4410798258865</v>
      </c>
      <c r="AA656" s="40">
        <v>98.844107982588653</v>
      </c>
      <c r="AB656" s="12">
        <v>1.3767997861490047</v>
      </c>
      <c r="AC656" s="42">
        <f>AB656/AA656</f>
        <v>1.3929002084692062E-2</v>
      </c>
      <c r="AD656" s="12"/>
      <c r="AE656" s="12"/>
      <c r="AF656" s="12"/>
      <c r="AG656" s="12">
        <v>66.267319540286081</v>
      </c>
      <c r="AH656" s="12"/>
      <c r="AI656" s="12">
        <v>0</v>
      </c>
      <c r="AJ656" s="12"/>
      <c r="AK656" s="12">
        <v>0</v>
      </c>
      <c r="AL656" s="12">
        <v>0</v>
      </c>
      <c r="AM656" s="39">
        <f>AG656+AH656+AI656+AJ656+AK656+AL656</f>
        <v>66.267319540286081</v>
      </c>
      <c r="AN656" s="40">
        <f>AM656/10</f>
        <v>6.6267319540286085</v>
      </c>
      <c r="AO656" s="12"/>
      <c r="AP656" s="12"/>
      <c r="AQ656" s="12"/>
      <c r="AR656" s="41">
        <f>AS656+AT656+AU656+AX656</f>
        <v>136.70253567597325</v>
      </c>
      <c r="AS656" s="12">
        <v>136.70253567597325</v>
      </c>
      <c r="AT656" s="12">
        <v>0</v>
      </c>
      <c r="AU656" s="12">
        <v>0</v>
      </c>
      <c r="AV656" s="12"/>
      <c r="AW656" s="12"/>
      <c r="AX656" s="13">
        <v>0</v>
      </c>
      <c r="AY656" s="12"/>
      <c r="AZ656" s="12"/>
      <c r="BA656" s="39"/>
      <c r="BB656" s="40">
        <v>0</v>
      </c>
      <c r="BC656" s="39">
        <f>U656+Z656+AM656+BA656</f>
        <v>1817.1215797523769</v>
      </c>
      <c r="BD656">
        <f>V656+AA656+AN656</f>
        <v>181.71215797523769</v>
      </c>
      <c r="BE656" s="12"/>
      <c r="BF656" s="12"/>
      <c r="BG656" s="12"/>
      <c r="BH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</row>
    <row r="657" spans="1:128" x14ac:dyDescent="0.25">
      <c r="A657" s="34" t="s">
        <v>177</v>
      </c>
      <c r="B657" s="1">
        <v>40197</v>
      </c>
      <c r="C657" s="2"/>
      <c r="D657" s="1"/>
      <c r="F657" s="2">
        <v>49</v>
      </c>
      <c r="G657" t="s">
        <v>128</v>
      </c>
      <c r="H657" s="2"/>
      <c r="I657" s="12"/>
      <c r="J657" s="12">
        <v>13.9</v>
      </c>
      <c r="K657" s="2"/>
      <c r="L657" s="36"/>
      <c r="M657" s="2"/>
      <c r="N657" s="2"/>
      <c r="O657" s="2"/>
      <c r="P657" s="12"/>
      <c r="Q657" s="12"/>
      <c r="R657" s="12"/>
      <c r="S657" s="12"/>
      <c r="T657" s="12"/>
      <c r="U657" s="39"/>
      <c r="W657" s="12"/>
      <c r="X657" s="12"/>
      <c r="Y657" s="12"/>
      <c r="Z657" s="39"/>
      <c r="AB657" s="12"/>
      <c r="AC657" s="42"/>
      <c r="AD657" s="12"/>
      <c r="AE657" s="12"/>
      <c r="AF657" s="12"/>
      <c r="AG657" s="12"/>
      <c r="AH657" s="12"/>
      <c r="AI657" s="12"/>
      <c r="AJ657" s="12"/>
      <c r="AK657" s="12"/>
      <c r="AL657" s="12"/>
      <c r="AM657" s="39"/>
      <c r="AO657" s="12"/>
      <c r="AP657" s="12"/>
      <c r="AQ657" s="12"/>
      <c r="AR657" s="41"/>
      <c r="AS657" s="12"/>
      <c r="AT657" s="12"/>
      <c r="AU657" s="12"/>
      <c r="AV657" s="12"/>
      <c r="AW657" s="12"/>
      <c r="AX657" s="13"/>
      <c r="AY657" s="12"/>
      <c r="AZ657" s="12"/>
      <c r="BA657" s="39"/>
      <c r="BB657" s="40">
        <v>0</v>
      </c>
      <c r="BC657" s="39"/>
      <c r="BE657" s="12"/>
      <c r="BF657" s="12"/>
      <c r="BG657" s="12"/>
      <c r="BH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</row>
    <row r="658" spans="1:128" x14ac:dyDescent="0.25">
      <c r="A658" s="34" t="s">
        <v>177</v>
      </c>
      <c r="B658" s="1">
        <v>40200</v>
      </c>
      <c r="C658" s="2"/>
      <c r="D658" s="1"/>
      <c r="F658" s="2">
        <v>52</v>
      </c>
      <c r="G658" t="s">
        <v>128</v>
      </c>
      <c r="H658" s="2"/>
      <c r="I658" s="12"/>
      <c r="J658" s="12">
        <v>15</v>
      </c>
      <c r="K658" s="2"/>
      <c r="L658" s="36"/>
      <c r="M658" s="2"/>
      <c r="N658" s="2"/>
      <c r="O658" s="2"/>
      <c r="P658" s="12"/>
      <c r="Q658" s="12"/>
      <c r="R658" s="12"/>
      <c r="S658" s="12"/>
      <c r="T658" s="12"/>
      <c r="U658" s="39"/>
      <c r="W658" s="12"/>
      <c r="X658" s="12"/>
      <c r="Y658" s="12"/>
      <c r="Z658" s="39"/>
      <c r="AB658" s="12"/>
      <c r="AC658" s="42"/>
      <c r="AD658" s="12"/>
      <c r="AE658" s="12"/>
      <c r="AF658" s="12"/>
      <c r="AG658" s="12"/>
      <c r="AH658" s="12"/>
      <c r="AI658" s="12"/>
      <c r="AJ658" s="12"/>
      <c r="AK658" s="12"/>
      <c r="AL658" s="12"/>
      <c r="AM658" s="39"/>
      <c r="AO658" s="12"/>
      <c r="AP658" s="12"/>
      <c r="AQ658" s="12"/>
      <c r="AR658" s="41"/>
      <c r="AS658" s="12"/>
      <c r="AT658" s="12"/>
      <c r="AU658" s="12"/>
      <c r="AV658" s="12"/>
      <c r="AW658" s="12"/>
      <c r="AX658" s="13"/>
      <c r="AY658" s="12"/>
      <c r="AZ658" s="12"/>
      <c r="BA658" s="39"/>
      <c r="BB658" s="40">
        <v>0</v>
      </c>
      <c r="BC658" s="39"/>
      <c r="BE658" s="12"/>
      <c r="BF658" s="12"/>
      <c r="BG658" s="12"/>
      <c r="BH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</row>
    <row r="659" spans="1:128" x14ac:dyDescent="0.25">
      <c r="A659" s="34" t="s">
        <v>177</v>
      </c>
      <c r="B659" s="1">
        <v>40211</v>
      </c>
      <c r="C659" s="2"/>
      <c r="D659" s="1"/>
      <c r="E659" s="9"/>
      <c r="F659" s="2">
        <v>63</v>
      </c>
      <c r="G659" t="s">
        <v>128</v>
      </c>
      <c r="H659" s="2"/>
      <c r="I659" s="12"/>
      <c r="J659" s="12">
        <v>17.2</v>
      </c>
      <c r="K659" s="2"/>
      <c r="L659" s="36"/>
      <c r="M659" s="2"/>
      <c r="N659" s="2"/>
      <c r="O659" s="2"/>
      <c r="P659" s="12"/>
      <c r="Q659" s="12"/>
      <c r="R659" s="12"/>
      <c r="S659" s="12"/>
      <c r="T659" s="12"/>
      <c r="U659" s="39">
        <v>2499.5344064762444</v>
      </c>
      <c r="V659" s="40">
        <v>249.95344064762443</v>
      </c>
      <c r="W659" s="12"/>
      <c r="X659" s="12"/>
      <c r="Y659" s="12"/>
      <c r="Z659" s="39">
        <v>2193.300126416189</v>
      </c>
      <c r="AA659" s="40">
        <v>219.33001264161891</v>
      </c>
      <c r="AB659" s="12">
        <v>4.4312831516015514</v>
      </c>
      <c r="AC659" s="42">
        <f>AB659/AA659</f>
        <v>2.0203724507334909E-2</v>
      </c>
      <c r="AD659" s="12"/>
      <c r="AE659" s="12"/>
      <c r="AF659" s="12"/>
      <c r="AG659" s="12">
        <v>392.05262746283103</v>
      </c>
      <c r="AH659" s="12"/>
      <c r="AI659" s="12">
        <v>429.75555825934691</v>
      </c>
      <c r="AJ659" s="12"/>
      <c r="AK659" s="12">
        <v>0</v>
      </c>
      <c r="AL659" s="12">
        <v>0</v>
      </c>
      <c r="AM659" s="39">
        <f>AG659+AH659+AI659+AJ659+AK659+AL659</f>
        <v>821.808185722178</v>
      </c>
      <c r="AN659" s="40">
        <f>AM659/10</f>
        <v>82.180818572217802</v>
      </c>
      <c r="AO659" s="12"/>
      <c r="AP659" s="12"/>
      <c r="AQ659" s="12"/>
      <c r="AR659" s="41">
        <f>AS659+AT659+AU659+AX659</f>
        <v>307.80715582008725</v>
      </c>
      <c r="AS659" s="12">
        <v>260.99300601136889</v>
      </c>
      <c r="AT659" s="12">
        <v>46.814149808718334</v>
      </c>
      <c r="AU659" s="12">
        <v>0</v>
      </c>
      <c r="AV659" s="12"/>
      <c r="AW659" s="12"/>
      <c r="AX659" s="13">
        <v>0</v>
      </c>
      <c r="AY659" s="12"/>
      <c r="AZ659" s="12"/>
      <c r="BA659" s="39"/>
      <c r="BB659" s="40">
        <v>0</v>
      </c>
      <c r="BC659" s="39">
        <f>U659+Z659+AM659+BA659</f>
        <v>5514.6427186146111</v>
      </c>
      <c r="BD659">
        <f>V659+AA659+AN659</f>
        <v>551.46427186146116</v>
      </c>
      <c r="BE659" s="12"/>
      <c r="BF659" s="12"/>
      <c r="BG659" s="12"/>
      <c r="BH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</row>
    <row r="660" spans="1:128" x14ac:dyDescent="0.25">
      <c r="A660" s="34" t="s">
        <v>177</v>
      </c>
      <c r="B660" s="1">
        <v>40217</v>
      </c>
      <c r="C660" s="2"/>
      <c r="D660" s="1"/>
      <c r="F660" s="2">
        <v>69</v>
      </c>
      <c r="G660" t="s">
        <v>128</v>
      </c>
      <c r="H660" s="2"/>
      <c r="I660" s="12"/>
      <c r="J660" s="12">
        <v>18.95</v>
      </c>
      <c r="K660" s="2"/>
      <c r="L660" s="36"/>
      <c r="M660" s="2"/>
      <c r="N660" s="2"/>
      <c r="O660" s="2"/>
      <c r="P660" s="12"/>
      <c r="Q660" s="12"/>
      <c r="R660" s="12"/>
      <c r="S660" s="12"/>
      <c r="T660" s="12"/>
      <c r="U660" s="39"/>
      <c r="W660" s="12"/>
      <c r="X660" s="12"/>
      <c r="Y660" s="12"/>
      <c r="Z660" s="39"/>
      <c r="AB660" s="12"/>
      <c r="AC660" s="42"/>
      <c r="AD660" s="12"/>
      <c r="AE660" s="12"/>
      <c r="AF660" s="12"/>
      <c r="AG660" s="12"/>
      <c r="AH660" s="12"/>
      <c r="AI660" s="12"/>
      <c r="AJ660" s="12"/>
      <c r="AK660" s="12"/>
      <c r="AL660" s="12"/>
      <c r="AM660" s="39"/>
      <c r="AO660" s="12"/>
      <c r="AP660" s="12"/>
      <c r="AQ660" s="12"/>
      <c r="AR660" s="41"/>
      <c r="AS660" s="12"/>
      <c r="AT660" s="12"/>
      <c r="AU660" s="12"/>
      <c r="AV660" s="12"/>
      <c r="AW660" s="12"/>
      <c r="AX660" s="13"/>
      <c r="AY660" s="12"/>
      <c r="AZ660" s="12"/>
      <c r="BA660" s="39"/>
      <c r="BB660" s="40">
        <v>0</v>
      </c>
      <c r="BC660" s="39"/>
      <c r="BE660" s="12"/>
      <c r="BF660" s="12"/>
      <c r="BG660" s="12"/>
      <c r="BH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</row>
    <row r="661" spans="1:128" x14ac:dyDescent="0.25">
      <c r="A661" s="34" t="s">
        <v>177</v>
      </c>
      <c r="B661" s="1">
        <v>40225</v>
      </c>
      <c r="C661" s="2"/>
      <c r="D661" s="1"/>
      <c r="F661" s="2">
        <v>77</v>
      </c>
      <c r="G661" t="s">
        <v>128</v>
      </c>
      <c r="H661" s="2"/>
      <c r="I661" s="12"/>
      <c r="J661" s="12">
        <v>21.55</v>
      </c>
      <c r="K661" s="2"/>
      <c r="L661" s="36"/>
      <c r="M661" s="2"/>
      <c r="N661" s="2"/>
      <c r="O661" s="2"/>
      <c r="P661" s="12"/>
      <c r="Q661" s="12"/>
      <c r="R661" s="12"/>
      <c r="S661" s="12"/>
      <c r="T661" s="12"/>
      <c r="U661" s="39"/>
      <c r="W661" s="12"/>
      <c r="X661" s="12"/>
      <c r="Y661" s="12"/>
      <c r="Z661" s="39"/>
      <c r="AB661" s="12"/>
      <c r="AC661" s="42"/>
      <c r="AD661" s="12"/>
      <c r="AE661" s="12"/>
      <c r="AF661" s="12"/>
      <c r="AG661" s="12"/>
      <c r="AH661" s="12"/>
      <c r="AI661" s="12"/>
      <c r="AJ661" s="12"/>
      <c r="AK661" s="12"/>
      <c r="AL661" s="12"/>
      <c r="AM661" s="39"/>
      <c r="AO661" s="12"/>
      <c r="AP661" s="12"/>
      <c r="AQ661" s="12"/>
      <c r="AR661" s="41"/>
      <c r="AS661" s="12"/>
      <c r="AT661" s="12"/>
      <c r="AU661" s="12"/>
      <c r="AV661" s="12"/>
      <c r="AW661" s="12"/>
      <c r="AX661" s="13"/>
      <c r="AY661" s="12"/>
      <c r="AZ661" s="12"/>
      <c r="BA661" s="39"/>
      <c r="BB661" s="40">
        <v>0</v>
      </c>
      <c r="BC661" s="39"/>
      <c r="BE661" s="12"/>
      <c r="BF661" s="12"/>
      <c r="BG661" s="12"/>
      <c r="BH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</row>
    <row r="662" spans="1:128" x14ac:dyDescent="0.25">
      <c r="A662" s="34" t="s">
        <v>177</v>
      </c>
      <c r="B662" s="1">
        <v>40226</v>
      </c>
      <c r="C662" s="2"/>
      <c r="D662" s="1"/>
      <c r="E662" s="9"/>
      <c r="F662" s="2">
        <v>78</v>
      </c>
      <c r="G662" t="s">
        <v>128</v>
      </c>
      <c r="H662" s="2"/>
      <c r="I662" s="12"/>
      <c r="J662" s="12"/>
      <c r="K662" s="2"/>
      <c r="L662" s="36"/>
      <c r="M662" s="2"/>
      <c r="N662" s="2"/>
      <c r="O662" s="2"/>
      <c r="P662" s="12"/>
      <c r="Q662" s="12"/>
      <c r="R662" s="12"/>
      <c r="S662" s="12"/>
      <c r="T662" s="12"/>
      <c r="U662" s="39">
        <v>3502.6565861230233</v>
      </c>
      <c r="V662" s="40">
        <v>350.26565861230233</v>
      </c>
      <c r="W662" s="12"/>
      <c r="X662" s="12"/>
      <c r="Y662" s="12"/>
      <c r="Z662" s="39">
        <v>2639.8163039909336</v>
      </c>
      <c r="AA662" s="40">
        <v>263.98163039909338</v>
      </c>
      <c r="AB662" s="12">
        <v>4.2617574766765474</v>
      </c>
      <c r="AC662" s="42">
        <f>AB662/AA662</f>
        <v>1.6144144083940715E-2</v>
      </c>
      <c r="AD662" s="12"/>
      <c r="AE662" s="12"/>
      <c r="AF662" s="12"/>
      <c r="AG662" s="12">
        <v>49.254306260028471</v>
      </c>
      <c r="AH662" s="12"/>
      <c r="AI662" s="12">
        <v>2119.7149003924524</v>
      </c>
      <c r="AJ662" s="12"/>
      <c r="AK662" s="12">
        <v>0</v>
      </c>
      <c r="AL662" s="12">
        <v>0</v>
      </c>
      <c r="AM662" s="39">
        <f>AG662+AH662+AI662+AJ662+AK662+AL662</f>
        <v>2168.9692066524808</v>
      </c>
      <c r="AN662" s="40">
        <f>AM662/10</f>
        <v>216.89692066524808</v>
      </c>
      <c r="AO662" s="12"/>
      <c r="AP662" s="12"/>
      <c r="AQ662" s="12"/>
      <c r="AR662" s="41">
        <f>AS662+AT662+AU662+AX662</f>
        <v>199.40830073569862</v>
      </c>
      <c r="AS662" s="12">
        <v>77.187681950694028</v>
      </c>
      <c r="AT662" s="12">
        <v>122.22061878500459</v>
      </c>
      <c r="AU662" s="12">
        <v>0</v>
      </c>
      <c r="AV662" s="12"/>
      <c r="AW662" s="12"/>
      <c r="AX662" s="13">
        <v>0</v>
      </c>
      <c r="AY662" s="12"/>
      <c r="AZ662" s="12"/>
      <c r="BA662" s="39"/>
      <c r="BB662" s="40">
        <v>0</v>
      </c>
      <c r="BC662" s="39">
        <f>U662+Z662+AM662+BA662</f>
        <v>8311.4420967664373</v>
      </c>
      <c r="BD662">
        <f>V662+AA662+AN662</f>
        <v>831.14420967664375</v>
      </c>
      <c r="BE662" s="12"/>
      <c r="BF662" s="12"/>
      <c r="BG662" s="12"/>
      <c r="BH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</row>
    <row r="663" spans="1:128" x14ac:dyDescent="0.25">
      <c r="A663" s="34" t="s">
        <v>177</v>
      </c>
      <c r="B663" s="1">
        <v>40233</v>
      </c>
      <c r="C663" s="2"/>
      <c r="D663" s="1"/>
      <c r="F663" s="2">
        <v>85</v>
      </c>
      <c r="G663" t="s">
        <v>128</v>
      </c>
      <c r="H663" s="2"/>
      <c r="I663" s="12"/>
      <c r="J663" s="12">
        <v>22.9</v>
      </c>
      <c r="K663" s="2"/>
      <c r="L663" s="36"/>
      <c r="M663" s="2"/>
      <c r="N663" s="2"/>
      <c r="O663" s="2"/>
      <c r="P663" s="12"/>
      <c r="Q663" s="12"/>
      <c r="R663" s="12"/>
      <c r="S663" s="12"/>
      <c r="T663" s="12"/>
      <c r="U663" s="39"/>
      <c r="W663" s="12"/>
      <c r="X663" s="12"/>
      <c r="Y663" s="12"/>
      <c r="Z663" s="39"/>
      <c r="AB663" s="12"/>
      <c r="AC663" s="42"/>
      <c r="AD663" s="12"/>
      <c r="AE663" s="12"/>
      <c r="AF663" s="12"/>
      <c r="AG663" s="12"/>
      <c r="AH663" s="12"/>
      <c r="AI663" s="12"/>
      <c r="AJ663" s="12"/>
      <c r="AK663" s="12"/>
      <c r="AL663" s="12"/>
      <c r="AM663" s="39"/>
      <c r="AO663" s="12"/>
      <c r="AP663" s="12"/>
      <c r="AQ663" s="12"/>
      <c r="AR663" s="41"/>
      <c r="AS663" s="12"/>
      <c r="AT663" s="12"/>
      <c r="AU663" s="12"/>
      <c r="AV663" s="12"/>
      <c r="AW663" s="12"/>
      <c r="AX663" s="13"/>
      <c r="AY663" s="12"/>
      <c r="AZ663" s="12"/>
      <c r="BA663" s="39"/>
      <c r="BB663" s="40">
        <v>0</v>
      </c>
      <c r="BC663" s="39"/>
      <c r="BE663" s="12"/>
      <c r="BF663" s="12"/>
      <c r="BG663" s="12"/>
      <c r="BH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</row>
    <row r="664" spans="1:128" x14ac:dyDescent="0.25">
      <c r="A664" s="34" t="s">
        <v>177</v>
      </c>
      <c r="B664" s="1">
        <v>40247</v>
      </c>
      <c r="C664" s="2"/>
      <c r="D664" s="1"/>
      <c r="E664" s="9"/>
      <c r="F664" s="2">
        <v>99</v>
      </c>
      <c r="G664" t="s">
        <v>128</v>
      </c>
      <c r="H664" s="2"/>
      <c r="I664" s="12"/>
      <c r="J664" s="12">
        <v>24.25</v>
      </c>
      <c r="K664" s="2"/>
      <c r="L664" s="36"/>
      <c r="M664" s="2"/>
      <c r="N664" s="2"/>
      <c r="O664" s="2"/>
      <c r="P664" s="12"/>
      <c r="Q664" s="12"/>
      <c r="R664" s="12"/>
      <c r="S664" s="12"/>
      <c r="T664" s="12"/>
      <c r="U664" s="39">
        <v>3713.6741735718101</v>
      </c>
      <c r="V664" s="40">
        <v>371.36741735718101</v>
      </c>
      <c r="W664" s="12"/>
      <c r="X664" s="12"/>
      <c r="Y664" s="12"/>
      <c r="Z664" s="39">
        <v>1776.983774728928</v>
      </c>
      <c r="AA664" s="40">
        <v>177.69837747289279</v>
      </c>
      <c r="AB664" s="12">
        <v>2.3155058175524026</v>
      </c>
      <c r="AC664" s="42">
        <f>AB664/AA664</f>
        <v>1.3030540011011773E-2</v>
      </c>
      <c r="AD664" s="12"/>
      <c r="AE664" s="12"/>
      <c r="AF664" s="12"/>
      <c r="AG664" s="12">
        <v>6.4208493228452133</v>
      </c>
      <c r="AH664" s="12"/>
      <c r="AI664" s="12">
        <v>4346.999781824692</v>
      </c>
      <c r="AJ664" s="12"/>
      <c r="AK664" s="12">
        <v>38.311978674035721</v>
      </c>
      <c r="AL664" s="12">
        <v>0</v>
      </c>
      <c r="AM664" s="39">
        <f>AG664+AH664+AI664+AJ664+AK664+AL664</f>
        <v>4391.7326098215726</v>
      </c>
      <c r="AN664" s="40">
        <f>AM664/10</f>
        <v>439.17326098215727</v>
      </c>
      <c r="AO664" s="12"/>
      <c r="AP664" s="12"/>
      <c r="AQ664" s="12"/>
      <c r="AR664" s="41">
        <f>AS664+AT664+AU664+AX664</f>
        <v>131.17220035935833</v>
      </c>
      <c r="AS664" s="12">
        <v>7.9780897176354486</v>
      </c>
      <c r="AT664" s="12">
        <v>107.66142163985127</v>
      </c>
      <c r="AU664" s="12">
        <v>0</v>
      </c>
      <c r="AV664" s="12"/>
      <c r="AW664" s="12"/>
      <c r="AX664" s="13">
        <v>15.53268900187161</v>
      </c>
      <c r="AY664" s="12"/>
      <c r="AZ664" s="12"/>
      <c r="BA664" s="39"/>
      <c r="BB664" s="40">
        <v>0</v>
      </c>
      <c r="BC664" s="39">
        <f>U664+Z664+AM664+BA664</f>
        <v>9882.3905581223116</v>
      </c>
      <c r="BD664">
        <f>V664+AA664+AN664</f>
        <v>988.23905581223107</v>
      </c>
      <c r="BE664" s="12"/>
      <c r="BF664" s="12"/>
      <c r="BG664" s="12"/>
      <c r="BH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</row>
    <row r="665" spans="1:128" x14ac:dyDescent="0.25">
      <c r="A665" s="34" t="s">
        <v>177</v>
      </c>
      <c r="B665" s="1">
        <v>40262</v>
      </c>
      <c r="C665" s="2"/>
      <c r="D665" s="1"/>
      <c r="F665" s="2">
        <v>114</v>
      </c>
      <c r="G665" t="s">
        <v>128</v>
      </c>
      <c r="H665" s="2"/>
      <c r="I665" s="12"/>
      <c r="J665" s="12">
        <v>26.3</v>
      </c>
      <c r="K665" s="2"/>
      <c r="L665" s="36"/>
      <c r="M665" s="2"/>
      <c r="N665" s="2"/>
      <c r="O665" s="2"/>
      <c r="P665" s="12"/>
      <c r="Q665" s="12"/>
      <c r="R665" s="12"/>
      <c r="S665" s="12"/>
      <c r="T665" s="12"/>
      <c r="U665" s="39"/>
      <c r="W665" s="12"/>
      <c r="X665" s="12"/>
      <c r="Y665" s="12"/>
      <c r="Z665" s="39"/>
      <c r="AB665" s="12"/>
      <c r="AC665" s="42"/>
      <c r="AD665" s="12"/>
      <c r="AE665" s="12"/>
      <c r="AF665" s="12"/>
      <c r="AG665" s="12"/>
      <c r="AH665" s="12"/>
      <c r="AI665" s="12"/>
      <c r="AJ665" s="12"/>
      <c r="AK665" s="12"/>
      <c r="AL665" s="12"/>
      <c r="AM665" s="39"/>
      <c r="AO665" s="12"/>
      <c r="AP665" s="12"/>
      <c r="AQ665" s="12"/>
      <c r="AR665" s="41"/>
      <c r="AS665" s="12"/>
      <c r="AT665" s="12"/>
      <c r="AU665" s="12"/>
      <c r="AV665" s="12"/>
      <c r="AW665" s="12"/>
      <c r="AX665" s="13"/>
      <c r="AY665" s="12"/>
      <c r="AZ665" s="12"/>
      <c r="BA665" s="39"/>
      <c r="BB665" s="40">
        <v>0</v>
      </c>
      <c r="BC665" s="39"/>
      <c r="BE665" s="12"/>
      <c r="BF665" s="12"/>
      <c r="BG665" s="12"/>
      <c r="BH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</row>
    <row r="666" spans="1:128" x14ac:dyDescent="0.25">
      <c r="A666" s="34" t="s">
        <v>177</v>
      </c>
      <c r="B666" s="1">
        <v>40263</v>
      </c>
      <c r="C666" s="2"/>
      <c r="D666" s="1"/>
      <c r="F666" s="2">
        <v>115</v>
      </c>
      <c r="G666" t="s">
        <v>128</v>
      </c>
      <c r="H666" s="2"/>
      <c r="I666" s="12"/>
      <c r="J666" s="12"/>
      <c r="K666" s="2"/>
      <c r="L666" s="36"/>
      <c r="M666" s="2"/>
      <c r="N666" s="2"/>
      <c r="O666" s="2"/>
      <c r="P666" s="12"/>
      <c r="Q666" s="12"/>
      <c r="R666" s="12"/>
      <c r="S666" s="12"/>
      <c r="T666" s="12"/>
      <c r="U666" s="39"/>
      <c r="W666" s="12"/>
      <c r="X666" s="12"/>
      <c r="Y666" s="12"/>
      <c r="Z666" s="39"/>
      <c r="AB666" s="12"/>
      <c r="AC666" s="42"/>
      <c r="AD666" s="12"/>
      <c r="AE666" s="12"/>
      <c r="AF666" s="12"/>
      <c r="AG666" s="12"/>
      <c r="AH666" s="12"/>
      <c r="AI666" s="12"/>
      <c r="AJ666" s="12"/>
      <c r="AK666" s="12"/>
      <c r="AL666" s="12"/>
      <c r="AM666" s="39"/>
      <c r="AO666" s="12"/>
      <c r="AP666" s="12"/>
      <c r="AQ666" s="12"/>
      <c r="AR666" s="41"/>
      <c r="AS666" s="12"/>
      <c r="AT666" s="12"/>
      <c r="AU666" s="12"/>
      <c r="AV666" s="12"/>
      <c r="AW666" s="12"/>
      <c r="AX666" s="13"/>
      <c r="AY666" s="12"/>
      <c r="AZ666" s="12"/>
      <c r="BA666" s="39"/>
      <c r="BB666" s="40">
        <v>0</v>
      </c>
      <c r="BC666" s="39"/>
      <c r="BE666" s="12"/>
      <c r="BF666" s="12"/>
      <c r="BG666" s="12">
        <v>12.822143003110737</v>
      </c>
      <c r="BH666" s="12">
        <v>4.5540322580645167</v>
      </c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</row>
    <row r="667" spans="1:128" x14ac:dyDescent="0.25">
      <c r="A667" s="34" t="s">
        <v>177</v>
      </c>
      <c r="B667" s="1">
        <v>40269</v>
      </c>
      <c r="C667" s="2"/>
      <c r="D667" s="1"/>
      <c r="F667" s="2">
        <v>121</v>
      </c>
      <c r="G667" t="s">
        <v>128</v>
      </c>
      <c r="H667" s="2"/>
      <c r="I667" s="12"/>
      <c r="J667" s="12"/>
      <c r="K667" s="2"/>
      <c r="L667" s="36"/>
      <c r="M667" s="2"/>
      <c r="N667" s="2"/>
      <c r="O667" s="2"/>
      <c r="P667" s="12"/>
      <c r="Q667" s="12"/>
      <c r="R667" s="12"/>
      <c r="S667" s="12"/>
      <c r="T667" s="12"/>
      <c r="U667" s="39"/>
      <c r="W667" s="12"/>
      <c r="X667" s="12"/>
      <c r="Y667" s="12"/>
      <c r="Z667" s="39"/>
      <c r="AB667" s="12"/>
      <c r="AC667" s="42"/>
      <c r="AD667" s="12"/>
      <c r="AE667" s="12"/>
      <c r="AF667" s="12"/>
      <c r="AG667" s="12"/>
      <c r="AH667" s="12"/>
      <c r="AI667" s="12"/>
      <c r="AJ667" s="12"/>
      <c r="AK667" s="12"/>
      <c r="AL667" s="12"/>
      <c r="AM667" s="39"/>
      <c r="AO667" s="12"/>
      <c r="AP667" s="12"/>
      <c r="AQ667" s="12"/>
      <c r="AR667" s="41"/>
      <c r="AS667" s="12"/>
      <c r="AT667" s="12"/>
      <c r="AU667" s="12"/>
      <c r="AV667" s="12"/>
      <c r="AW667" s="12"/>
      <c r="AX667" s="13"/>
      <c r="AY667" s="12"/>
      <c r="AZ667" s="12"/>
      <c r="BA667" s="39"/>
      <c r="BB667" s="40">
        <v>0</v>
      </c>
      <c r="BC667" s="39"/>
      <c r="BE667" s="12"/>
      <c r="BF667" s="12"/>
      <c r="BG667" s="12">
        <v>29.488431234531458</v>
      </c>
      <c r="BH667" s="12">
        <v>4.6751592356687901</v>
      </c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</row>
    <row r="668" spans="1:128" x14ac:dyDescent="0.25">
      <c r="A668" s="34" t="s">
        <v>177</v>
      </c>
      <c r="B668" s="1">
        <v>40277</v>
      </c>
      <c r="C668" s="2"/>
      <c r="D668" s="1"/>
      <c r="F668" s="2">
        <v>129</v>
      </c>
      <c r="G668" t="s">
        <v>128</v>
      </c>
      <c r="H668" s="2"/>
      <c r="I668" s="12"/>
      <c r="J668" s="12"/>
      <c r="K668" s="2"/>
      <c r="L668" s="36"/>
      <c r="M668" s="2"/>
      <c r="N668" s="2"/>
      <c r="O668" s="2"/>
      <c r="P668" s="12"/>
      <c r="Q668" s="12"/>
      <c r="R668" s="12"/>
      <c r="S668" s="12"/>
      <c r="T668" s="12"/>
      <c r="U668" s="39"/>
      <c r="W668" s="12"/>
      <c r="X668" s="12"/>
      <c r="Y668" s="12"/>
      <c r="Z668" s="39"/>
      <c r="AB668" s="12"/>
      <c r="AC668" s="42"/>
      <c r="AD668" s="12"/>
      <c r="AE668" s="12"/>
      <c r="AF668" s="12"/>
      <c r="AG668" s="12"/>
      <c r="AH668" s="12"/>
      <c r="AI668" s="12"/>
      <c r="AJ668" s="12"/>
      <c r="AK668" s="12"/>
      <c r="AL668" s="12"/>
      <c r="AM668" s="39"/>
      <c r="AO668" s="12"/>
      <c r="AP668" s="12"/>
      <c r="AQ668" s="12"/>
      <c r="AR668" s="41"/>
      <c r="AS668" s="12"/>
      <c r="AT668" s="12"/>
      <c r="AU668" s="12"/>
      <c r="AV668" s="12"/>
      <c r="AW668" s="12"/>
      <c r="AX668" s="13"/>
      <c r="AY668" s="12"/>
      <c r="AZ668" s="12"/>
      <c r="BA668" s="39"/>
      <c r="BB668" s="40">
        <v>0</v>
      </c>
      <c r="BC668" s="39"/>
      <c r="BE668" s="12"/>
      <c r="BF668" s="12"/>
      <c r="BG668" s="12">
        <v>52.165028042051716</v>
      </c>
      <c r="BH668" s="12">
        <v>4.6668224299065422</v>
      </c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</row>
    <row r="669" spans="1:128" x14ac:dyDescent="0.25">
      <c r="A669" s="34" t="s">
        <v>177</v>
      </c>
      <c r="B669" s="1">
        <v>40283</v>
      </c>
      <c r="C669" s="2"/>
      <c r="D669" s="1"/>
      <c r="E669" s="9"/>
      <c r="F669" s="2">
        <v>135</v>
      </c>
      <c r="G669" t="s">
        <v>128</v>
      </c>
      <c r="H669" s="2"/>
      <c r="I669" s="12"/>
      <c r="J669" s="12"/>
      <c r="K669" s="2"/>
      <c r="L669" s="36"/>
      <c r="M669" s="2"/>
      <c r="N669" s="2"/>
      <c r="O669" s="2"/>
      <c r="P669" s="12"/>
      <c r="Q669" s="12"/>
      <c r="R669" s="12"/>
      <c r="S669" s="12"/>
      <c r="T669" s="12"/>
      <c r="U669" s="39">
        <v>4944.0299466139822</v>
      </c>
      <c r="V669" s="40">
        <v>494.40299466139822</v>
      </c>
      <c r="W669" s="12"/>
      <c r="X669" s="12"/>
      <c r="Y669" s="12"/>
      <c r="Z669" s="39">
        <v>1524.8544510124866</v>
      </c>
      <c r="AA669" s="40">
        <v>152.48544510124867</v>
      </c>
      <c r="AB669" s="12">
        <v>2.0469125836133797</v>
      </c>
      <c r="AC669" s="42">
        <f>AB669/AA669</f>
        <v>1.3423658777755818E-2</v>
      </c>
      <c r="AD669" s="12"/>
      <c r="AE669" s="12"/>
      <c r="AF669" s="12"/>
      <c r="AG669" s="12">
        <v>0</v>
      </c>
      <c r="AH669" s="12"/>
      <c r="AI669" s="12">
        <v>1389.7097564821188</v>
      </c>
      <c r="AJ669" s="12"/>
      <c r="AK669" s="12">
        <v>206.59851793148454</v>
      </c>
      <c r="AL669" s="12">
        <v>3815.5661140909351</v>
      </c>
      <c r="AM669" s="39">
        <f>AG669+AH669+AI669+AJ669+AK669+AL669</f>
        <v>5411.8743885045387</v>
      </c>
      <c r="AN669" s="40">
        <f>AM669/10</f>
        <v>541.18743885045387</v>
      </c>
      <c r="AO669" s="12"/>
      <c r="AP669" s="12"/>
      <c r="AQ669" s="12"/>
      <c r="AR669" s="41">
        <f>AS669+AT669+AU669+AX669</f>
        <v>155.9765730496745</v>
      </c>
      <c r="AS669" s="12">
        <v>0</v>
      </c>
      <c r="AT669" s="12">
        <v>20.791822721303216</v>
      </c>
      <c r="AU669" s="12">
        <v>70.905955476132505</v>
      </c>
      <c r="AV669" s="12"/>
      <c r="AW669" s="12"/>
      <c r="AX669" s="13">
        <v>64.278794852238775</v>
      </c>
      <c r="AY669" s="12"/>
      <c r="AZ669" s="12"/>
      <c r="BA669" s="39"/>
      <c r="BB669" s="40">
        <v>0</v>
      </c>
      <c r="BC669" s="39">
        <f>U669+Z669+AM669+BA669</f>
        <v>11880.758786131008</v>
      </c>
      <c r="BD669">
        <f>V669+AA669+AN669</f>
        <v>1188.0758786131007</v>
      </c>
      <c r="BE669" s="12"/>
      <c r="BF669" s="12"/>
      <c r="BG669" s="12"/>
      <c r="BH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</row>
    <row r="670" spans="1:128" x14ac:dyDescent="0.25">
      <c r="A670" s="34" t="s">
        <v>177</v>
      </c>
      <c r="B670" s="1">
        <v>40284</v>
      </c>
      <c r="C670" s="2"/>
      <c r="D670" s="1"/>
      <c r="F670" s="2">
        <v>136</v>
      </c>
      <c r="G670" t="s">
        <v>128</v>
      </c>
      <c r="H670" s="2"/>
      <c r="I670" s="12"/>
      <c r="J670" s="12"/>
      <c r="K670" s="2"/>
      <c r="L670" s="36"/>
      <c r="M670" s="2"/>
      <c r="N670" s="2"/>
      <c r="O670" s="2"/>
      <c r="P670" s="12"/>
      <c r="Q670" s="12"/>
      <c r="R670" s="12"/>
      <c r="S670" s="12"/>
      <c r="T670" s="12"/>
      <c r="U670" s="39"/>
      <c r="W670" s="12"/>
      <c r="X670" s="12"/>
      <c r="Y670" s="12"/>
      <c r="Z670" s="39"/>
      <c r="AB670" s="12"/>
      <c r="AC670" s="42"/>
      <c r="AD670" s="12"/>
      <c r="AE670" s="12"/>
      <c r="AF670" s="12"/>
      <c r="AG670" s="12"/>
      <c r="AH670" s="12"/>
      <c r="AI670" s="12"/>
      <c r="AJ670" s="12"/>
      <c r="AK670" s="12"/>
      <c r="AL670" s="12"/>
      <c r="AM670" s="39"/>
      <c r="AO670" s="12"/>
      <c r="AP670" s="12"/>
      <c r="AQ670" s="12"/>
      <c r="AR670" s="41"/>
      <c r="AS670" s="12"/>
      <c r="AT670" s="12"/>
      <c r="AU670" s="12"/>
      <c r="AV670" s="12"/>
      <c r="AW670" s="12"/>
      <c r="AX670" s="13"/>
      <c r="AY670" s="12"/>
      <c r="AZ670" s="12"/>
      <c r="BA670" s="39"/>
      <c r="BB670" s="40">
        <v>0</v>
      </c>
      <c r="BC670" s="39"/>
      <c r="BE670" s="12"/>
      <c r="BF670" s="12"/>
      <c r="BG670" s="12">
        <v>59.203923616629964</v>
      </c>
      <c r="BH670" s="12">
        <v>4.2465753424657535</v>
      </c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</row>
    <row r="671" spans="1:128" x14ac:dyDescent="0.25">
      <c r="A671" s="34" t="s">
        <v>177</v>
      </c>
      <c r="B671" s="1">
        <v>40290</v>
      </c>
      <c r="C671" s="2"/>
      <c r="D671" s="1"/>
      <c r="F671" s="2">
        <v>142</v>
      </c>
      <c r="G671" t="s">
        <v>128</v>
      </c>
      <c r="H671" s="2"/>
      <c r="I671" s="12"/>
      <c r="J671" s="12"/>
      <c r="K671" s="2"/>
      <c r="L671" s="36"/>
      <c r="M671" s="2"/>
      <c r="N671" s="2"/>
      <c r="O671" s="2"/>
      <c r="P671" s="12"/>
      <c r="Q671" s="12"/>
      <c r="R671" s="12"/>
      <c r="S671" s="12"/>
      <c r="T671" s="12"/>
      <c r="U671" s="39"/>
      <c r="W671" s="12"/>
      <c r="X671" s="12"/>
      <c r="Y671" s="12"/>
      <c r="Z671" s="39"/>
      <c r="AB671" s="12"/>
      <c r="AC671" s="42"/>
      <c r="AD671" s="12"/>
      <c r="AE671" s="12"/>
      <c r="AF671" s="12"/>
      <c r="AG671" s="12"/>
      <c r="AH671" s="12"/>
      <c r="AI671" s="12"/>
      <c r="AJ671" s="12"/>
      <c r="AK671" s="12"/>
      <c r="AL671" s="12"/>
      <c r="AM671" s="39"/>
      <c r="AO671" s="12"/>
      <c r="AP671" s="12"/>
      <c r="AQ671" s="12"/>
      <c r="AR671" s="41"/>
      <c r="AS671" s="12"/>
      <c r="AT671" s="12"/>
      <c r="AU671" s="12"/>
      <c r="AV671" s="12"/>
      <c r="AW671" s="12"/>
      <c r="AX671" s="13"/>
      <c r="AY671" s="12"/>
      <c r="AZ671" s="12"/>
      <c r="BA671" s="39"/>
      <c r="BB671" s="40">
        <v>0</v>
      </c>
      <c r="BC671" s="39"/>
      <c r="BE671" s="12"/>
      <c r="BF671" s="12"/>
      <c r="BG671" s="12">
        <v>62.026293680888259</v>
      </c>
      <c r="BH671" s="12">
        <v>4.7807692307692307</v>
      </c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</row>
    <row r="672" spans="1:128" x14ac:dyDescent="0.25">
      <c r="A672" s="34" t="s">
        <v>177</v>
      </c>
      <c r="B672" s="1">
        <v>40298</v>
      </c>
      <c r="C672" s="2"/>
      <c r="D672" s="1"/>
      <c r="F672" s="2">
        <v>150</v>
      </c>
      <c r="G672" t="s">
        <v>128</v>
      </c>
      <c r="H672" s="2"/>
      <c r="I672" s="12"/>
      <c r="J672" s="12"/>
      <c r="K672" s="2"/>
      <c r="L672" s="36"/>
      <c r="M672" s="2"/>
      <c r="N672" s="2"/>
      <c r="O672" s="2"/>
      <c r="P672" s="12"/>
      <c r="Q672" s="12"/>
      <c r="R672" s="12"/>
      <c r="S672" s="12"/>
      <c r="T672" s="12"/>
      <c r="U672" s="39"/>
      <c r="W672" s="12"/>
      <c r="X672" s="12"/>
      <c r="Y672" s="12"/>
      <c r="Z672" s="39"/>
      <c r="AB672" s="12"/>
      <c r="AC672" s="42"/>
      <c r="AD672" s="12"/>
      <c r="AE672" s="12"/>
      <c r="AF672" s="12"/>
      <c r="AG672" s="12"/>
      <c r="AH672" s="12"/>
      <c r="AI672" s="12"/>
      <c r="AJ672" s="12"/>
      <c r="AK672" s="12"/>
      <c r="AL672" s="12"/>
      <c r="AM672" s="39"/>
      <c r="AO672" s="12"/>
      <c r="AP672" s="12"/>
      <c r="AQ672" s="12"/>
      <c r="AR672" s="41"/>
      <c r="AS672" s="12"/>
      <c r="AT672" s="12"/>
      <c r="AU672" s="12"/>
      <c r="AV672" s="12"/>
      <c r="AW672" s="12"/>
      <c r="AX672" s="13"/>
      <c r="AY672" s="12"/>
      <c r="AZ672" s="12"/>
      <c r="BA672" s="39"/>
      <c r="BB672" s="40">
        <v>0</v>
      </c>
      <c r="BC672" s="39"/>
      <c r="BE672" s="12"/>
      <c r="BF672" s="12"/>
      <c r="BG672" s="12">
        <v>70.250448445766438</v>
      </c>
      <c r="BH672" s="12">
        <v>5.4878787878787874</v>
      </c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</row>
    <row r="673" spans="1:128" x14ac:dyDescent="0.25">
      <c r="A673" s="34" t="s">
        <v>177</v>
      </c>
      <c r="B673" s="1">
        <v>40305</v>
      </c>
      <c r="C673" s="2"/>
      <c r="D673" s="1"/>
      <c r="F673" s="2">
        <v>157</v>
      </c>
      <c r="G673" t="s">
        <v>128</v>
      </c>
      <c r="H673" s="2"/>
      <c r="I673" s="12"/>
      <c r="J673" s="12"/>
      <c r="K673" s="2"/>
      <c r="L673" s="36"/>
      <c r="M673" s="2"/>
      <c r="N673" s="2"/>
      <c r="O673" s="2"/>
      <c r="P673" s="12"/>
      <c r="Q673" s="12"/>
      <c r="R673" s="12"/>
      <c r="S673" s="12"/>
      <c r="T673" s="12"/>
      <c r="U673" s="39"/>
      <c r="W673" s="12"/>
      <c r="X673" s="12"/>
      <c r="Y673" s="12"/>
      <c r="Z673" s="39"/>
      <c r="AB673" s="12"/>
      <c r="AC673" s="42"/>
      <c r="AD673" s="12"/>
      <c r="AE673" s="12"/>
      <c r="AF673" s="12"/>
      <c r="AG673" s="12"/>
      <c r="AH673" s="12"/>
      <c r="AI673" s="12"/>
      <c r="AJ673" s="12"/>
      <c r="AK673" s="12"/>
      <c r="AL673" s="12"/>
      <c r="AM673" s="39"/>
      <c r="AO673" s="12"/>
      <c r="AP673" s="12"/>
      <c r="AQ673" s="12"/>
      <c r="AR673" s="41"/>
      <c r="AS673" s="12"/>
      <c r="AT673" s="12"/>
      <c r="AU673" s="12"/>
      <c r="AV673" s="12"/>
      <c r="AW673" s="12"/>
      <c r="AX673" s="13"/>
      <c r="AY673" s="12"/>
      <c r="AZ673" s="12"/>
      <c r="BA673" s="39"/>
      <c r="BB673" s="40">
        <v>0</v>
      </c>
      <c r="BC673" s="39"/>
      <c r="BE673" s="12"/>
      <c r="BF673" s="12"/>
      <c r="BG673" s="12">
        <v>71.524261483617536</v>
      </c>
      <c r="BH673" s="12">
        <v>4.6749999999999998</v>
      </c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</row>
    <row r="674" spans="1:128" x14ac:dyDescent="0.25">
      <c r="A674" s="34" t="s">
        <v>177</v>
      </c>
      <c r="B674" s="1">
        <v>40311</v>
      </c>
      <c r="C674" s="2"/>
      <c r="D674" s="1"/>
      <c r="F674" s="2">
        <v>163</v>
      </c>
      <c r="G674" t="s">
        <v>128</v>
      </c>
      <c r="H674" s="2"/>
      <c r="I674" s="12"/>
      <c r="J674" s="12"/>
      <c r="K674" s="2"/>
      <c r="L674" s="36"/>
      <c r="M674" s="2"/>
      <c r="N674" s="2"/>
      <c r="O674" s="2"/>
      <c r="P674" s="12"/>
      <c r="Q674" s="12"/>
      <c r="R674" s="12"/>
      <c r="S674" s="12"/>
      <c r="T674" s="12"/>
      <c r="U674" s="39"/>
      <c r="W674" s="12"/>
      <c r="X674" s="12"/>
      <c r="Y674" s="12"/>
      <c r="Z674" s="39"/>
      <c r="AB674" s="12"/>
      <c r="AC674" s="42"/>
      <c r="AD674" s="12"/>
      <c r="AE674" s="12"/>
      <c r="AF674" s="12"/>
      <c r="AG674" s="12"/>
      <c r="AH674" s="12"/>
      <c r="AI674" s="12"/>
      <c r="AJ674" s="12"/>
      <c r="AK674" s="12"/>
      <c r="AL674" s="12"/>
      <c r="AM674" s="39"/>
      <c r="AO674" s="12"/>
      <c r="AP674" s="12"/>
      <c r="AQ674" s="12"/>
      <c r="AR674" s="41"/>
      <c r="AS674" s="12"/>
      <c r="AT674" s="12"/>
      <c r="AU674" s="12"/>
      <c r="AV674" s="12"/>
      <c r="AW674" s="12"/>
      <c r="AX674" s="13"/>
      <c r="AY674" s="12"/>
      <c r="AZ674" s="12"/>
      <c r="BA674" s="39"/>
      <c r="BB674" s="40">
        <v>0</v>
      </c>
      <c r="BC674" s="39"/>
      <c r="BE674" s="12"/>
      <c r="BF674" s="12"/>
      <c r="BG674" s="12">
        <v>72.248586544356385</v>
      </c>
      <c r="BH674" s="12">
        <v>4.5571428571428569</v>
      </c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</row>
    <row r="675" spans="1:128" x14ac:dyDescent="0.25">
      <c r="A675" s="34" t="s">
        <v>177</v>
      </c>
      <c r="B675" s="1">
        <v>40351</v>
      </c>
      <c r="C675" s="2"/>
      <c r="D675" s="1"/>
      <c r="F675" s="2">
        <v>203</v>
      </c>
      <c r="G675" t="s">
        <v>128</v>
      </c>
      <c r="H675" s="2"/>
      <c r="I675" s="12"/>
      <c r="J675" s="12"/>
      <c r="K675" s="2"/>
      <c r="L675" s="36"/>
      <c r="M675" s="2"/>
      <c r="N675" s="2"/>
      <c r="O675" s="2"/>
      <c r="P675" s="12"/>
      <c r="Q675" s="12"/>
      <c r="R675" s="12"/>
      <c r="S675" s="12"/>
      <c r="T675" s="12"/>
      <c r="U675" s="39"/>
      <c r="W675" s="12"/>
      <c r="X675" s="12"/>
      <c r="Y675" s="12"/>
      <c r="Z675" s="39"/>
      <c r="AB675" s="12"/>
      <c r="AC675" s="42"/>
      <c r="AD675" s="12"/>
      <c r="AE675" s="12"/>
      <c r="AF675" s="12"/>
      <c r="AG675" s="12"/>
      <c r="AH675" s="12"/>
      <c r="AI675" s="12"/>
      <c r="AJ675" s="12"/>
      <c r="AK675" s="12"/>
      <c r="AL675" s="12"/>
      <c r="AM675" s="39"/>
      <c r="AO675" s="12"/>
      <c r="AP675" s="12"/>
      <c r="AQ675" s="12"/>
      <c r="AR675" s="41"/>
      <c r="AS675" s="12"/>
      <c r="AT675" s="12"/>
      <c r="AU675" s="12"/>
      <c r="AV675" s="12"/>
      <c r="AW675" s="12"/>
      <c r="AX675" s="13"/>
      <c r="AY675" s="12"/>
      <c r="AZ675" s="12"/>
      <c r="BA675" s="39"/>
      <c r="BB675" s="40">
        <v>0</v>
      </c>
      <c r="BC675" s="39"/>
      <c r="BE675" s="12"/>
      <c r="BF675" s="12"/>
      <c r="BG675" s="12">
        <v>100</v>
      </c>
      <c r="BH675" s="12">
        <v>4.3340425531914892</v>
      </c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</row>
    <row r="676" spans="1:128" x14ac:dyDescent="0.25">
      <c r="A676" s="34" t="s">
        <v>177</v>
      </c>
      <c r="B676" s="1">
        <v>40246</v>
      </c>
      <c r="C676" s="2">
        <v>7</v>
      </c>
      <c r="D676" t="s">
        <v>222</v>
      </c>
      <c r="E676" t="s">
        <v>18</v>
      </c>
      <c r="F676" s="2">
        <v>98</v>
      </c>
      <c r="G676" t="s">
        <v>128</v>
      </c>
      <c r="H676" s="2"/>
      <c r="I676" s="12"/>
      <c r="J676" s="12"/>
      <c r="K676" s="2"/>
      <c r="L676" s="36"/>
      <c r="M676" s="2"/>
      <c r="N676" s="2">
        <v>98</v>
      </c>
      <c r="O676" s="2"/>
      <c r="P676" s="12"/>
      <c r="Q676" s="12"/>
      <c r="R676" s="12"/>
      <c r="S676" s="12"/>
      <c r="T676" s="12"/>
      <c r="U676" s="39"/>
      <c r="W676" s="12"/>
      <c r="X676" s="12"/>
      <c r="Y676" s="12"/>
      <c r="Z676" s="39"/>
      <c r="AB676" s="12"/>
      <c r="AC676" s="42"/>
      <c r="AD676" s="12"/>
      <c r="AE676" s="12"/>
      <c r="AF676" s="12"/>
      <c r="AG676" s="12"/>
      <c r="AH676" s="12"/>
      <c r="AI676" s="12"/>
      <c r="AJ676" s="12"/>
      <c r="AK676" s="12"/>
      <c r="AL676" s="12"/>
      <c r="AM676" s="39"/>
      <c r="AO676" s="12"/>
      <c r="AP676" s="12"/>
      <c r="AQ676" s="12"/>
      <c r="AR676" s="41"/>
      <c r="AS676" s="12"/>
      <c r="AT676" s="12"/>
      <c r="AU676" s="12"/>
      <c r="AV676" s="12"/>
      <c r="AW676" s="12"/>
      <c r="AX676" s="13"/>
      <c r="AY676" s="12"/>
      <c r="AZ676" s="12"/>
      <c r="BA676" s="39"/>
      <c r="BB676" s="40">
        <v>0</v>
      </c>
      <c r="BC676" s="39"/>
      <c r="BE676" s="12"/>
      <c r="BF676" s="12"/>
      <c r="BG676" s="12"/>
      <c r="BH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</row>
    <row r="677" spans="1:128" x14ac:dyDescent="0.25">
      <c r="A677" s="34" t="s">
        <v>177</v>
      </c>
      <c r="B677" s="1">
        <v>40337</v>
      </c>
      <c r="C677" s="2">
        <v>9</v>
      </c>
      <c r="D677" s="1" t="s">
        <v>122</v>
      </c>
      <c r="E677" t="s">
        <v>20</v>
      </c>
      <c r="F677" s="2">
        <v>189</v>
      </c>
      <c r="G677" t="s">
        <v>128</v>
      </c>
      <c r="H677" s="2"/>
      <c r="I677" s="12"/>
      <c r="J677" s="12"/>
      <c r="K677" s="2"/>
      <c r="L677" s="36"/>
      <c r="M677" s="2"/>
      <c r="N677" s="2"/>
      <c r="O677" s="2"/>
      <c r="P677" s="12"/>
      <c r="Q677" s="12"/>
      <c r="R677" s="12"/>
      <c r="S677" s="12"/>
      <c r="T677" s="12"/>
      <c r="U677" s="39"/>
      <c r="W677" s="12"/>
      <c r="X677" s="12"/>
      <c r="Y677" s="12"/>
      <c r="Z677" s="39"/>
      <c r="AB677" s="12"/>
      <c r="AC677" s="42"/>
      <c r="AD677" s="12"/>
      <c r="AE677" s="12"/>
      <c r="AF677" s="12"/>
      <c r="AG677" s="12"/>
      <c r="AH677" s="12"/>
      <c r="AI677" s="12"/>
      <c r="AJ677" s="12"/>
      <c r="AK677" s="12"/>
      <c r="AL677" s="12"/>
      <c r="AM677" s="39"/>
      <c r="AO677" s="12"/>
      <c r="AP677" s="12"/>
      <c r="AQ677" s="12"/>
      <c r="AR677" s="41"/>
      <c r="AS677" s="12"/>
      <c r="AT677" s="12"/>
      <c r="AU677" s="12"/>
      <c r="AV677" s="12"/>
      <c r="AW677" s="12"/>
      <c r="AX677" s="13"/>
      <c r="AY677" s="12">
        <v>4643.9876121684938</v>
      </c>
      <c r="AZ677" s="12">
        <v>37.071859427988521</v>
      </c>
      <c r="BA677" s="39">
        <f>AY677*(AZ677/100)</f>
        <v>1721.6125594363045</v>
      </c>
      <c r="BB677" s="40">
        <v>172.16125594363047</v>
      </c>
      <c r="BC677" s="39"/>
      <c r="BE677" s="12"/>
      <c r="BF677" s="12">
        <f>BA677/227</f>
        <v>7.5841962970762316</v>
      </c>
      <c r="BG677" s="12"/>
      <c r="BH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</row>
    <row r="678" spans="1:128" x14ac:dyDescent="0.25">
      <c r="A678" s="34" t="s">
        <v>177</v>
      </c>
      <c r="B678" s="1">
        <v>40148</v>
      </c>
      <c r="C678" s="2">
        <v>0</v>
      </c>
      <c r="D678" s="1" t="s">
        <v>223</v>
      </c>
      <c r="E678" s="9" t="s">
        <v>14</v>
      </c>
      <c r="F678" s="2">
        <v>0</v>
      </c>
      <c r="G678" t="s">
        <v>128</v>
      </c>
      <c r="H678" s="2"/>
      <c r="I678" s="12"/>
      <c r="J678" s="12"/>
      <c r="K678" s="2"/>
      <c r="L678" s="36"/>
      <c r="M678" s="2"/>
      <c r="N678" s="2"/>
      <c r="O678" s="2"/>
      <c r="P678" s="12"/>
      <c r="Q678" s="12"/>
      <c r="R678" s="12"/>
      <c r="S678" s="12"/>
      <c r="T678" s="12"/>
      <c r="U678" s="39">
        <v>0</v>
      </c>
      <c r="W678" s="12"/>
      <c r="X678" s="12"/>
      <c r="Y678" s="12"/>
      <c r="Z678" s="39">
        <v>0</v>
      </c>
      <c r="AB678" s="12"/>
      <c r="AC678" s="42"/>
      <c r="AD678" s="12"/>
      <c r="AE678" s="12"/>
      <c r="AF678" s="12"/>
      <c r="AG678" s="12">
        <v>0</v>
      </c>
      <c r="AH678" s="12"/>
      <c r="AI678" s="12">
        <v>0</v>
      </c>
      <c r="AJ678" s="12"/>
      <c r="AK678" s="12">
        <v>0</v>
      </c>
      <c r="AL678" s="12">
        <v>0</v>
      </c>
      <c r="AM678" s="39"/>
      <c r="AO678" s="12"/>
      <c r="AP678" s="12"/>
      <c r="AQ678" s="12"/>
      <c r="AR678" s="41">
        <f>AS678+AT678+AU678+AX678</f>
        <v>0</v>
      </c>
      <c r="AS678" s="12">
        <v>0</v>
      </c>
      <c r="AT678" s="12">
        <v>0</v>
      </c>
      <c r="AU678" s="12">
        <v>0</v>
      </c>
      <c r="AV678" s="12"/>
      <c r="AW678" s="12"/>
      <c r="AX678" s="13">
        <v>0</v>
      </c>
      <c r="AY678" s="12"/>
      <c r="AZ678" s="12"/>
      <c r="BA678" s="39"/>
      <c r="BB678" s="40">
        <v>0</v>
      </c>
      <c r="BC678" s="39"/>
      <c r="BE678" s="12"/>
      <c r="BF678" s="12"/>
      <c r="BG678" s="12"/>
      <c r="BH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</row>
    <row r="679" spans="1:128" x14ac:dyDescent="0.25">
      <c r="A679" s="34" t="s">
        <v>177</v>
      </c>
      <c r="B679" s="1">
        <v>40174</v>
      </c>
      <c r="C679" s="2">
        <v>3</v>
      </c>
      <c r="D679" t="s">
        <v>224</v>
      </c>
      <c r="E679" t="s">
        <v>16</v>
      </c>
      <c r="F679" s="2">
        <v>26</v>
      </c>
      <c r="G679" t="s">
        <v>128</v>
      </c>
      <c r="H679" s="2"/>
      <c r="I679" s="12"/>
      <c r="J679" s="12"/>
      <c r="K679" s="2"/>
      <c r="L679" s="36">
        <v>26</v>
      </c>
      <c r="M679" s="2"/>
      <c r="N679" s="2"/>
      <c r="O679" s="2"/>
      <c r="P679" s="12"/>
      <c r="Q679" s="12"/>
      <c r="R679" s="12"/>
      <c r="S679" s="12"/>
      <c r="T679" s="12"/>
      <c r="U679" s="39"/>
      <c r="W679" s="12"/>
      <c r="X679" s="12"/>
      <c r="Y679" s="12"/>
      <c r="Z679" s="39"/>
      <c r="AB679" s="12"/>
      <c r="AC679" s="42"/>
      <c r="AD679" s="12"/>
      <c r="AE679" s="12"/>
      <c r="AF679" s="12"/>
      <c r="AG679" s="12"/>
      <c r="AH679" s="12"/>
      <c r="AI679" s="12"/>
      <c r="AJ679" s="12"/>
      <c r="AK679" s="12"/>
      <c r="AL679" s="12"/>
      <c r="AM679" s="39"/>
      <c r="AO679" s="12"/>
      <c r="AP679" s="12"/>
      <c r="AQ679" s="12"/>
      <c r="AR679" s="41"/>
      <c r="AS679" s="12"/>
      <c r="AT679" s="12"/>
      <c r="AU679" s="12"/>
      <c r="AV679" s="12"/>
      <c r="AW679" s="12"/>
      <c r="AX679" s="13"/>
      <c r="AY679" s="12"/>
      <c r="AZ679" s="12"/>
      <c r="BA679" s="39"/>
      <c r="BB679" s="40">
        <v>0</v>
      </c>
      <c r="BC679" s="39"/>
      <c r="BE679" s="12"/>
      <c r="BF679" s="12"/>
      <c r="BG679" s="12"/>
      <c r="BH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</row>
    <row r="680" spans="1:128" x14ac:dyDescent="0.25">
      <c r="A680" s="34" t="s">
        <v>170</v>
      </c>
      <c r="B680" s="1">
        <v>40196</v>
      </c>
      <c r="C680" s="2">
        <v>4</v>
      </c>
      <c r="D680" t="s">
        <v>220</v>
      </c>
      <c r="E680" t="s">
        <v>17</v>
      </c>
      <c r="F680" s="2">
        <v>48</v>
      </c>
      <c r="G680" t="s">
        <v>129</v>
      </c>
      <c r="H680" s="2"/>
      <c r="I680" s="12"/>
      <c r="J680" s="12"/>
      <c r="K680" s="2"/>
      <c r="L680" s="36"/>
      <c r="M680" s="2">
        <v>48</v>
      </c>
      <c r="N680" s="2"/>
      <c r="O680" s="2"/>
      <c r="P680" s="12"/>
      <c r="Q680" s="12"/>
      <c r="R680" s="12"/>
      <c r="S680" s="12"/>
      <c r="T680" s="12"/>
      <c r="U680" s="39">
        <v>1357.6782851947153</v>
      </c>
      <c r="V680" s="40">
        <v>135.76782851947152</v>
      </c>
      <c r="W680" s="12"/>
      <c r="X680" s="12"/>
      <c r="Y680" s="12"/>
      <c r="Z680" s="39">
        <v>1386.7664346867275</v>
      </c>
      <c r="AA680" s="40">
        <v>138.67664346867275</v>
      </c>
      <c r="AB680" s="12">
        <v>1.730105024204772</v>
      </c>
      <c r="AC680" s="42">
        <f>AB680/AA680</f>
        <v>1.2475821313021648E-2</v>
      </c>
      <c r="AD680" s="12"/>
      <c r="AE680" s="12"/>
      <c r="AF680" s="12"/>
      <c r="AG680" s="12">
        <v>242.25930000502609</v>
      </c>
      <c r="AH680" s="12"/>
      <c r="AI680" s="12">
        <v>0</v>
      </c>
      <c r="AJ680" s="12"/>
      <c r="AK680" s="12">
        <v>0</v>
      </c>
      <c r="AL680" s="12">
        <v>0</v>
      </c>
      <c r="AM680" s="39">
        <f>AG680+AH680+AI680+AJ680+AK680+AL680</f>
        <v>242.25930000502609</v>
      </c>
      <c r="AN680" s="40">
        <f>AM680/10</f>
        <v>24.225930000502608</v>
      </c>
      <c r="AO680" s="12"/>
      <c r="AP680" s="12"/>
      <c r="AQ680" s="12"/>
      <c r="AR680" s="41">
        <f>AS680+AT680+AU680+AX680</f>
        <v>229.87167579061628</v>
      </c>
      <c r="AS680" s="12">
        <v>229.87167579061628</v>
      </c>
      <c r="AT680" s="12">
        <v>0</v>
      </c>
      <c r="AU680" s="12">
        <v>0</v>
      </c>
      <c r="AV680" s="12"/>
      <c r="AW680" s="12"/>
      <c r="AX680" s="13">
        <v>0</v>
      </c>
      <c r="AY680" s="12"/>
      <c r="AZ680" s="12"/>
      <c r="BA680" s="39"/>
      <c r="BB680" s="40">
        <v>0</v>
      </c>
      <c r="BC680" s="39">
        <f>U680+Z680+AM680+BA680</f>
        <v>2986.7040198864688</v>
      </c>
      <c r="BD680">
        <f>V680+AA680+AN680</f>
        <v>298.67040198864692</v>
      </c>
      <c r="BE680" s="12"/>
      <c r="BF680" s="12"/>
      <c r="BG680" s="12"/>
      <c r="BH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</row>
    <row r="681" spans="1:128" x14ac:dyDescent="0.25">
      <c r="A681" s="34" t="s">
        <v>170</v>
      </c>
      <c r="B681" s="1">
        <v>40173</v>
      </c>
      <c r="C681" s="2"/>
      <c r="D681" s="1"/>
      <c r="E681" s="9"/>
      <c r="F681" s="2">
        <v>25</v>
      </c>
      <c r="G681" t="s">
        <v>129</v>
      </c>
      <c r="H681" s="2"/>
      <c r="I681" s="12"/>
      <c r="J681" s="12">
        <v>5.85</v>
      </c>
      <c r="K681" s="2"/>
      <c r="L681" s="36"/>
      <c r="M681" s="2"/>
      <c r="N681" s="2"/>
      <c r="O681" s="2"/>
      <c r="P681" s="12"/>
      <c r="Q681" s="12"/>
      <c r="R681" s="12"/>
      <c r="S681" s="12"/>
      <c r="T681" s="12"/>
      <c r="U681" s="39">
        <v>0</v>
      </c>
      <c r="W681" s="12"/>
      <c r="X681" s="12"/>
      <c r="Y681" s="12"/>
      <c r="Z681" s="39">
        <v>0</v>
      </c>
      <c r="AB681" s="12">
        <v>0.17125756578947368</v>
      </c>
      <c r="AC681" s="42"/>
      <c r="AD681" s="12"/>
      <c r="AE681" s="12"/>
      <c r="AF681" s="12"/>
      <c r="AG681" s="12">
        <v>0</v>
      </c>
      <c r="AH681" s="12"/>
      <c r="AI681" s="12">
        <v>0</v>
      </c>
      <c r="AJ681" s="12"/>
      <c r="AK681" s="12">
        <v>0</v>
      </c>
      <c r="AL681" s="12">
        <v>0</v>
      </c>
      <c r="AM681" s="39"/>
      <c r="AO681" s="12"/>
      <c r="AP681" s="12"/>
      <c r="AQ681" s="12"/>
      <c r="AR681" s="41">
        <f>AS681+AT681+AU681+AX681</f>
        <v>0</v>
      </c>
      <c r="AS681" s="12">
        <v>0</v>
      </c>
      <c r="AT681" s="12">
        <v>0</v>
      </c>
      <c r="AU681" s="12">
        <v>0</v>
      </c>
      <c r="AV681" s="12"/>
      <c r="AW681" s="12"/>
      <c r="AX681" s="13">
        <v>0</v>
      </c>
      <c r="AY681" s="12"/>
      <c r="AZ681" s="12"/>
      <c r="BA681" s="39"/>
      <c r="BB681" s="40">
        <v>0</v>
      </c>
      <c r="BC681" s="39"/>
      <c r="BE681" s="12"/>
      <c r="BF681" s="12"/>
      <c r="BG681" s="12"/>
      <c r="BH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</row>
    <row r="682" spans="1:128" x14ac:dyDescent="0.25">
      <c r="A682" s="34" t="s">
        <v>170</v>
      </c>
      <c r="B682" s="1">
        <v>40184</v>
      </c>
      <c r="C682" s="2"/>
      <c r="D682" s="1"/>
      <c r="F682" s="2">
        <v>36</v>
      </c>
      <c r="G682" t="s">
        <v>129</v>
      </c>
      <c r="H682" s="2"/>
      <c r="I682" s="12"/>
      <c r="J682" s="12">
        <v>11.15</v>
      </c>
      <c r="K682" s="2"/>
      <c r="L682" s="36"/>
      <c r="M682" s="2"/>
      <c r="N682" s="2"/>
      <c r="O682" s="2"/>
      <c r="P682" s="12"/>
      <c r="Q682" s="12"/>
      <c r="R682" s="12"/>
      <c r="S682" s="12"/>
      <c r="T682" s="12"/>
      <c r="U682" s="39"/>
      <c r="W682" s="12"/>
      <c r="X682" s="12"/>
      <c r="Y682" s="12"/>
      <c r="Z682" s="39"/>
      <c r="AB682" s="12"/>
      <c r="AC682" s="42"/>
      <c r="AD682" s="12"/>
      <c r="AE682" s="12"/>
      <c r="AF682" s="12"/>
      <c r="AG682" s="12"/>
      <c r="AH682" s="12"/>
      <c r="AI682" s="12"/>
      <c r="AJ682" s="12"/>
      <c r="AK682" s="12"/>
      <c r="AL682" s="12"/>
      <c r="AM682" s="39"/>
      <c r="AO682" s="12"/>
      <c r="AP682" s="12"/>
      <c r="AQ682" s="12"/>
      <c r="AR682" s="41"/>
      <c r="AS682" s="12"/>
      <c r="AT682" s="12"/>
      <c r="AU682" s="12"/>
      <c r="AV682" s="12"/>
      <c r="AW682" s="12"/>
      <c r="AX682" s="13"/>
      <c r="AY682" s="12"/>
      <c r="AZ682" s="12"/>
      <c r="BA682" s="39"/>
      <c r="BB682" s="40">
        <v>0</v>
      </c>
      <c r="BC682" s="39"/>
      <c r="BE682" s="12"/>
      <c r="BF682" s="12"/>
      <c r="BG682" s="12"/>
      <c r="BH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</row>
    <row r="683" spans="1:128" x14ac:dyDescent="0.25">
      <c r="A683" s="34" t="s">
        <v>170</v>
      </c>
      <c r="B683" s="1">
        <v>40189</v>
      </c>
      <c r="C683" s="2"/>
      <c r="D683" s="1"/>
      <c r="E683" s="9"/>
      <c r="F683" s="2">
        <v>41</v>
      </c>
      <c r="G683" t="s">
        <v>129</v>
      </c>
      <c r="H683" s="2"/>
      <c r="I683" s="12"/>
      <c r="J683" s="12">
        <v>11.65</v>
      </c>
      <c r="K683" s="2"/>
      <c r="L683" s="36"/>
      <c r="M683" s="2"/>
      <c r="N683" s="2"/>
      <c r="O683" s="2"/>
      <c r="P683" s="12"/>
      <c r="Q683" s="12"/>
      <c r="R683" s="12"/>
      <c r="S683" s="12"/>
      <c r="T683" s="12"/>
      <c r="U683" s="39">
        <v>796.9304170566636</v>
      </c>
      <c r="V683" s="40">
        <v>79.69304170566636</v>
      </c>
      <c r="W683" s="12"/>
      <c r="X683" s="12"/>
      <c r="Y683" s="12"/>
      <c r="Z683" s="39">
        <v>1008.5577268953277</v>
      </c>
      <c r="AA683" s="40">
        <v>100.85577268953277</v>
      </c>
      <c r="AB683" s="12">
        <v>1.3214196857470855</v>
      </c>
      <c r="AC683" s="42">
        <f>AB683/AA683</f>
        <v>1.3102072895865364E-2</v>
      </c>
      <c r="AD683" s="12"/>
      <c r="AE683" s="12"/>
      <c r="AF683" s="12"/>
      <c r="AG683" s="12">
        <v>79.853772955530644</v>
      </c>
      <c r="AH683" s="12"/>
      <c r="AI683" s="12">
        <v>0</v>
      </c>
      <c r="AJ683" s="12"/>
      <c r="AK683" s="12">
        <v>0</v>
      </c>
      <c r="AL683" s="12">
        <v>0</v>
      </c>
      <c r="AM683" s="39">
        <f>AG683+AH683+AI683+AJ683+AK683+AL683</f>
        <v>79.853772955530644</v>
      </c>
      <c r="AN683" s="40">
        <f>AM683/10</f>
        <v>7.9853772955530644</v>
      </c>
      <c r="AO683" s="12"/>
      <c r="AP683" s="12"/>
      <c r="AQ683" s="12"/>
      <c r="AR683" s="41">
        <f>AS683+AT683+AU683+AX683</f>
        <v>130.31009287639984</v>
      </c>
      <c r="AS683" s="12">
        <v>130.31009287639984</v>
      </c>
      <c r="AT683" s="12">
        <v>0</v>
      </c>
      <c r="AU683" s="12">
        <v>0</v>
      </c>
      <c r="AV683" s="12"/>
      <c r="AW683" s="12"/>
      <c r="AX683" s="13">
        <v>0</v>
      </c>
      <c r="AY683" s="12"/>
      <c r="AZ683" s="12"/>
      <c r="BA683" s="39"/>
      <c r="BB683" s="40">
        <v>0</v>
      </c>
      <c r="BC683" s="39">
        <f>U683+Z683+AM683+BA683</f>
        <v>1885.3419169075219</v>
      </c>
      <c r="BD683">
        <f>V683+AA683+AN683</f>
        <v>188.53419169075221</v>
      </c>
      <c r="BE683" s="12"/>
      <c r="BF683" s="12"/>
      <c r="BG683" s="12"/>
      <c r="BH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</row>
    <row r="684" spans="1:128" x14ac:dyDescent="0.25">
      <c r="A684" s="34" t="s">
        <v>170</v>
      </c>
      <c r="B684" s="1">
        <v>40197</v>
      </c>
      <c r="C684" s="2"/>
      <c r="D684" s="1"/>
      <c r="F684" s="2">
        <v>49</v>
      </c>
      <c r="G684" t="s">
        <v>129</v>
      </c>
      <c r="H684" s="2"/>
      <c r="I684" s="12"/>
      <c r="J684" s="12">
        <v>13.25</v>
      </c>
      <c r="K684" s="2"/>
      <c r="L684" s="36"/>
      <c r="M684" s="2"/>
      <c r="N684" s="2"/>
      <c r="O684" s="2"/>
      <c r="P684" s="12"/>
      <c r="Q684" s="12"/>
      <c r="R684" s="12"/>
      <c r="S684" s="12"/>
      <c r="T684" s="12"/>
      <c r="U684" s="39"/>
      <c r="W684" s="12"/>
      <c r="X684" s="12"/>
      <c r="Y684" s="12"/>
      <c r="Z684" s="39"/>
      <c r="AB684" s="12"/>
      <c r="AC684" s="42"/>
      <c r="AD684" s="12"/>
      <c r="AE684" s="12"/>
      <c r="AF684" s="12"/>
      <c r="AG684" s="12"/>
      <c r="AH684" s="12"/>
      <c r="AI684" s="12"/>
      <c r="AJ684" s="12"/>
      <c r="AK684" s="12"/>
      <c r="AL684" s="12"/>
      <c r="AM684" s="39"/>
      <c r="AO684" s="12"/>
      <c r="AP684" s="12"/>
      <c r="AQ684" s="12"/>
      <c r="AR684" s="41"/>
      <c r="AS684" s="12"/>
      <c r="AT684" s="12"/>
      <c r="AU684" s="12"/>
      <c r="AV684" s="12"/>
      <c r="AW684" s="12"/>
      <c r="AX684" s="13"/>
      <c r="AY684" s="12"/>
      <c r="AZ684" s="12"/>
      <c r="BA684" s="39"/>
      <c r="BB684" s="40">
        <v>0</v>
      </c>
      <c r="BC684" s="39"/>
      <c r="BE684" s="12"/>
      <c r="BF684" s="12"/>
      <c r="BG684" s="12"/>
      <c r="BH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</row>
    <row r="685" spans="1:128" x14ac:dyDescent="0.25">
      <c r="A685" s="34" t="s">
        <v>170</v>
      </c>
      <c r="B685" s="1">
        <v>40200</v>
      </c>
      <c r="C685" s="2"/>
      <c r="D685" s="1"/>
      <c r="F685" s="2">
        <v>52</v>
      </c>
      <c r="G685" t="s">
        <v>129</v>
      </c>
      <c r="H685" s="2"/>
      <c r="I685" s="12"/>
      <c r="J685" s="12">
        <v>14.3</v>
      </c>
      <c r="K685" s="2"/>
      <c r="L685" s="36"/>
      <c r="M685" s="2"/>
      <c r="N685" s="2"/>
      <c r="O685" s="2"/>
      <c r="P685" s="12"/>
      <c r="Q685" s="12"/>
      <c r="R685" s="12"/>
      <c r="S685" s="12"/>
      <c r="T685" s="12"/>
      <c r="U685" s="39"/>
      <c r="W685" s="12"/>
      <c r="X685" s="12"/>
      <c r="Y685" s="12"/>
      <c r="Z685" s="39"/>
      <c r="AB685" s="12"/>
      <c r="AC685" s="42"/>
      <c r="AD685" s="12"/>
      <c r="AE685" s="12"/>
      <c r="AF685" s="12"/>
      <c r="AG685" s="12"/>
      <c r="AH685" s="12"/>
      <c r="AI685" s="12"/>
      <c r="AJ685" s="12"/>
      <c r="AK685" s="12"/>
      <c r="AL685" s="12"/>
      <c r="AM685" s="39"/>
      <c r="AO685" s="12"/>
      <c r="AP685" s="12"/>
      <c r="AQ685" s="12"/>
      <c r="AR685" s="41"/>
      <c r="AS685" s="12"/>
      <c r="AT685" s="12"/>
      <c r="AU685" s="12"/>
      <c r="AV685" s="12"/>
      <c r="AW685" s="12"/>
      <c r="AX685" s="13"/>
      <c r="AY685" s="12"/>
      <c r="AZ685" s="12"/>
      <c r="BA685" s="39"/>
      <c r="BB685" s="40">
        <v>0</v>
      </c>
      <c r="BC685" s="39"/>
      <c r="BE685" s="12"/>
      <c r="BF685" s="12"/>
      <c r="BG685" s="12"/>
      <c r="BH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</row>
    <row r="686" spans="1:128" x14ac:dyDescent="0.25">
      <c r="A686" s="34" t="s">
        <v>170</v>
      </c>
      <c r="B686" s="1">
        <v>40211</v>
      </c>
      <c r="C686" s="2"/>
      <c r="D686" s="1"/>
      <c r="E686" s="9"/>
      <c r="F686" s="2">
        <v>63</v>
      </c>
      <c r="G686" t="s">
        <v>129</v>
      </c>
      <c r="H686" s="2"/>
      <c r="I686" s="12"/>
      <c r="J686" s="12">
        <v>16.5</v>
      </c>
      <c r="K686" s="2"/>
      <c r="L686" s="36"/>
      <c r="M686" s="2"/>
      <c r="N686" s="2"/>
      <c r="O686" s="2"/>
      <c r="P686" s="12"/>
      <c r="Q686" s="12"/>
      <c r="R686" s="12"/>
      <c r="S686" s="12"/>
      <c r="T686" s="12"/>
      <c r="U686" s="39">
        <v>2392.566238168155</v>
      </c>
      <c r="V686" s="40">
        <v>239.25662381681551</v>
      </c>
      <c r="W686" s="12"/>
      <c r="X686" s="12"/>
      <c r="Y686" s="12"/>
      <c r="Z686" s="39">
        <v>2082.1290474447719</v>
      </c>
      <c r="AA686" s="40">
        <v>208.21290474447719</v>
      </c>
      <c r="AB686" s="12">
        <v>4.0086563061497769</v>
      </c>
      <c r="AC686" s="42">
        <f>AB686/AA686</f>
        <v>1.9252679419987324E-2</v>
      </c>
      <c r="AD686" s="12"/>
      <c r="AE686" s="12"/>
      <c r="AF686" s="12"/>
      <c r="AG686" s="12">
        <v>349.10208669327636</v>
      </c>
      <c r="AH686" s="12"/>
      <c r="AI686" s="12">
        <v>376.25628700127993</v>
      </c>
      <c r="AJ686" s="12"/>
      <c r="AK686" s="12">
        <v>0</v>
      </c>
      <c r="AL686" s="12">
        <v>0</v>
      </c>
      <c r="AM686" s="39">
        <f>AG686+AH686+AI686+AJ686+AK686+AL686</f>
        <v>725.35837369455635</v>
      </c>
      <c r="AN686" s="40">
        <f>AM686/10</f>
        <v>72.535837369455635</v>
      </c>
      <c r="AO686" s="12"/>
      <c r="AP686" s="12"/>
      <c r="AQ686" s="12"/>
      <c r="AR686" s="41">
        <f>AS686+AT686+AU686+AX686</f>
        <v>322.78855736335765</v>
      </c>
      <c r="AS686" s="12">
        <v>281.01710758540116</v>
      </c>
      <c r="AT686" s="12">
        <v>41.771449777956519</v>
      </c>
      <c r="AU686" s="12">
        <v>0</v>
      </c>
      <c r="AV686" s="12"/>
      <c r="AW686" s="12"/>
      <c r="AX686" s="13">
        <v>0</v>
      </c>
      <c r="AY686" s="12"/>
      <c r="AZ686" s="12"/>
      <c r="BA686" s="39"/>
      <c r="BB686" s="40">
        <v>0</v>
      </c>
      <c r="BC686" s="39">
        <f>U686+Z686+AM686+BA686</f>
        <v>5200.053659307483</v>
      </c>
      <c r="BD686">
        <f>V686+AA686+AN686</f>
        <v>520.00536593074833</v>
      </c>
      <c r="BE686" s="12"/>
      <c r="BF686" s="12"/>
      <c r="BG686" s="12"/>
      <c r="BH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</row>
    <row r="687" spans="1:128" x14ac:dyDescent="0.25">
      <c r="A687" s="34" t="s">
        <v>170</v>
      </c>
      <c r="B687" s="1">
        <v>40217</v>
      </c>
      <c r="C687" s="2"/>
      <c r="D687" s="1"/>
      <c r="F687" s="2">
        <v>69</v>
      </c>
      <c r="G687" t="s">
        <v>129</v>
      </c>
      <c r="H687" s="2"/>
      <c r="I687" s="12"/>
      <c r="J687" s="12">
        <v>17.75</v>
      </c>
      <c r="K687" s="2"/>
      <c r="L687" s="36"/>
      <c r="M687" s="2"/>
      <c r="N687" s="2"/>
      <c r="O687" s="2"/>
      <c r="P687" s="12"/>
      <c r="Q687" s="12"/>
      <c r="R687" s="12"/>
      <c r="S687" s="12"/>
      <c r="T687" s="12"/>
      <c r="U687" s="39"/>
      <c r="W687" s="12"/>
      <c r="X687" s="12"/>
      <c r="Y687" s="12"/>
      <c r="Z687" s="39"/>
      <c r="AB687" s="12"/>
      <c r="AC687" s="42"/>
      <c r="AD687" s="12"/>
      <c r="AE687" s="12"/>
      <c r="AF687" s="12"/>
      <c r="AG687" s="12"/>
      <c r="AH687" s="12"/>
      <c r="AI687" s="12"/>
      <c r="AJ687" s="12"/>
      <c r="AK687" s="12"/>
      <c r="AL687" s="12"/>
      <c r="AM687" s="39"/>
      <c r="AO687" s="12"/>
      <c r="AP687" s="12"/>
      <c r="AQ687" s="12"/>
      <c r="AR687" s="41"/>
      <c r="AS687" s="12"/>
      <c r="AT687" s="12"/>
      <c r="AU687" s="12"/>
      <c r="AV687" s="12"/>
      <c r="AW687" s="12"/>
      <c r="AX687" s="13"/>
      <c r="AY687" s="12"/>
      <c r="AZ687" s="12"/>
      <c r="BA687" s="39"/>
      <c r="BB687" s="40">
        <v>0</v>
      </c>
      <c r="BC687" s="39"/>
      <c r="BE687" s="12"/>
      <c r="BF687" s="12"/>
      <c r="BG687" s="12"/>
      <c r="BH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</row>
    <row r="688" spans="1:128" x14ac:dyDescent="0.25">
      <c r="A688" s="34" t="s">
        <v>170</v>
      </c>
      <c r="B688" s="1">
        <v>40225</v>
      </c>
      <c r="C688" s="2"/>
      <c r="D688" s="1"/>
      <c r="F688" s="2">
        <v>77</v>
      </c>
      <c r="G688" t="s">
        <v>129</v>
      </c>
      <c r="H688" s="2"/>
      <c r="I688" s="12"/>
      <c r="J688" s="12">
        <v>20.3</v>
      </c>
      <c r="K688" s="2"/>
      <c r="L688" s="36"/>
      <c r="M688" s="2"/>
      <c r="N688" s="2"/>
      <c r="O688" s="2"/>
      <c r="P688" s="12"/>
      <c r="Q688" s="12"/>
      <c r="R688" s="12"/>
      <c r="S688" s="12"/>
      <c r="T688" s="12"/>
      <c r="U688" s="39"/>
      <c r="W688" s="12"/>
      <c r="X688" s="12"/>
      <c r="Y688" s="12"/>
      <c r="Z688" s="39"/>
      <c r="AB688" s="12"/>
      <c r="AC688" s="42"/>
      <c r="AD688" s="12"/>
      <c r="AE688" s="12"/>
      <c r="AF688" s="12"/>
      <c r="AG688" s="12"/>
      <c r="AH688" s="12"/>
      <c r="AI688" s="12"/>
      <c r="AJ688" s="12"/>
      <c r="AK688" s="12"/>
      <c r="AL688" s="12"/>
      <c r="AM688" s="39"/>
      <c r="AO688" s="12"/>
      <c r="AP688" s="12"/>
      <c r="AQ688" s="12"/>
      <c r="AR688" s="41"/>
      <c r="AS688" s="12"/>
      <c r="AT688" s="12"/>
      <c r="AU688" s="12"/>
      <c r="AV688" s="12"/>
      <c r="AW688" s="12"/>
      <c r="AX688" s="13"/>
      <c r="AY688" s="12"/>
      <c r="AZ688" s="12"/>
      <c r="BA688" s="39"/>
      <c r="BB688" s="40">
        <v>0</v>
      </c>
      <c r="BC688" s="39"/>
      <c r="BE688" s="12"/>
      <c r="BF688" s="12"/>
      <c r="BG688" s="12"/>
      <c r="BH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</row>
    <row r="689" spans="1:128" x14ac:dyDescent="0.25">
      <c r="A689" s="34" t="s">
        <v>170</v>
      </c>
      <c r="B689" s="1">
        <v>40226</v>
      </c>
      <c r="C689" s="2"/>
      <c r="D689" s="1"/>
      <c r="E689" s="9"/>
      <c r="F689" s="2">
        <v>78</v>
      </c>
      <c r="G689" t="s">
        <v>129</v>
      </c>
      <c r="H689" s="2"/>
      <c r="I689" s="12"/>
      <c r="J689" s="12"/>
      <c r="K689" s="2"/>
      <c r="L689" s="36"/>
      <c r="M689" s="2"/>
      <c r="N689" s="2"/>
      <c r="O689" s="2"/>
      <c r="P689" s="12"/>
      <c r="Q689" s="12"/>
      <c r="R689" s="12"/>
      <c r="S689" s="12"/>
      <c r="T689" s="12"/>
      <c r="U689" s="39">
        <v>3514.3070989556099</v>
      </c>
      <c r="V689" s="40">
        <v>351.43070989556099</v>
      </c>
      <c r="W689" s="12"/>
      <c r="X689" s="12"/>
      <c r="Y689" s="12"/>
      <c r="Z689" s="39">
        <v>2494.2617311444924</v>
      </c>
      <c r="AA689" s="40">
        <v>249.42617311444923</v>
      </c>
      <c r="AB689" s="12">
        <v>3.875142657841657</v>
      </c>
      <c r="AC689" s="42">
        <f>AB689/AA689</f>
        <v>1.5536231059695357E-2</v>
      </c>
      <c r="AD689" s="12"/>
      <c r="AE689" s="12"/>
      <c r="AF689" s="12"/>
      <c r="AG689" s="12">
        <v>82.662138529542062</v>
      </c>
      <c r="AH689" s="12"/>
      <c r="AI689" s="12">
        <v>1579.9065362361523</v>
      </c>
      <c r="AJ689" s="12"/>
      <c r="AK689" s="12">
        <v>0</v>
      </c>
      <c r="AL689" s="12">
        <v>0</v>
      </c>
      <c r="AM689" s="39">
        <f>AG689+AH689+AI689+AJ689+AK689+AL689</f>
        <v>1662.5686747656944</v>
      </c>
      <c r="AN689" s="40">
        <f>AM689/10</f>
        <v>166.25686747656943</v>
      </c>
      <c r="AO689" s="12"/>
      <c r="AP689" s="12"/>
      <c r="AQ689" s="12"/>
      <c r="AR689" s="41">
        <f>AS689+AT689+AU689+AX689</f>
        <v>233.63860420839077</v>
      </c>
      <c r="AS689" s="12">
        <v>132.85625016927781</v>
      </c>
      <c r="AT689" s="12">
        <v>100.78235403911296</v>
      </c>
      <c r="AU689" s="12">
        <v>0</v>
      </c>
      <c r="AV689" s="12"/>
      <c r="AW689" s="12"/>
      <c r="AX689" s="13">
        <v>0</v>
      </c>
      <c r="AY689" s="12"/>
      <c r="AZ689" s="12"/>
      <c r="BA689" s="39"/>
      <c r="BB689" s="40">
        <v>0</v>
      </c>
      <c r="BC689" s="39">
        <f>U689+Z689+AM689+BA689</f>
        <v>7671.1375048657974</v>
      </c>
      <c r="BD689">
        <f>V689+AA689+AN689</f>
        <v>767.11375048657965</v>
      </c>
      <c r="BE689" s="12"/>
      <c r="BF689" s="12"/>
      <c r="BG689" s="12"/>
      <c r="BH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</row>
    <row r="690" spans="1:128" x14ac:dyDescent="0.25">
      <c r="A690" s="34" t="s">
        <v>170</v>
      </c>
      <c r="B690" s="1">
        <v>40233</v>
      </c>
      <c r="C690" s="2"/>
      <c r="D690" s="1"/>
      <c r="F690" s="2">
        <v>85</v>
      </c>
      <c r="G690" t="s">
        <v>129</v>
      </c>
      <c r="H690" s="2"/>
      <c r="I690" s="12"/>
      <c r="J690" s="12">
        <v>20.9</v>
      </c>
      <c r="K690" s="2"/>
      <c r="L690" s="36"/>
      <c r="M690" s="2"/>
      <c r="N690" s="2"/>
      <c r="O690" s="2"/>
      <c r="P690" s="12"/>
      <c r="Q690" s="12"/>
      <c r="R690" s="12"/>
      <c r="S690" s="12"/>
      <c r="T690" s="12"/>
      <c r="U690" s="39"/>
      <c r="W690" s="12"/>
      <c r="X690" s="12"/>
      <c r="Y690" s="12"/>
      <c r="Z690" s="39"/>
      <c r="AB690" s="12"/>
      <c r="AC690" s="42"/>
      <c r="AD690" s="12"/>
      <c r="AE690" s="12"/>
      <c r="AF690" s="12"/>
      <c r="AG690" s="12"/>
      <c r="AH690" s="12"/>
      <c r="AI690" s="12"/>
      <c r="AJ690" s="12"/>
      <c r="AK690" s="12"/>
      <c r="AL690" s="12"/>
      <c r="AM690" s="39"/>
      <c r="AO690" s="12"/>
      <c r="AP690" s="12"/>
      <c r="AQ690" s="12"/>
      <c r="AR690" s="41"/>
      <c r="AS690" s="12"/>
      <c r="AT690" s="12"/>
      <c r="AU690" s="12"/>
      <c r="AV690" s="12"/>
      <c r="AW690" s="12"/>
      <c r="AX690" s="13"/>
      <c r="AY690" s="12"/>
      <c r="AZ690" s="12"/>
      <c r="BA690" s="39"/>
      <c r="BB690" s="40">
        <v>0</v>
      </c>
      <c r="BC690" s="39"/>
      <c r="BE690" s="12"/>
      <c r="BF690" s="12"/>
      <c r="BG690" s="12"/>
      <c r="BH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</row>
    <row r="691" spans="1:128" x14ac:dyDescent="0.25">
      <c r="A691" s="34" t="s">
        <v>170</v>
      </c>
      <c r="B691" s="1">
        <v>40247</v>
      </c>
      <c r="C691" s="2"/>
      <c r="D691" s="1"/>
      <c r="E691" s="9"/>
      <c r="F691" s="2">
        <v>99</v>
      </c>
      <c r="G691" t="s">
        <v>129</v>
      </c>
      <c r="H691" s="2"/>
      <c r="I691" s="12"/>
      <c r="J691" s="12">
        <v>21.75</v>
      </c>
      <c r="K691" s="2"/>
      <c r="L691" s="36"/>
      <c r="M691" s="2"/>
      <c r="N691" s="2"/>
      <c r="O691" s="2"/>
      <c r="P691" s="12"/>
      <c r="Q691" s="12"/>
      <c r="R691" s="12"/>
      <c r="S691" s="12"/>
      <c r="T691" s="12"/>
      <c r="U691" s="39">
        <v>3358.1023027801575</v>
      </c>
      <c r="V691" s="40">
        <v>335.81023027801575</v>
      </c>
      <c r="W691" s="12"/>
      <c r="X691" s="12"/>
      <c r="Y691" s="12"/>
      <c r="Z691" s="39">
        <v>1980.3514530905159</v>
      </c>
      <c r="AA691" s="40">
        <v>198.03514530905159</v>
      </c>
      <c r="AB691" s="12">
        <v>2.690182568971502</v>
      </c>
      <c r="AC691" s="42">
        <f>AB691/AA691</f>
        <v>1.3584369404598517E-2</v>
      </c>
      <c r="AD691" s="12"/>
      <c r="AE691" s="12"/>
      <c r="AF691" s="12"/>
      <c r="AG691" s="12">
        <v>20.544478863517192</v>
      </c>
      <c r="AH691" s="12"/>
      <c r="AI691" s="12">
        <v>3850.186670954703</v>
      </c>
      <c r="AJ691" s="12"/>
      <c r="AK691" s="12">
        <v>29.955111578894609</v>
      </c>
      <c r="AL691" s="12">
        <v>0</v>
      </c>
      <c r="AM691" s="39">
        <f>AG691+AH691+AI691+AJ691+AK691+AL691</f>
        <v>3900.6862613971148</v>
      </c>
      <c r="AN691" s="40">
        <f>AM691/10</f>
        <v>390.06862613971145</v>
      </c>
      <c r="AO691" s="12"/>
      <c r="AP691" s="12"/>
      <c r="AQ691" s="12"/>
      <c r="AR691" s="41">
        <f>AS691+AT691+AU691+AX691</f>
        <v>149.96797264315543</v>
      </c>
      <c r="AS691" s="12">
        <v>24.141876493145265</v>
      </c>
      <c r="AT691" s="12">
        <v>112.82544525389044</v>
      </c>
      <c r="AU691" s="12">
        <v>0</v>
      </c>
      <c r="AV691" s="12"/>
      <c r="AW691" s="12"/>
      <c r="AX691" s="13">
        <v>13.000650896119749</v>
      </c>
      <c r="AY691" s="12"/>
      <c r="AZ691" s="12"/>
      <c r="BA691" s="39"/>
      <c r="BB691" s="40">
        <v>0</v>
      </c>
      <c r="BC691" s="39">
        <f>U691+Z691+AM691+BA691</f>
        <v>9239.1400172677877</v>
      </c>
      <c r="BD691">
        <f>V691+AA691+AN691</f>
        <v>923.91400172677879</v>
      </c>
      <c r="BE691" s="12"/>
      <c r="BF691" s="12"/>
      <c r="BG691" s="12"/>
      <c r="BH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</row>
    <row r="692" spans="1:128" x14ac:dyDescent="0.25">
      <c r="A692" s="34" t="s">
        <v>170</v>
      </c>
      <c r="B692" s="1">
        <v>40262</v>
      </c>
      <c r="C692" s="2"/>
      <c r="D692" s="1"/>
      <c r="F692" s="2">
        <v>114</v>
      </c>
      <c r="G692" t="s">
        <v>129</v>
      </c>
      <c r="H692" s="2"/>
      <c r="I692" s="12"/>
      <c r="J692" s="12">
        <v>23.8</v>
      </c>
      <c r="K692" s="2"/>
      <c r="L692" s="36"/>
      <c r="M692" s="2"/>
      <c r="N692" s="2"/>
      <c r="O692" s="2"/>
      <c r="P692" s="12"/>
      <c r="Q692" s="12"/>
      <c r="R692" s="12"/>
      <c r="S692" s="12"/>
      <c r="T692" s="12"/>
      <c r="U692" s="39"/>
      <c r="W692" s="12"/>
      <c r="X692" s="12"/>
      <c r="Y692" s="12"/>
      <c r="Z692" s="39"/>
      <c r="AB692" s="12"/>
      <c r="AC692" s="42"/>
      <c r="AD692" s="12"/>
      <c r="AE692" s="12"/>
      <c r="AF692" s="12"/>
      <c r="AG692" s="12"/>
      <c r="AH692" s="12"/>
      <c r="AI692" s="12"/>
      <c r="AJ692" s="12"/>
      <c r="AK692" s="12"/>
      <c r="AL692" s="12"/>
      <c r="AM692" s="39"/>
      <c r="AO692" s="12"/>
      <c r="AP692" s="12"/>
      <c r="AQ692" s="12"/>
      <c r="AR692" s="41"/>
      <c r="AS692" s="12"/>
      <c r="AT692" s="12"/>
      <c r="AU692" s="12"/>
      <c r="AV692" s="12"/>
      <c r="AW692" s="12"/>
      <c r="AX692" s="13"/>
      <c r="AY692" s="12"/>
      <c r="AZ692" s="12"/>
      <c r="BA692" s="39"/>
      <c r="BB692" s="40">
        <v>0</v>
      </c>
      <c r="BC692" s="39"/>
      <c r="BE692" s="12"/>
      <c r="BF692" s="12"/>
      <c r="BG692" s="12"/>
      <c r="BH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</row>
    <row r="693" spans="1:128" x14ac:dyDescent="0.25">
      <c r="A693" s="34" t="s">
        <v>170</v>
      </c>
      <c r="B693" s="1">
        <v>40263</v>
      </c>
      <c r="C693" s="2"/>
      <c r="D693" s="1"/>
      <c r="F693" s="2">
        <v>115</v>
      </c>
      <c r="G693" t="s">
        <v>129</v>
      </c>
      <c r="H693" s="2"/>
      <c r="I693" s="12"/>
      <c r="J693" s="12"/>
      <c r="K693" s="2"/>
      <c r="L693" s="36"/>
      <c r="M693" s="2"/>
      <c r="N693" s="2"/>
      <c r="O693" s="2"/>
      <c r="P693" s="12"/>
      <c r="Q693" s="12"/>
      <c r="R693" s="12"/>
      <c r="S693" s="12"/>
      <c r="T693" s="12"/>
      <c r="U693" s="39"/>
      <c r="W693" s="12"/>
      <c r="X693" s="12"/>
      <c r="Y693" s="12"/>
      <c r="Z693" s="39"/>
      <c r="AB693" s="12"/>
      <c r="AC693" s="42"/>
      <c r="AD693" s="12"/>
      <c r="AE693" s="12"/>
      <c r="AF693" s="12"/>
      <c r="AG693" s="12"/>
      <c r="AH693" s="12"/>
      <c r="AI693" s="12"/>
      <c r="AJ693" s="12"/>
      <c r="AK693" s="12"/>
      <c r="AL693" s="12"/>
      <c r="AM693" s="39"/>
      <c r="AO693" s="12"/>
      <c r="AP693" s="12"/>
      <c r="AQ693" s="12"/>
      <c r="AR693" s="41"/>
      <c r="AS693" s="12"/>
      <c r="AT693" s="12"/>
      <c r="AU693" s="12"/>
      <c r="AV693" s="12"/>
      <c r="AW693" s="12"/>
      <c r="AX693" s="13"/>
      <c r="AY693" s="12"/>
      <c r="AZ693" s="12"/>
      <c r="BA693" s="39"/>
      <c r="BB693" s="40">
        <v>0</v>
      </c>
      <c r="BC693" s="39"/>
      <c r="BE693" s="12"/>
      <c r="BF693" s="12"/>
      <c r="BG693" s="12">
        <v>5.6612387764419418</v>
      </c>
      <c r="BH693" s="12">
        <v>4.8521739130434778</v>
      </c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</row>
    <row r="694" spans="1:128" x14ac:dyDescent="0.25">
      <c r="A694" s="34" t="s">
        <v>170</v>
      </c>
      <c r="B694" s="1">
        <v>40269</v>
      </c>
      <c r="C694" s="2"/>
      <c r="D694" s="1"/>
      <c r="F694" s="2">
        <v>121</v>
      </c>
      <c r="G694" t="s">
        <v>129</v>
      </c>
      <c r="H694" s="2"/>
      <c r="I694" s="12"/>
      <c r="J694" s="12"/>
      <c r="K694" s="2"/>
      <c r="L694" s="36"/>
      <c r="M694" s="2"/>
      <c r="N694" s="2"/>
      <c r="O694" s="2"/>
      <c r="P694" s="12"/>
      <c r="Q694" s="12"/>
      <c r="R694" s="12"/>
      <c r="S694" s="12"/>
      <c r="T694" s="12"/>
      <c r="U694" s="39"/>
      <c r="W694" s="12"/>
      <c r="X694" s="12"/>
      <c r="Y694" s="12"/>
      <c r="Z694" s="39"/>
      <c r="AB694" s="12"/>
      <c r="AC694" s="42"/>
      <c r="AD694" s="12"/>
      <c r="AE694" s="12"/>
      <c r="AF694" s="12"/>
      <c r="AG694" s="12"/>
      <c r="AH694" s="12"/>
      <c r="AI694" s="12"/>
      <c r="AJ694" s="12"/>
      <c r="AK694" s="12"/>
      <c r="AL694" s="12"/>
      <c r="AM694" s="39"/>
      <c r="AO694" s="12"/>
      <c r="AP694" s="12"/>
      <c r="AQ694" s="12"/>
      <c r="AR694" s="41"/>
      <c r="AS694" s="12"/>
      <c r="AT694" s="12"/>
      <c r="AU694" s="12"/>
      <c r="AV694" s="12"/>
      <c r="AW694" s="12"/>
      <c r="AX694" s="13"/>
      <c r="AY694" s="12"/>
      <c r="AZ694" s="12"/>
      <c r="BA694" s="39"/>
      <c r="BB694" s="40">
        <v>0</v>
      </c>
      <c r="BC694" s="39"/>
      <c r="BE694" s="12"/>
      <c r="BF694" s="12"/>
      <c r="BG694" s="12">
        <v>21.343783290214581</v>
      </c>
      <c r="BH694" s="12">
        <v>5.3765217391304345</v>
      </c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</row>
    <row r="695" spans="1:128" x14ac:dyDescent="0.25">
      <c r="A695" s="34" t="s">
        <v>170</v>
      </c>
      <c r="B695" s="1">
        <v>40277</v>
      </c>
      <c r="C695" s="2"/>
      <c r="D695" s="1"/>
      <c r="F695" s="2">
        <v>129</v>
      </c>
      <c r="G695" t="s">
        <v>129</v>
      </c>
      <c r="H695" s="2"/>
      <c r="I695" s="12"/>
      <c r="J695" s="12"/>
      <c r="K695" s="2"/>
      <c r="L695" s="36"/>
      <c r="M695" s="2"/>
      <c r="N695" s="2"/>
      <c r="O695" s="2"/>
      <c r="P695" s="12"/>
      <c r="Q695" s="12"/>
      <c r="R695" s="12"/>
      <c r="S695" s="12"/>
      <c r="T695" s="12"/>
      <c r="U695" s="39"/>
      <c r="W695" s="12"/>
      <c r="X695" s="12"/>
      <c r="Y695" s="12"/>
      <c r="Z695" s="39"/>
      <c r="AB695" s="12"/>
      <c r="AC695" s="42"/>
      <c r="AD695" s="12"/>
      <c r="AE695" s="12"/>
      <c r="AF695" s="12"/>
      <c r="AG695" s="12"/>
      <c r="AH695" s="12"/>
      <c r="AI695" s="12"/>
      <c r="AJ695" s="12"/>
      <c r="AK695" s="12"/>
      <c r="AL695" s="12"/>
      <c r="AM695" s="39"/>
      <c r="AO695" s="12"/>
      <c r="AP695" s="12"/>
      <c r="AQ695" s="12"/>
      <c r="AR695" s="41"/>
      <c r="AS695" s="12"/>
      <c r="AT695" s="12"/>
      <c r="AU695" s="12"/>
      <c r="AV695" s="12"/>
      <c r="AW695" s="12"/>
      <c r="AX695" s="13"/>
      <c r="AY695" s="12"/>
      <c r="AZ695" s="12"/>
      <c r="BA695" s="39"/>
      <c r="BB695" s="40">
        <v>0</v>
      </c>
      <c r="BC695" s="39"/>
      <c r="BE695" s="12"/>
      <c r="BF695" s="12"/>
      <c r="BG695" s="12">
        <v>51.136305990970421</v>
      </c>
      <c r="BH695" s="12">
        <v>4.4492424242424242</v>
      </c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</row>
    <row r="696" spans="1:128" x14ac:dyDescent="0.25">
      <c r="A696" s="34" t="s">
        <v>170</v>
      </c>
      <c r="B696" s="1">
        <v>40283</v>
      </c>
      <c r="C696" s="2"/>
      <c r="D696" s="1"/>
      <c r="E696" s="9"/>
      <c r="F696" s="2">
        <v>135</v>
      </c>
      <c r="G696" t="s">
        <v>129</v>
      </c>
      <c r="H696" s="2"/>
      <c r="I696" s="12"/>
      <c r="J696" s="12"/>
      <c r="K696" s="2"/>
      <c r="L696" s="36"/>
      <c r="M696" s="2"/>
      <c r="N696" s="2"/>
      <c r="O696" s="2"/>
      <c r="P696" s="12"/>
      <c r="Q696" s="12"/>
      <c r="R696" s="12"/>
      <c r="S696" s="12"/>
      <c r="T696" s="12"/>
      <c r="U696" s="39">
        <v>6004.3961534698064</v>
      </c>
      <c r="V696" s="40">
        <v>600.43961534698064</v>
      </c>
      <c r="W696" s="12"/>
      <c r="X696" s="12"/>
      <c r="Y696" s="12"/>
      <c r="Z696" s="39">
        <v>2200.5413777249469</v>
      </c>
      <c r="AA696" s="40">
        <v>220.0541377724947</v>
      </c>
      <c r="AB696" s="12">
        <v>2.8015740398070039</v>
      </c>
      <c r="AC696" s="42">
        <f>AB696/AA696</f>
        <v>1.2731294526728876E-2</v>
      </c>
      <c r="AD696" s="12"/>
      <c r="AE696" s="12"/>
      <c r="AF696" s="12"/>
      <c r="AG696" s="12">
        <v>0</v>
      </c>
      <c r="AH696" s="12"/>
      <c r="AI696" s="12">
        <v>1212.1053609124297</v>
      </c>
      <c r="AJ696" s="12"/>
      <c r="AK696" s="12">
        <v>192.51882786622639</v>
      </c>
      <c r="AL696" s="12">
        <v>4830.0863537878249</v>
      </c>
      <c r="AM696" s="39">
        <f>AG696+AH696+AI696+AJ696+AK696+AL696</f>
        <v>6234.7105425664813</v>
      </c>
      <c r="AN696" s="40">
        <f>AM696/10</f>
        <v>623.47105425664813</v>
      </c>
      <c r="AO696" s="12"/>
      <c r="AP696" s="12"/>
      <c r="AQ696" s="12"/>
      <c r="AR696" s="41">
        <f>AS696+AT696+AU696+AX696</f>
        <v>171.06947059760699</v>
      </c>
      <c r="AS696" s="12">
        <v>0</v>
      </c>
      <c r="AT696" s="12">
        <v>25.148401137410087</v>
      </c>
      <c r="AU696" s="12">
        <v>87.352837573183777</v>
      </c>
      <c r="AV696" s="12"/>
      <c r="AW696" s="12"/>
      <c r="AX696" s="13">
        <v>58.568231887013113</v>
      </c>
      <c r="AY696" s="12"/>
      <c r="AZ696" s="12"/>
      <c r="BA696" s="39"/>
      <c r="BB696" s="40">
        <v>0</v>
      </c>
      <c r="BC696" s="39">
        <f>U696+Z696+AM696+BA696</f>
        <v>14439.648073761235</v>
      </c>
      <c r="BD696">
        <f>V696+AA696+AN696</f>
        <v>1443.9648073761234</v>
      </c>
      <c r="BE696" s="12"/>
      <c r="BF696" s="12"/>
      <c r="BG696" s="12"/>
      <c r="BH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</row>
    <row r="697" spans="1:128" x14ac:dyDescent="0.25">
      <c r="A697" s="34" t="s">
        <v>170</v>
      </c>
      <c r="B697" s="1">
        <v>40284</v>
      </c>
      <c r="C697" s="2"/>
      <c r="D697" s="1"/>
      <c r="F697" s="2">
        <v>136</v>
      </c>
      <c r="G697" t="s">
        <v>129</v>
      </c>
      <c r="H697" s="2"/>
      <c r="I697" s="12"/>
      <c r="J697" s="12"/>
      <c r="K697" s="2"/>
      <c r="L697" s="36"/>
      <c r="M697" s="2"/>
      <c r="N697" s="2"/>
      <c r="O697" s="2"/>
      <c r="P697" s="12"/>
      <c r="Q697" s="12"/>
      <c r="R697" s="12"/>
      <c r="S697" s="12"/>
      <c r="T697" s="12"/>
      <c r="U697" s="39"/>
      <c r="W697" s="12"/>
      <c r="X697" s="12"/>
      <c r="Y697" s="12"/>
      <c r="Z697" s="39"/>
      <c r="AB697" s="12"/>
      <c r="AC697" s="42"/>
      <c r="AD697" s="12"/>
      <c r="AE697" s="12"/>
      <c r="AF697" s="12"/>
      <c r="AG697" s="12"/>
      <c r="AH697" s="12"/>
      <c r="AI697" s="12"/>
      <c r="AJ697" s="12"/>
      <c r="AK697" s="12"/>
      <c r="AL697" s="12"/>
      <c r="AM697" s="39"/>
      <c r="AO697" s="12"/>
      <c r="AP697" s="12"/>
      <c r="AQ697" s="12"/>
      <c r="AR697" s="41"/>
      <c r="AS697" s="12"/>
      <c r="AT697" s="12"/>
      <c r="AU697" s="12"/>
      <c r="AV697" s="12"/>
      <c r="AW697" s="12"/>
      <c r="AX697" s="13"/>
      <c r="AY697" s="12"/>
      <c r="AZ697" s="12"/>
      <c r="BA697" s="39"/>
      <c r="BB697" s="40">
        <v>0</v>
      </c>
      <c r="BC697" s="39"/>
      <c r="BE697" s="12"/>
      <c r="BF697" s="12"/>
      <c r="BG697" s="12">
        <v>56.488104296657028</v>
      </c>
      <c r="BH697" s="12">
        <v>4.1372549019607847</v>
      </c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</row>
    <row r="698" spans="1:128" x14ac:dyDescent="0.25">
      <c r="A698" s="34" t="s">
        <v>170</v>
      </c>
      <c r="B698" s="1">
        <v>40290</v>
      </c>
      <c r="C698" s="2"/>
      <c r="D698" s="1"/>
      <c r="F698" s="2">
        <v>142</v>
      </c>
      <c r="G698" t="s">
        <v>129</v>
      </c>
      <c r="H698" s="2"/>
      <c r="I698" s="12"/>
      <c r="J698" s="12"/>
      <c r="K698" s="2"/>
      <c r="L698" s="36"/>
      <c r="M698" s="2"/>
      <c r="N698" s="2"/>
      <c r="O698" s="2"/>
      <c r="P698" s="12"/>
      <c r="Q698" s="12"/>
      <c r="R698" s="12"/>
      <c r="S698" s="12"/>
      <c r="T698" s="12"/>
      <c r="U698" s="39"/>
      <c r="W698" s="12"/>
      <c r="X698" s="12"/>
      <c r="Y698" s="12"/>
      <c r="Z698" s="39"/>
      <c r="AB698" s="12"/>
      <c r="AC698" s="42"/>
      <c r="AD698" s="12"/>
      <c r="AE698" s="12"/>
      <c r="AF698" s="12"/>
      <c r="AG698" s="12"/>
      <c r="AH698" s="12"/>
      <c r="AI698" s="12"/>
      <c r="AJ698" s="12"/>
      <c r="AK698" s="12"/>
      <c r="AL698" s="12"/>
      <c r="AM698" s="39"/>
      <c r="AO698" s="12"/>
      <c r="AP698" s="12"/>
      <c r="AQ698" s="12"/>
      <c r="AR698" s="41"/>
      <c r="AS698" s="12"/>
      <c r="AT698" s="12"/>
      <c r="AU698" s="12"/>
      <c r="AV698" s="12"/>
      <c r="AW698" s="12"/>
      <c r="AX698" s="13"/>
      <c r="AY698" s="12"/>
      <c r="AZ698" s="12"/>
      <c r="BA698" s="39"/>
      <c r="BB698" s="40">
        <v>0</v>
      </c>
      <c r="BC698" s="39"/>
      <c r="BE698" s="12"/>
      <c r="BF698" s="12"/>
      <c r="BG698" s="12">
        <v>59.404961193121274</v>
      </c>
      <c r="BH698" s="12">
        <v>5.4761904761904763</v>
      </c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</row>
    <row r="699" spans="1:128" x14ac:dyDescent="0.25">
      <c r="A699" s="34" t="s">
        <v>170</v>
      </c>
      <c r="B699" s="1">
        <v>40298</v>
      </c>
      <c r="C699" s="2"/>
      <c r="D699" s="1"/>
      <c r="F699" s="2">
        <v>150</v>
      </c>
      <c r="G699" t="s">
        <v>129</v>
      </c>
      <c r="H699" s="2"/>
      <c r="I699" s="12"/>
      <c r="J699" s="12"/>
      <c r="K699" s="2"/>
      <c r="L699" s="36"/>
      <c r="M699" s="2"/>
      <c r="N699" s="2"/>
      <c r="O699" s="2"/>
      <c r="P699" s="12"/>
      <c r="Q699" s="12"/>
      <c r="R699" s="12"/>
      <c r="S699" s="12"/>
      <c r="T699" s="12"/>
      <c r="U699" s="39"/>
      <c r="W699" s="12"/>
      <c r="X699" s="12"/>
      <c r="Y699" s="12"/>
      <c r="Z699" s="39"/>
      <c r="AB699" s="12"/>
      <c r="AC699" s="42"/>
      <c r="AD699" s="12"/>
      <c r="AE699" s="12"/>
      <c r="AF699" s="12"/>
      <c r="AG699" s="12"/>
      <c r="AH699" s="12"/>
      <c r="AI699" s="12"/>
      <c r="AJ699" s="12"/>
      <c r="AK699" s="12"/>
      <c r="AL699" s="12"/>
      <c r="AM699" s="39"/>
      <c r="AO699" s="12"/>
      <c r="AP699" s="12"/>
      <c r="AQ699" s="12"/>
      <c r="AR699" s="41"/>
      <c r="AS699" s="12"/>
      <c r="AT699" s="12"/>
      <c r="AU699" s="12"/>
      <c r="AV699" s="12"/>
      <c r="AW699" s="12"/>
      <c r="AX699" s="13"/>
      <c r="AY699" s="12"/>
      <c r="AZ699" s="12"/>
      <c r="BA699" s="39"/>
      <c r="BB699" s="40">
        <v>0</v>
      </c>
      <c r="BC699" s="39"/>
      <c r="BE699" s="12"/>
      <c r="BF699" s="12"/>
      <c r="BG699" s="12">
        <v>73.459138639476478</v>
      </c>
      <c r="BH699" s="12">
        <v>5.2771428571428576</v>
      </c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</row>
    <row r="700" spans="1:128" x14ac:dyDescent="0.25">
      <c r="A700" s="34" t="s">
        <v>170</v>
      </c>
      <c r="B700" s="1">
        <v>40305</v>
      </c>
      <c r="C700" s="2"/>
      <c r="D700" s="1"/>
      <c r="F700" s="2">
        <v>157</v>
      </c>
      <c r="G700" t="s">
        <v>129</v>
      </c>
      <c r="H700" s="2"/>
      <c r="I700" s="12"/>
      <c r="J700" s="12"/>
      <c r="K700" s="2"/>
      <c r="L700" s="36"/>
      <c r="M700" s="2"/>
      <c r="N700" s="2"/>
      <c r="O700" s="2"/>
      <c r="P700" s="12"/>
      <c r="Q700" s="12"/>
      <c r="R700" s="12"/>
      <c r="S700" s="12"/>
      <c r="T700" s="12"/>
      <c r="U700" s="39"/>
      <c r="W700" s="12"/>
      <c r="X700" s="12"/>
      <c r="Y700" s="12"/>
      <c r="Z700" s="39"/>
      <c r="AB700" s="12"/>
      <c r="AC700" s="42"/>
      <c r="AD700" s="12"/>
      <c r="AE700" s="12"/>
      <c r="AF700" s="12"/>
      <c r="AG700" s="12"/>
      <c r="AH700" s="12"/>
      <c r="AI700" s="12"/>
      <c r="AJ700" s="12"/>
      <c r="AK700" s="12"/>
      <c r="AL700" s="12"/>
      <c r="AM700" s="39"/>
      <c r="AO700" s="12"/>
      <c r="AP700" s="12"/>
      <c r="AQ700" s="12"/>
      <c r="AR700" s="41"/>
      <c r="AS700" s="12"/>
      <c r="AT700" s="12"/>
      <c r="AU700" s="12"/>
      <c r="AV700" s="12"/>
      <c r="AW700" s="12"/>
      <c r="AX700" s="13"/>
      <c r="AY700" s="12"/>
      <c r="AZ700" s="12"/>
      <c r="BA700" s="39"/>
      <c r="BB700" s="40">
        <v>0</v>
      </c>
      <c r="BC700" s="39"/>
      <c r="BE700" s="12"/>
      <c r="BF700" s="12"/>
      <c r="BG700" s="12">
        <v>78.483741693298853</v>
      </c>
      <c r="BH700" s="12">
        <v>5.0794871794871792</v>
      </c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</row>
    <row r="701" spans="1:128" x14ac:dyDescent="0.25">
      <c r="A701" s="34" t="s">
        <v>170</v>
      </c>
      <c r="B701" s="1">
        <v>40311</v>
      </c>
      <c r="C701" s="2"/>
      <c r="D701" s="1"/>
      <c r="F701" s="2">
        <v>163</v>
      </c>
      <c r="G701" t="s">
        <v>129</v>
      </c>
      <c r="H701" s="2"/>
      <c r="I701" s="12"/>
      <c r="J701" s="12"/>
      <c r="K701" s="2"/>
      <c r="L701" s="36"/>
      <c r="M701" s="2"/>
      <c r="N701" s="2"/>
      <c r="O701" s="2"/>
      <c r="P701" s="12"/>
      <c r="Q701" s="12"/>
      <c r="R701" s="12"/>
      <c r="S701" s="12"/>
      <c r="T701" s="12"/>
      <c r="U701" s="39"/>
      <c r="W701" s="12"/>
      <c r="X701" s="12"/>
      <c r="Y701" s="12"/>
      <c r="Z701" s="39"/>
      <c r="AB701" s="12"/>
      <c r="AC701" s="42"/>
      <c r="AD701" s="12"/>
      <c r="AE701" s="12"/>
      <c r="AF701" s="12"/>
      <c r="AG701" s="12"/>
      <c r="AH701" s="12"/>
      <c r="AI701" s="12"/>
      <c r="AJ701" s="12"/>
      <c r="AK701" s="12"/>
      <c r="AL701" s="12"/>
      <c r="AM701" s="39"/>
      <c r="AO701" s="12"/>
      <c r="AP701" s="12"/>
      <c r="AQ701" s="12"/>
      <c r="AR701" s="41"/>
      <c r="AS701" s="12"/>
      <c r="AT701" s="12"/>
      <c r="AU701" s="12"/>
      <c r="AV701" s="12"/>
      <c r="AW701" s="12"/>
      <c r="AX701" s="13"/>
      <c r="AY701" s="12"/>
      <c r="AZ701" s="12"/>
      <c r="BA701" s="39"/>
      <c r="BB701" s="40">
        <v>0</v>
      </c>
      <c r="BC701" s="39"/>
      <c r="BE701" s="12"/>
      <c r="BF701" s="12"/>
      <c r="BG701" s="12">
        <v>81.040430172982283</v>
      </c>
      <c r="BH701" s="12">
        <v>5.04</v>
      </c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</row>
    <row r="702" spans="1:128" x14ac:dyDescent="0.25">
      <c r="A702" s="34" t="s">
        <v>170</v>
      </c>
      <c r="B702" s="1">
        <v>40351</v>
      </c>
      <c r="C702" s="2"/>
      <c r="D702" s="1"/>
      <c r="F702" s="2">
        <v>203</v>
      </c>
      <c r="G702" t="s">
        <v>129</v>
      </c>
      <c r="H702" s="2"/>
      <c r="I702" s="12"/>
      <c r="J702" s="12"/>
      <c r="K702" s="2"/>
      <c r="L702" s="36"/>
      <c r="M702" s="2"/>
      <c r="N702" s="2"/>
      <c r="O702" s="2"/>
      <c r="P702" s="12"/>
      <c r="Q702" s="12"/>
      <c r="R702" s="12"/>
      <c r="S702" s="12"/>
      <c r="T702" s="12"/>
      <c r="U702" s="39"/>
      <c r="W702" s="12"/>
      <c r="X702" s="12"/>
      <c r="Y702" s="12"/>
      <c r="Z702" s="39"/>
      <c r="AB702" s="12"/>
      <c r="AC702" s="42"/>
      <c r="AD702" s="12"/>
      <c r="AE702" s="12"/>
      <c r="AF702" s="12"/>
      <c r="AG702" s="12"/>
      <c r="AH702" s="12"/>
      <c r="AI702" s="12"/>
      <c r="AJ702" s="12"/>
      <c r="AK702" s="12"/>
      <c r="AL702" s="12"/>
      <c r="AM702" s="39"/>
      <c r="AO702" s="12"/>
      <c r="AP702" s="12"/>
      <c r="AQ702" s="12"/>
      <c r="AR702" s="41"/>
      <c r="AS702" s="12"/>
      <c r="AT702" s="12"/>
      <c r="AU702" s="12"/>
      <c r="AV702" s="12"/>
      <c r="AW702" s="12"/>
      <c r="AX702" s="13"/>
      <c r="AY702" s="12"/>
      <c r="AZ702" s="12"/>
      <c r="BA702" s="39"/>
      <c r="BB702" s="40">
        <v>0</v>
      </c>
      <c r="BC702" s="39"/>
      <c r="BE702" s="12"/>
      <c r="BF702" s="12"/>
      <c r="BG702" s="12">
        <v>100</v>
      </c>
      <c r="BH702" s="12">
        <v>4.5579268292682924</v>
      </c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</row>
    <row r="703" spans="1:128" x14ac:dyDescent="0.25">
      <c r="A703" s="34" t="s">
        <v>170</v>
      </c>
      <c r="B703" s="1">
        <v>40289</v>
      </c>
      <c r="C703" s="2">
        <v>8</v>
      </c>
      <c r="D703" s="1" t="s">
        <v>221</v>
      </c>
      <c r="E703" t="s">
        <v>19</v>
      </c>
      <c r="F703" s="2">
        <v>141</v>
      </c>
      <c r="G703" t="s">
        <v>129</v>
      </c>
      <c r="H703" s="2"/>
      <c r="I703" s="12"/>
      <c r="J703" s="12"/>
      <c r="K703" s="2"/>
      <c r="L703" s="36"/>
      <c r="M703" s="2"/>
      <c r="N703" s="2"/>
      <c r="O703" s="2">
        <v>141</v>
      </c>
      <c r="P703" s="12"/>
      <c r="Q703" s="12"/>
      <c r="R703" s="12"/>
      <c r="S703" s="12"/>
      <c r="T703" s="12"/>
      <c r="U703" s="39"/>
      <c r="W703" s="12"/>
      <c r="X703" s="12"/>
      <c r="Y703" s="12"/>
      <c r="Z703" s="39"/>
      <c r="AB703" s="12"/>
      <c r="AC703" s="42"/>
      <c r="AD703" s="12"/>
      <c r="AE703" s="12"/>
      <c r="AF703" s="12"/>
      <c r="AG703" s="12"/>
      <c r="AH703" s="12"/>
      <c r="AI703" s="12"/>
      <c r="AJ703" s="12"/>
      <c r="AK703" s="12"/>
      <c r="AL703" s="12"/>
      <c r="AM703" s="39"/>
      <c r="AO703" s="12"/>
      <c r="AP703" s="12"/>
      <c r="AQ703" s="12"/>
      <c r="AR703" s="41"/>
      <c r="AS703" s="12"/>
      <c r="AT703" s="12"/>
      <c r="AU703" s="12"/>
      <c r="AV703" s="12"/>
      <c r="AW703" s="12"/>
      <c r="AX703" s="13"/>
      <c r="AY703" s="12"/>
      <c r="AZ703" s="12"/>
      <c r="BA703" s="39"/>
      <c r="BB703" s="40">
        <v>0</v>
      </c>
      <c r="BC703" s="39"/>
      <c r="BE703" s="12"/>
      <c r="BF703" s="12"/>
      <c r="BG703" s="12"/>
      <c r="BH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</row>
    <row r="704" spans="1:128" x14ac:dyDescent="0.25">
      <c r="A704" s="34" t="s">
        <v>170</v>
      </c>
      <c r="B704" s="1">
        <v>40246</v>
      </c>
      <c r="C704" s="2">
        <v>7</v>
      </c>
      <c r="D704" t="s">
        <v>222</v>
      </c>
      <c r="E704" t="s">
        <v>18</v>
      </c>
      <c r="F704" s="2">
        <v>98</v>
      </c>
      <c r="G704" t="s">
        <v>129</v>
      </c>
      <c r="H704" s="2"/>
      <c r="I704" s="12"/>
      <c r="J704" s="12"/>
      <c r="K704" s="2"/>
      <c r="L704" s="36"/>
      <c r="M704" s="2"/>
      <c r="N704" s="2">
        <v>98</v>
      </c>
      <c r="O704" s="2"/>
      <c r="P704" s="12"/>
      <c r="Q704" s="12"/>
      <c r="R704" s="12"/>
      <c r="S704" s="12"/>
      <c r="T704" s="12"/>
      <c r="U704" s="39"/>
      <c r="W704" s="12"/>
      <c r="X704" s="12"/>
      <c r="Y704" s="12"/>
      <c r="Z704" s="39"/>
      <c r="AB704" s="12"/>
      <c r="AC704" s="42"/>
      <c r="AD704" s="12"/>
      <c r="AE704" s="12"/>
      <c r="AF704" s="12"/>
      <c r="AG704" s="12"/>
      <c r="AH704" s="12"/>
      <c r="AI704" s="12"/>
      <c r="AJ704" s="12"/>
      <c r="AK704" s="12"/>
      <c r="AL704" s="12"/>
      <c r="AM704" s="39"/>
      <c r="AO704" s="12"/>
      <c r="AP704" s="12"/>
      <c r="AQ704" s="12"/>
      <c r="AR704" s="41"/>
      <c r="AS704" s="12"/>
      <c r="AT704" s="12"/>
      <c r="AU704" s="12"/>
      <c r="AV704" s="12"/>
      <c r="AW704" s="12"/>
      <c r="AX704" s="13"/>
      <c r="AY704" s="12"/>
      <c r="AZ704" s="12"/>
      <c r="BA704" s="39"/>
      <c r="BB704" s="40">
        <v>0</v>
      </c>
      <c r="BC704" s="39"/>
      <c r="BE704" s="12"/>
      <c r="BF704" s="12"/>
      <c r="BG704" s="12"/>
      <c r="BH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</row>
    <row r="705" spans="1:128" x14ac:dyDescent="0.25">
      <c r="A705" s="34" t="s">
        <v>170</v>
      </c>
      <c r="B705" s="1">
        <v>40337</v>
      </c>
      <c r="C705" s="2">
        <v>9</v>
      </c>
      <c r="D705" s="1" t="s">
        <v>122</v>
      </c>
      <c r="E705" t="s">
        <v>20</v>
      </c>
      <c r="F705" s="2">
        <v>189</v>
      </c>
      <c r="G705" t="s">
        <v>129</v>
      </c>
      <c r="H705" s="2"/>
      <c r="I705" s="12"/>
      <c r="J705" s="12"/>
      <c r="K705" s="2"/>
      <c r="L705" s="36"/>
      <c r="M705" s="2"/>
      <c r="N705" s="2"/>
      <c r="O705" s="2"/>
      <c r="P705" s="12"/>
      <c r="Q705" s="12"/>
      <c r="R705" s="12"/>
      <c r="S705" s="12"/>
      <c r="T705" s="12"/>
      <c r="U705" s="39"/>
      <c r="W705" s="12"/>
      <c r="X705" s="12"/>
      <c r="Y705" s="12"/>
      <c r="Z705" s="39"/>
      <c r="AB705" s="12"/>
      <c r="AC705" s="42"/>
      <c r="AD705" s="12"/>
      <c r="AE705" s="12"/>
      <c r="AF705" s="12"/>
      <c r="AG705" s="12"/>
      <c r="AH705" s="12"/>
      <c r="AI705" s="12"/>
      <c r="AJ705" s="12"/>
      <c r="AK705" s="12"/>
      <c r="AL705" s="12"/>
      <c r="AM705" s="39"/>
      <c r="AO705" s="12"/>
      <c r="AP705" s="12"/>
      <c r="AQ705" s="12"/>
      <c r="AR705" s="41"/>
      <c r="AS705" s="12"/>
      <c r="AT705" s="12"/>
      <c r="AU705" s="12"/>
      <c r="AV705" s="12"/>
      <c r="AW705" s="12"/>
      <c r="AX705" s="13"/>
      <c r="AY705" s="12">
        <v>4498.7468327621846</v>
      </c>
      <c r="AZ705" s="12">
        <v>36.688870257490628</v>
      </c>
      <c r="BA705" s="39">
        <f>AY705*(AZ705/100)</f>
        <v>1650.5393886850868</v>
      </c>
      <c r="BB705" s="40">
        <v>165.05393886850868</v>
      </c>
      <c r="BC705" s="39"/>
      <c r="BE705" s="12"/>
      <c r="BF705" s="12">
        <f>BA705/227</f>
        <v>7.2710986285686641</v>
      </c>
      <c r="BG705" s="12"/>
      <c r="BH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</row>
    <row r="706" spans="1:128" x14ac:dyDescent="0.25">
      <c r="A706" s="34" t="s">
        <v>170</v>
      </c>
      <c r="B706" s="1">
        <v>40148</v>
      </c>
      <c r="C706" s="2">
        <v>0</v>
      </c>
      <c r="D706" s="1" t="s">
        <v>223</v>
      </c>
      <c r="E706" s="9" t="s">
        <v>14</v>
      </c>
      <c r="F706" s="2">
        <v>0</v>
      </c>
      <c r="G706" t="s">
        <v>129</v>
      </c>
      <c r="H706" s="2"/>
      <c r="I706" s="12"/>
      <c r="J706" s="12"/>
      <c r="K706" s="2"/>
      <c r="L706" s="36"/>
      <c r="M706" s="2"/>
      <c r="N706" s="2"/>
      <c r="O706" s="2"/>
      <c r="P706" s="12"/>
      <c r="Q706" s="12"/>
      <c r="R706" s="12"/>
      <c r="S706" s="12"/>
      <c r="T706" s="12"/>
      <c r="U706" s="39">
        <v>0</v>
      </c>
      <c r="W706" s="12"/>
      <c r="X706" s="12"/>
      <c r="Y706" s="12"/>
      <c r="Z706" s="39">
        <v>0</v>
      </c>
      <c r="AB706" s="12"/>
      <c r="AC706" s="42"/>
      <c r="AD706" s="12"/>
      <c r="AE706" s="12"/>
      <c r="AF706" s="12"/>
      <c r="AG706" s="12">
        <v>0</v>
      </c>
      <c r="AH706" s="12"/>
      <c r="AI706" s="12">
        <v>0</v>
      </c>
      <c r="AJ706" s="12"/>
      <c r="AK706" s="12">
        <v>0</v>
      </c>
      <c r="AL706" s="12">
        <v>0</v>
      </c>
      <c r="AM706" s="39"/>
      <c r="AO706" s="12"/>
      <c r="AP706" s="12"/>
      <c r="AQ706" s="12"/>
      <c r="AR706" s="41">
        <f>AS706+AT706+AU706+AX706</f>
        <v>0</v>
      </c>
      <c r="AS706" s="12">
        <v>0</v>
      </c>
      <c r="AT706" s="12">
        <v>0</v>
      </c>
      <c r="AU706" s="12">
        <v>0</v>
      </c>
      <c r="AV706" s="12"/>
      <c r="AW706" s="12"/>
      <c r="AX706" s="13">
        <v>0</v>
      </c>
      <c r="AY706" s="12"/>
      <c r="AZ706" s="12"/>
      <c r="BA706" s="39"/>
      <c r="BB706" s="40">
        <v>0</v>
      </c>
      <c r="BC706" s="39"/>
      <c r="BE706" s="12"/>
      <c r="BF706" s="12"/>
      <c r="BG706" s="12"/>
      <c r="BH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</row>
    <row r="707" spans="1:128" x14ac:dyDescent="0.25">
      <c r="A707" s="34" t="s">
        <v>170</v>
      </c>
      <c r="B707" s="1">
        <v>40174</v>
      </c>
      <c r="C707" s="2">
        <v>3</v>
      </c>
      <c r="D707" t="s">
        <v>224</v>
      </c>
      <c r="E707" t="s">
        <v>16</v>
      </c>
      <c r="F707" s="2">
        <v>26</v>
      </c>
      <c r="G707" t="s">
        <v>129</v>
      </c>
      <c r="H707" s="2"/>
      <c r="I707" s="12"/>
      <c r="J707" s="12"/>
      <c r="K707" s="2"/>
      <c r="L707" s="36">
        <v>26</v>
      </c>
      <c r="M707" s="2"/>
      <c r="N707" s="2"/>
      <c r="O707" s="2"/>
      <c r="P707" s="12"/>
      <c r="Q707" s="12"/>
      <c r="R707" s="12"/>
      <c r="S707" s="12"/>
      <c r="T707" s="12"/>
      <c r="U707" s="39"/>
      <c r="W707" s="12"/>
      <c r="X707" s="12"/>
      <c r="Y707" s="12"/>
      <c r="Z707" s="39"/>
      <c r="AB707" s="12"/>
      <c r="AC707" s="42"/>
      <c r="AD707" s="12"/>
      <c r="AE707" s="12"/>
      <c r="AF707" s="12"/>
      <c r="AG707" s="12"/>
      <c r="AH707" s="12"/>
      <c r="AI707" s="12"/>
      <c r="AJ707" s="12"/>
      <c r="AK707" s="12"/>
      <c r="AL707" s="12"/>
      <c r="AM707" s="39"/>
      <c r="AO707" s="12"/>
      <c r="AP707" s="12"/>
      <c r="AQ707" s="12"/>
      <c r="AR707" s="41"/>
      <c r="AS707" s="12"/>
      <c r="AT707" s="12"/>
      <c r="AU707" s="12"/>
      <c r="AV707" s="12"/>
      <c r="AW707" s="12"/>
      <c r="AX707" s="13"/>
      <c r="AY707" s="12"/>
      <c r="AZ707" s="12"/>
      <c r="BA707" s="39"/>
      <c r="BB707" s="40">
        <v>0</v>
      </c>
      <c r="BC707" s="39"/>
      <c r="BE707" s="12"/>
      <c r="BF707" s="12"/>
      <c r="BG707" s="12"/>
      <c r="BH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</row>
    <row r="708" spans="1:128" x14ac:dyDescent="0.25">
      <c r="A708" s="34" t="s">
        <v>156</v>
      </c>
      <c r="B708" s="1">
        <v>40196</v>
      </c>
      <c r="C708" s="2">
        <v>4</v>
      </c>
      <c r="D708" t="s">
        <v>220</v>
      </c>
      <c r="E708" t="s">
        <v>17</v>
      </c>
      <c r="F708" s="2">
        <v>48</v>
      </c>
      <c r="G708" t="s">
        <v>130</v>
      </c>
      <c r="H708" s="2"/>
      <c r="I708" s="12"/>
      <c r="J708" s="12"/>
      <c r="K708" s="2"/>
      <c r="L708" s="36"/>
      <c r="M708" s="2">
        <v>48</v>
      </c>
      <c r="N708" s="2"/>
      <c r="O708" s="2"/>
      <c r="P708" s="12"/>
      <c r="Q708" s="12"/>
      <c r="R708" s="12"/>
      <c r="S708" s="12"/>
      <c r="T708" s="12"/>
      <c r="U708" s="39">
        <v>1310.8325603563592</v>
      </c>
      <c r="V708" s="40">
        <v>131.08325603563591</v>
      </c>
      <c r="W708" s="12"/>
      <c r="X708" s="12"/>
      <c r="Y708" s="12"/>
      <c r="Z708" s="39">
        <v>1420.7862645350087</v>
      </c>
      <c r="AA708" s="40">
        <v>142.07862645350087</v>
      </c>
      <c r="AB708" s="12">
        <v>1.6668685538817958</v>
      </c>
      <c r="AC708" s="42">
        <f>AB708/AA708</f>
        <v>1.1732014839173042E-2</v>
      </c>
      <c r="AD708" s="12"/>
      <c r="AE708" s="12"/>
      <c r="AF708" s="12"/>
      <c r="AG708" s="12">
        <v>220.67921776885686</v>
      </c>
      <c r="AH708" s="12"/>
      <c r="AI708" s="12">
        <v>0</v>
      </c>
      <c r="AJ708" s="12"/>
      <c r="AK708" s="12">
        <v>0</v>
      </c>
      <c r="AL708" s="12">
        <v>0</v>
      </c>
      <c r="AM708" s="39">
        <f>AG708+AH708+AI708+AJ708+AK708+AL708</f>
        <v>220.67921776885686</v>
      </c>
      <c r="AN708" s="40">
        <f>AM708/10</f>
        <v>22.067921776885687</v>
      </c>
      <c r="AO708" s="12"/>
      <c r="AP708" s="12"/>
      <c r="AQ708" s="12"/>
      <c r="AR708" s="41">
        <f>AS708+AT708+AU708+AX708</f>
        <v>239.13582157305166</v>
      </c>
      <c r="AS708" s="12">
        <v>239.13582157305166</v>
      </c>
      <c r="AT708" s="12">
        <v>0</v>
      </c>
      <c r="AU708" s="12">
        <v>0</v>
      </c>
      <c r="AV708" s="12"/>
      <c r="AW708" s="12"/>
      <c r="AX708" s="13">
        <v>0</v>
      </c>
      <c r="AY708" s="12"/>
      <c r="AZ708" s="12"/>
      <c r="BA708" s="39"/>
      <c r="BB708" s="40">
        <v>0</v>
      </c>
      <c r="BC708" s="39">
        <f>U708+Z708+AM708+BA708</f>
        <v>2952.2980426602244</v>
      </c>
      <c r="BD708">
        <f>V708+AA708+AN708</f>
        <v>295.22980426602248</v>
      </c>
      <c r="BE708" s="12"/>
      <c r="BF708" s="12"/>
      <c r="BG708" s="12"/>
      <c r="BH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</row>
    <row r="709" spans="1:128" x14ac:dyDescent="0.25">
      <c r="A709" s="34" t="s">
        <v>156</v>
      </c>
      <c r="B709" s="1">
        <v>40313</v>
      </c>
      <c r="C709" s="2">
        <v>8</v>
      </c>
      <c r="D709" s="1" t="s">
        <v>221</v>
      </c>
      <c r="E709" t="s">
        <v>19</v>
      </c>
      <c r="F709" s="2">
        <v>165</v>
      </c>
      <c r="G709" t="s">
        <v>130</v>
      </c>
      <c r="H709" s="2"/>
      <c r="I709" s="12"/>
      <c r="J709" s="12"/>
      <c r="K709" s="2"/>
      <c r="L709" s="36"/>
      <c r="M709" s="2"/>
      <c r="N709" s="2"/>
      <c r="O709" s="2">
        <v>165</v>
      </c>
      <c r="P709" s="12"/>
      <c r="Q709" s="12"/>
      <c r="R709" s="12"/>
      <c r="S709" s="12"/>
      <c r="T709" s="12"/>
      <c r="U709" s="39"/>
      <c r="W709" s="12"/>
      <c r="X709" s="12"/>
      <c r="Y709" s="12"/>
      <c r="Z709" s="39"/>
      <c r="AB709" s="12"/>
      <c r="AC709" s="42"/>
      <c r="AD709" s="12"/>
      <c r="AE709" s="12"/>
      <c r="AF709" s="12"/>
      <c r="AG709" s="12"/>
      <c r="AH709" s="12"/>
      <c r="AI709" s="12"/>
      <c r="AJ709" s="12"/>
      <c r="AK709" s="12"/>
      <c r="AL709" s="12"/>
      <c r="AM709" s="39"/>
      <c r="AO709" s="12"/>
      <c r="AP709" s="12"/>
      <c r="AQ709" s="12"/>
      <c r="AR709" s="41"/>
      <c r="AS709" s="12"/>
      <c r="AT709" s="12"/>
      <c r="AU709" s="12"/>
      <c r="AV709" s="12"/>
      <c r="AW709" s="12"/>
      <c r="AX709" s="13"/>
      <c r="AY709" s="12"/>
      <c r="AZ709" s="12"/>
      <c r="BA709" s="39"/>
      <c r="BB709" s="40">
        <v>0</v>
      </c>
      <c r="BC709" s="39"/>
      <c r="BE709" s="12"/>
      <c r="BF709" s="12"/>
      <c r="BG709" s="12"/>
      <c r="BH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</row>
    <row r="710" spans="1:128" x14ac:dyDescent="0.25">
      <c r="A710" s="34" t="s">
        <v>156</v>
      </c>
      <c r="B710" s="1">
        <v>40173</v>
      </c>
      <c r="C710" s="2"/>
      <c r="D710" s="1"/>
      <c r="E710" s="9"/>
      <c r="F710" s="2">
        <v>25</v>
      </c>
      <c r="G710" t="s">
        <v>130</v>
      </c>
      <c r="H710" s="2"/>
      <c r="I710" s="12"/>
      <c r="J710" s="12">
        <v>6</v>
      </c>
      <c r="K710" s="2"/>
      <c r="L710" s="36"/>
      <c r="M710" s="2"/>
      <c r="N710" s="2"/>
      <c r="O710" s="2"/>
      <c r="P710" s="12"/>
      <c r="Q710" s="12"/>
      <c r="R710" s="12"/>
      <c r="S710" s="12"/>
      <c r="T710" s="12"/>
      <c r="U710" s="39">
        <v>0</v>
      </c>
      <c r="W710" s="12"/>
      <c r="X710" s="12"/>
      <c r="Y710" s="12"/>
      <c r="Z710" s="39">
        <v>0</v>
      </c>
      <c r="AB710" s="12">
        <v>0.17953519736842105</v>
      </c>
      <c r="AC710" s="42"/>
      <c r="AD710" s="12"/>
      <c r="AE710" s="12"/>
      <c r="AF710" s="12"/>
      <c r="AG710" s="12">
        <v>0</v>
      </c>
      <c r="AH710" s="12"/>
      <c r="AI710" s="12">
        <v>0</v>
      </c>
      <c r="AJ710" s="12"/>
      <c r="AK710" s="12">
        <v>0</v>
      </c>
      <c r="AL710" s="12">
        <v>0</v>
      </c>
      <c r="AM710" s="39"/>
      <c r="AO710" s="12"/>
      <c r="AP710" s="12"/>
      <c r="AQ710" s="12"/>
      <c r="AR710" s="41">
        <f>AS710+AT710+AU710+AX710</f>
        <v>0</v>
      </c>
      <c r="AS710" s="12">
        <v>0</v>
      </c>
      <c r="AT710" s="12">
        <v>0</v>
      </c>
      <c r="AU710" s="12">
        <v>0</v>
      </c>
      <c r="AV710" s="12"/>
      <c r="AW710" s="12"/>
      <c r="AX710" s="13">
        <v>0</v>
      </c>
      <c r="AY710" s="12"/>
      <c r="AZ710" s="12"/>
      <c r="BA710" s="39"/>
      <c r="BB710" s="40">
        <v>0</v>
      </c>
      <c r="BC710" s="39"/>
      <c r="BE710" s="12"/>
      <c r="BF710" s="12"/>
      <c r="BG710" s="12"/>
      <c r="BH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</row>
    <row r="711" spans="1:128" x14ac:dyDescent="0.25">
      <c r="A711" s="34" t="s">
        <v>156</v>
      </c>
      <c r="B711" s="1">
        <v>40184</v>
      </c>
      <c r="C711" s="2"/>
      <c r="D711" s="1"/>
      <c r="F711" s="2">
        <v>36</v>
      </c>
      <c r="G711" t="s">
        <v>130</v>
      </c>
      <c r="H711" s="2"/>
      <c r="I711" s="12"/>
      <c r="J711" s="12">
        <v>11.3</v>
      </c>
      <c r="K711" s="2"/>
      <c r="L711" s="36"/>
      <c r="M711" s="2"/>
      <c r="N711" s="2"/>
      <c r="O711" s="2"/>
      <c r="P711" s="12"/>
      <c r="Q711" s="12"/>
      <c r="R711" s="12"/>
      <c r="S711" s="12"/>
      <c r="T711" s="12"/>
      <c r="U711" s="39"/>
      <c r="W711" s="12"/>
      <c r="X711" s="12"/>
      <c r="Y711" s="12"/>
      <c r="Z711" s="39"/>
      <c r="AB711" s="12"/>
      <c r="AC711" s="42"/>
      <c r="AD711" s="12"/>
      <c r="AE711" s="12"/>
      <c r="AF711" s="12"/>
      <c r="AG711" s="12"/>
      <c r="AH711" s="12"/>
      <c r="AI711" s="12"/>
      <c r="AJ711" s="12"/>
      <c r="AK711" s="12"/>
      <c r="AL711" s="12"/>
      <c r="AM711" s="39"/>
      <c r="AO711" s="12"/>
      <c r="AP711" s="12"/>
      <c r="AQ711" s="12"/>
      <c r="AR711" s="41"/>
      <c r="AS711" s="12"/>
      <c r="AT711" s="12"/>
      <c r="AU711" s="12"/>
      <c r="AV711" s="12"/>
      <c r="AW711" s="12"/>
      <c r="AX711" s="13"/>
      <c r="AY711" s="12"/>
      <c r="AZ711" s="12"/>
      <c r="BA711" s="39"/>
      <c r="BB711" s="40">
        <v>0</v>
      </c>
      <c r="BC711" s="39"/>
      <c r="BE711" s="12"/>
      <c r="BF711" s="12"/>
      <c r="BG711" s="12"/>
      <c r="BH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</row>
    <row r="712" spans="1:128" x14ac:dyDescent="0.25">
      <c r="A712" s="34" t="s">
        <v>156</v>
      </c>
      <c r="B712" s="1">
        <v>40189</v>
      </c>
      <c r="C712" s="2"/>
      <c r="D712" s="1"/>
      <c r="E712" s="9"/>
      <c r="F712" s="2">
        <v>41</v>
      </c>
      <c r="G712" t="s">
        <v>130</v>
      </c>
      <c r="H712" s="2"/>
      <c r="I712" s="12"/>
      <c r="J712" s="12">
        <v>12.25</v>
      </c>
      <c r="K712" s="2"/>
      <c r="L712" s="36"/>
      <c r="M712" s="2"/>
      <c r="N712" s="2"/>
      <c r="O712" s="2"/>
      <c r="P712" s="12"/>
      <c r="Q712" s="12"/>
      <c r="R712" s="12"/>
      <c r="S712" s="12"/>
      <c r="T712" s="12"/>
      <c r="U712" s="39">
        <v>671.65004463846662</v>
      </c>
      <c r="V712" s="40">
        <v>67.165004463846657</v>
      </c>
      <c r="W712" s="12"/>
      <c r="X712" s="12"/>
      <c r="Y712" s="12"/>
      <c r="Z712" s="39">
        <v>858.41430178604753</v>
      </c>
      <c r="AA712" s="40">
        <v>85.841430178604753</v>
      </c>
      <c r="AB712" s="12">
        <v>1.132332100684625</v>
      </c>
      <c r="AC712" s="42">
        <f>AB712/AA712</f>
        <v>1.3190974315416859E-2</v>
      </c>
      <c r="AD712" s="12"/>
      <c r="AE712" s="12"/>
      <c r="AF712" s="12"/>
      <c r="AG712" s="12">
        <v>78.689238033875867</v>
      </c>
      <c r="AH712" s="12"/>
      <c r="AI712" s="12">
        <v>0</v>
      </c>
      <c r="AJ712" s="12"/>
      <c r="AK712" s="12">
        <v>0</v>
      </c>
      <c r="AL712" s="12">
        <v>0</v>
      </c>
      <c r="AM712" s="39">
        <f>AG712+AH712+AI712+AJ712+AK712+AL712</f>
        <v>78.689238033875867</v>
      </c>
      <c r="AN712" s="40">
        <f>AM712/10</f>
        <v>7.8689238033875863</v>
      </c>
      <c r="AO712" s="12"/>
      <c r="AP712" s="12"/>
      <c r="AQ712" s="12"/>
      <c r="AR712" s="41">
        <f>AS712+AT712+AU712+AX712</f>
        <v>144.8566862206855</v>
      </c>
      <c r="AS712" s="12">
        <v>144.8566862206855</v>
      </c>
      <c r="AT712" s="12">
        <v>0</v>
      </c>
      <c r="AU712" s="12">
        <v>0</v>
      </c>
      <c r="AV712" s="12"/>
      <c r="AW712" s="12"/>
      <c r="AX712" s="13">
        <v>0</v>
      </c>
      <c r="AY712" s="12"/>
      <c r="AZ712" s="12"/>
      <c r="BA712" s="39"/>
      <c r="BB712" s="40">
        <v>0</v>
      </c>
      <c r="BC712" s="39">
        <f>U712+Z712+AM712+BA712</f>
        <v>1608.7535844583899</v>
      </c>
      <c r="BD712">
        <f>V712+AA712+AN712</f>
        <v>160.875358445839</v>
      </c>
      <c r="BE712" s="12"/>
      <c r="BF712" s="12"/>
      <c r="BG712" s="12"/>
      <c r="BH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</row>
    <row r="713" spans="1:128" x14ac:dyDescent="0.25">
      <c r="A713" s="34" t="s">
        <v>156</v>
      </c>
      <c r="B713" s="1">
        <v>40197</v>
      </c>
      <c r="C713" s="2"/>
      <c r="D713" s="1"/>
      <c r="F713" s="2">
        <v>49</v>
      </c>
      <c r="G713" t="s">
        <v>130</v>
      </c>
      <c r="H713" s="2"/>
      <c r="I713" s="12"/>
      <c r="J713" s="12">
        <v>14.25</v>
      </c>
      <c r="K713" s="2"/>
      <c r="L713" s="36"/>
      <c r="M713" s="2"/>
      <c r="N713" s="2"/>
      <c r="O713" s="2"/>
      <c r="P713" s="12"/>
      <c r="Q713" s="12"/>
      <c r="R713" s="12"/>
      <c r="S713" s="12"/>
      <c r="T713" s="12"/>
      <c r="U713" s="39"/>
      <c r="W713" s="12"/>
      <c r="X713" s="12"/>
      <c r="Y713" s="12"/>
      <c r="Z713" s="39"/>
      <c r="AB713" s="12"/>
      <c r="AC713" s="42"/>
      <c r="AD713" s="12"/>
      <c r="AE713" s="12"/>
      <c r="AF713" s="12"/>
      <c r="AG713" s="12"/>
      <c r="AH713" s="12"/>
      <c r="AI713" s="12"/>
      <c r="AJ713" s="12"/>
      <c r="AK713" s="12"/>
      <c r="AL713" s="12"/>
      <c r="AM713" s="39"/>
      <c r="AO713" s="12"/>
      <c r="AP713" s="12"/>
      <c r="AQ713" s="12"/>
      <c r="AR713" s="41"/>
      <c r="AS713" s="12"/>
      <c r="AT713" s="12"/>
      <c r="AU713" s="12"/>
      <c r="AV713" s="12"/>
      <c r="AW713" s="12"/>
      <c r="AX713" s="13"/>
      <c r="AY713" s="12"/>
      <c r="AZ713" s="12"/>
      <c r="BA713" s="39"/>
      <c r="BB713" s="40">
        <v>0</v>
      </c>
      <c r="BC713" s="39"/>
      <c r="BE713" s="12"/>
      <c r="BF713" s="12"/>
      <c r="BG713" s="12"/>
      <c r="BH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</row>
    <row r="714" spans="1:128" x14ac:dyDescent="0.25">
      <c r="A714" s="34" t="s">
        <v>156</v>
      </c>
      <c r="B714" s="1">
        <v>40200</v>
      </c>
      <c r="C714" s="2"/>
      <c r="D714" s="1"/>
      <c r="F714" s="2">
        <v>52</v>
      </c>
      <c r="G714" t="s">
        <v>130</v>
      </c>
      <c r="H714" s="2"/>
      <c r="I714" s="12"/>
      <c r="J714" s="12">
        <v>15.05</v>
      </c>
      <c r="K714" s="2"/>
      <c r="L714" s="36"/>
      <c r="M714" s="2"/>
      <c r="N714" s="2"/>
      <c r="O714" s="2"/>
      <c r="P714" s="12"/>
      <c r="Q714" s="12"/>
      <c r="R714" s="12"/>
      <c r="S714" s="12"/>
      <c r="T714" s="12"/>
      <c r="U714" s="39"/>
      <c r="W714" s="12"/>
      <c r="X714" s="12"/>
      <c r="Y714" s="12"/>
      <c r="Z714" s="39"/>
      <c r="AB714" s="12"/>
      <c r="AC714" s="42"/>
      <c r="AD714" s="12"/>
      <c r="AE714" s="12"/>
      <c r="AF714" s="12"/>
      <c r="AG714" s="12"/>
      <c r="AH714" s="12"/>
      <c r="AI714" s="12"/>
      <c r="AJ714" s="12"/>
      <c r="AK714" s="12"/>
      <c r="AL714" s="12"/>
      <c r="AM714" s="39"/>
      <c r="AO714" s="12"/>
      <c r="AP714" s="12"/>
      <c r="AQ714" s="12"/>
      <c r="AR714" s="41"/>
      <c r="AS714" s="12"/>
      <c r="AT714" s="12"/>
      <c r="AU714" s="12"/>
      <c r="AV714" s="12"/>
      <c r="AW714" s="12"/>
      <c r="AX714" s="13"/>
      <c r="AY714" s="12"/>
      <c r="AZ714" s="12"/>
      <c r="BA714" s="39"/>
      <c r="BB714" s="40">
        <v>0</v>
      </c>
      <c r="BC714" s="39"/>
      <c r="BE714" s="12"/>
      <c r="BF714" s="12"/>
      <c r="BG714" s="12"/>
      <c r="BH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</row>
    <row r="715" spans="1:128" x14ac:dyDescent="0.25">
      <c r="A715" s="34" t="s">
        <v>156</v>
      </c>
      <c r="B715" s="1">
        <v>40211</v>
      </c>
      <c r="C715" s="2"/>
      <c r="D715" s="1"/>
      <c r="E715" s="9"/>
      <c r="F715" s="2">
        <v>63</v>
      </c>
      <c r="G715" t="s">
        <v>130</v>
      </c>
      <c r="H715" s="2"/>
      <c r="I715" s="12"/>
      <c r="J715" s="12">
        <v>17.25</v>
      </c>
      <c r="K715" s="2"/>
      <c r="L715" s="36"/>
      <c r="M715" s="2"/>
      <c r="N715" s="2"/>
      <c r="O715" s="2"/>
      <c r="P715" s="12"/>
      <c r="Q715" s="12"/>
      <c r="R715" s="12"/>
      <c r="S715" s="12"/>
      <c r="T715" s="12"/>
      <c r="U715" s="39">
        <v>2576.1459583888472</v>
      </c>
      <c r="V715" s="40">
        <v>257.61459583888472</v>
      </c>
      <c r="W715" s="12"/>
      <c r="X715" s="12"/>
      <c r="Y715" s="12"/>
      <c r="Z715" s="39">
        <v>2160.5339440306357</v>
      </c>
      <c r="AA715" s="40">
        <v>216.05339440306358</v>
      </c>
      <c r="AB715" s="12">
        <v>4.6941289832173778</v>
      </c>
      <c r="AC715" s="42">
        <f>AB715/AA715</f>
        <v>2.1726707863983535E-2</v>
      </c>
      <c r="AD715" s="12"/>
      <c r="AE715" s="12"/>
      <c r="AF715" s="12"/>
      <c r="AG715" s="12">
        <v>381.65287738980135</v>
      </c>
      <c r="AH715" s="12"/>
      <c r="AI715" s="12">
        <v>365.661012114019</v>
      </c>
      <c r="AJ715" s="12"/>
      <c r="AK715" s="12">
        <v>0</v>
      </c>
      <c r="AL715" s="12">
        <v>0</v>
      </c>
      <c r="AM715" s="39">
        <f>AG715+AH715+AI715+AJ715+AK715+AL715</f>
        <v>747.31388950382029</v>
      </c>
      <c r="AN715" s="40">
        <f>AM715/10</f>
        <v>74.731388950382026</v>
      </c>
      <c r="AO715" s="12"/>
      <c r="AP715" s="12"/>
      <c r="AQ715" s="12"/>
      <c r="AR715" s="41">
        <f>AS715+AT715+AU715+AX715</f>
        <v>307.15236722846555</v>
      </c>
      <c r="AS715" s="12">
        <v>279.193283000159</v>
      </c>
      <c r="AT715" s="12">
        <v>27.959084228306576</v>
      </c>
      <c r="AU715" s="12">
        <v>0</v>
      </c>
      <c r="AV715" s="12"/>
      <c r="AW715" s="12"/>
      <c r="AX715" s="13">
        <v>0</v>
      </c>
      <c r="AY715" s="12"/>
      <c r="AZ715" s="12"/>
      <c r="BA715" s="39"/>
      <c r="BB715" s="40">
        <v>0</v>
      </c>
      <c r="BC715" s="39">
        <f>U715+Z715+AM715+BA715</f>
        <v>5483.9937919233025</v>
      </c>
      <c r="BD715">
        <f>V715+AA715+AN715</f>
        <v>548.39937919233034</v>
      </c>
      <c r="BE715" s="12"/>
      <c r="BF715" s="12"/>
      <c r="BG715" s="12"/>
      <c r="BH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</row>
    <row r="716" spans="1:128" x14ac:dyDescent="0.25">
      <c r="A716" s="34" t="s">
        <v>156</v>
      </c>
      <c r="B716" s="1">
        <v>40217</v>
      </c>
      <c r="C716" s="2"/>
      <c r="D716" s="1"/>
      <c r="F716" s="2">
        <v>69</v>
      </c>
      <c r="G716" t="s">
        <v>130</v>
      </c>
      <c r="H716" s="2"/>
      <c r="I716" s="12"/>
      <c r="J716" s="12">
        <v>19.55</v>
      </c>
      <c r="K716" s="2"/>
      <c r="L716" s="36"/>
      <c r="M716" s="2"/>
      <c r="N716" s="2"/>
      <c r="O716" s="2"/>
      <c r="P716" s="12"/>
      <c r="Q716" s="12"/>
      <c r="R716" s="12"/>
      <c r="S716" s="12"/>
      <c r="T716" s="12"/>
      <c r="U716" s="39"/>
      <c r="W716" s="12"/>
      <c r="X716" s="12"/>
      <c r="Y716" s="12"/>
      <c r="Z716" s="39"/>
      <c r="AB716" s="12"/>
      <c r="AC716" s="42"/>
      <c r="AD716" s="12"/>
      <c r="AE716" s="12"/>
      <c r="AF716" s="12"/>
      <c r="AG716" s="12"/>
      <c r="AH716" s="12"/>
      <c r="AI716" s="12"/>
      <c r="AJ716" s="12"/>
      <c r="AK716" s="12"/>
      <c r="AL716" s="12"/>
      <c r="AM716" s="39"/>
      <c r="AO716" s="12"/>
      <c r="AP716" s="12"/>
      <c r="AQ716" s="12"/>
      <c r="AR716" s="41"/>
      <c r="AS716" s="12"/>
      <c r="AT716" s="12"/>
      <c r="AU716" s="12"/>
      <c r="AV716" s="12"/>
      <c r="AW716" s="12"/>
      <c r="AX716" s="13"/>
      <c r="AY716" s="12"/>
      <c r="AZ716" s="12"/>
      <c r="BA716" s="39"/>
      <c r="BB716" s="40">
        <v>0</v>
      </c>
      <c r="BC716" s="39"/>
      <c r="BE716" s="12"/>
      <c r="BF716" s="12"/>
      <c r="BG716" s="12"/>
      <c r="BH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</row>
    <row r="717" spans="1:128" x14ac:dyDescent="0.25">
      <c r="A717" s="34" t="s">
        <v>156</v>
      </c>
      <c r="B717" s="1">
        <v>40225</v>
      </c>
      <c r="C717" s="2"/>
      <c r="D717" s="1"/>
      <c r="F717" s="2">
        <v>77</v>
      </c>
      <c r="G717" t="s">
        <v>130</v>
      </c>
      <c r="H717" s="2"/>
      <c r="I717" s="12"/>
      <c r="J717" s="12">
        <v>22.55</v>
      </c>
      <c r="K717" s="2"/>
      <c r="L717" s="36"/>
      <c r="M717" s="2"/>
      <c r="N717" s="2"/>
      <c r="O717" s="2"/>
      <c r="P717" s="12"/>
      <c r="Q717" s="12"/>
      <c r="R717" s="12"/>
      <c r="S717" s="12"/>
      <c r="T717" s="12"/>
      <c r="U717" s="39"/>
      <c r="W717" s="12"/>
      <c r="X717" s="12"/>
      <c r="Y717" s="12"/>
      <c r="Z717" s="39"/>
      <c r="AB717" s="12"/>
      <c r="AC717" s="42"/>
      <c r="AD717" s="12"/>
      <c r="AE717" s="12"/>
      <c r="AF717" s="12"/>
      <c r="AG717" s="12"/>
      <c r="AH717" s="12"/>
      <c r="AI717" s="12"/>
      <c r="AJ717" s="12"/>
      <c r="AK717" s="12"/>
      <c r="AL717" s="12"/>
      <c r="AM717" s="39"/>
      <c r="AO717" s="12"/>
      <c r="AP717" s="12"/>
      <c r="AQ717" s="12"/>
      <c r="AR717" s="41"/>
      <c r="AS717" s="12"/>
      <c r="AT717" s="12"/>
      <c r="AU717" s="12"/>
      <c r="AV717" s="12"/>
      <c r="AW717" s="12"/>
      <c r="AX717" s="13"/>
      <c r="AY717" s="12"/>
      <c r="AZ717" s="12"/>
      <c r="BA717" s="39"/>
      <c r="BB717" s="40">
        <v>0</v>
      </c>
      <c r="BC717" s="39"/>
      <c r="BE717" s="12"/>
      <c r="BF717" s="12"/>
      <c r="BG717" s="12"/>
      <c r="BH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</row>
    <row r="718" spans="1:128" x14ac:dyDescent="0.25">
      <c r="A718" s="34" t="s">
        <v>156</v>
      </c>
      <c r="B718" s="1">
        <v>40226</v>
      </c>
      <c r="C718" s="2"/>
      <c r="D718" s="1"/>
      <c r="E718" s="9"/>
      <c r="F718" s="2">
        <v>78</v>
      </c>
      <c r="G718" t="s">
        <v>130</v>
      </c>
      <c r="H718" s="2"/>
      <c r="I718" s="12"/>
      <c r="J718" s="12"/>
      <c r="K718" s="2"/>
      <c r="L718" s="36"/>
      <c r="M718" s="2"/>
      <c r="N718" s="2"/>
      <c r="O718" s="2"/>
      <c r="P718" s="12"/>
      <c r="Q718" s="12"/>
      <c r="R718" s="12"/>
      <c r="S718" s="12"/>
      <c r="T718" s="12"/>
      <c r="U718" s="39">
        <v>3707.8367575367311</v>
      </c>
      <c r="V718" s="40">
        <v>370.78367575367309</v>
      </c>
      <c r="W718" s="12"/>
      <c r="X718" s="12"/>
      <c r="Y718" s="12"/>
      <c r="Z718" s="39">
        <v>2636.9101831261219</v>
      </c>
      <c r="AA718" s="40">
        <v>263.69101831261219</v>
      </c>
      <c r="AB718" s="12">
        <v>4.5332277383594146</v>
      </c>
      <c r="AC718" s="42">
        <f>AB718/AA718</f>
        <v>1.7191437794764636E-2</v>
      </c>
      <c r="AD718" s="12"/>
      <c r="AE718" s="12"/>
      <c r="AF718" s="12"/>
      <c r="AG718" s="12">
        <v>64.179185330856839</v>
      </c>
      <c r="AH718" s="12"/>
      <c r="AI718" s="12">
        <v>1871.858270248636</v>
      </c>
      <c r="AJ718" s="12"/>
      <c r="AK718" s="12">
        <v>0</v>
      </c>
      <c r="AL718" s="12">
        <v>0</v>
      </c>
      <c r="AM718" s="39">
        <f>AG718+AH718+AI718+AJ718+AK718+AL718</f>
        <v>1936.0374555794929</v>
      </c>
      <c r="AN718" s="40">
        <f>AM718/10</f>
        <v>193.60374555794928</v>
      </c>
      <c r="AO718" s="12"/>
      <c r="AP718" s="12"/>
      <c r="AQ718" s="12"/>
      <c r="AR718" s="41">
        <f>AS718+AT718+AU718+AX718</f>
        <v>225.62097333240109</v>
      </c>
      <c r="AS718" s="12">
        <v>135.17091324743879</v>
      </c>
      <c r="AT718" s="12">
        <v>90.450060084962317</v>
      </c>
      <c r="AU718" s="12">
        <v>0</v>
      </c>
      <c r="AV718" s="12"/>
      <c r="AW718" s="12"/>
      <c r="AX718" s="13">
        <v>0</v>
      </c>
      <c r="AY718" s="12"/>
      <c r="AZ718" s="12"/>
      <c r="BA718" s="39"/>
      <c r="BB718" s="40">
        <v>0</v>
      </c>
      <c r="BC718" s="39">
        <f>U718+Z718+AM718+BA718</f>
        <v>8280.7843962423467</v>
      </c>
      <c r="BD718">
        <f>V718+AA718+AN718</f>
        <v>828.07843962423465</v>
      </c>
      <c r="BE718" s="12"/>
      <c r="BF718" s="12"/>
      <c r="BG718" s="12"/>
      <c r="BH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</row>
    <row r="719" spans="1:128" x14ac:dyDescent="0.25">
      <c r="A719" s="34" t="s">
        <v>156</v>
      </c>
      <c r="B719" s="1">
        <v>40233</v>
      </c>
      <c r="C719" s="2"/>
      <c r="D719" s="1"/>
      <c r="F719" s="2">
        <v>85</v>
      </c>
      <c r="G719" t="s">
        <v>130</v>
      </c>
      <c r="H719" s="2"/>
      <c r="I719" s="12"/>
      <c r="J719" s="12">
        <v>23.5</v>
      </c>
      <c r="K719" s="2"/>
      <c r="L719" s="36"/>
      <c r="M719" s="2"/>
      <c r="N719" s="2"/>
      <c r="O719" s="2"/>
      <c r="P719" s="12"/>
      <c r="Q719" s="12"/>
      <c r="R719" s="12"/>
      <c r="S719" s="12"/>
      <c r="T719" s="12"/>
      <c r="U719" s="39"/>
      <c r="W719" s="12"/>
      <c r="X719" s="12"/>
      <c r="Y719" s="12"/>
      <c r="Z719" s="39"/>
      <c r="AB719" s="12"/>
      <c r="AC719" s="42"/>
      <c r="AD719" s="12"/>
      <c r="AE719" s="12"/>
      <c r="AF719" s="12"/>
      <c r="AG719" s="12"/>
      <c r="AH719" s="12"/>
      <c r="AI719" s="12"/>
      <c r="AJ719" s="12"/>
      <c r="AK719" s="12"/>
      <c r="AL719" s="12"/>
      <c r="AM719" s="39"/>
      <c r="AO719" s="12"/>
      <c r="AP719" s="12"/>
      <c r="AQ719" s="12"/>
      <c r="AR719" s="41"/>
      <c r="AS719" s="12"/>
      <c r="AT719" s="12"/>
      <c r="AU719" s="12"/>
      <c r="AV719" s="12"/>
      <c r="AW719" s="12"/>
      <c r="AX719" s="13"/>
      <c r="AY719" s="12"/>
      <c r="AZ719" s="12"/>
      <c r="BA719" s="39"/>
      <c r="BB719" s="40">
        <v>0</v>
      </c>
      <c r="BC719" s="39"/>
      <c r="BE719" s="12"/>
      <c r="BF719" s="12"/>
      <c r="BG719" s="12"/>
      <c r="BH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</row>
    <row r="720" spans="1:128" x14ac:dyDescent="0.25">
      <c r="A720" s="34" t="s">
        <v>156</v>
      </c>
      <c r="B720" s="1">
        <v>40247</v>
      </c>
      <c r="C720" s="2"/>
      <c r="D720" s="1"/>
      <c r="E720" s="9"/>
      <c r="F720" s="2">
        <v>99</v>
      </c>
      <c r="G720" t="s">
        <v>130</v>
      </c>
      <c r="H720" s="2"/>
      <c r="I720" s="12"/>
      <c r="J720" s="12">
        <v>26.3</v>
      </c>
      <c r="K720" s="2"/>
      <c r="L720" s="36"/>
      <c r="M720" s="2"/>
      <c r="N720" s="2"/>
      <c r="O720" s="2"/>
      <c r="P720" s="12"/>
      <c r="Q720" s="12"/>
      <c r="R720" s="12"/>
      <c r="S720" s="12"/>
      <c r="T720" s="12"/>
      <c r="U720" s="39">
        <v>4498.6299788575752</v>
      </c>
      <c r="V720" s="40">
        <v>449.86299788575752</v>
      </c>
      <c r="W720" s="12"/>
      <c r="X720" s="12"/>
      <c r="Y720" s="12"/>
      <c r="Z720" s="39">
        <v>2099.8806331657056</v>
      </c>
      <c r="AA720" s="40">
        <v>209.98806331657056</v>
      </c>
      <c r="AB720" s="12">
        <v>2.8379478874665502</v>
      </c>
      <c r="AC720" s="42">
        <f>AB720/AA720</f>
        <v>1.3514805759164323E-2</v>
      </c>
      <c r="AD720" s="12"/>
      <c r="AE720" s="12"/>
      <c r="AF720" s="12"/>
      <c r="AG720" s="12">
        <v>46.555478285551011</v>
      </c>
      <c r="AH720" s="12"/>
      <c r="AI720" s="12">
        <v>2746.6877957517886</v>
      </c>
      <c r="AJ720" s="12"/>
      <c r="AK720" s="12">
        <v>52.519456797258982</v>
      </c>
      <c r="AL720" s="12">
        <v>0</v>
      </c>
      <c r="AM720" s="39">
        <f>AG720+AH720+AI720+AJ720+AK720+AL720</f>
        <v>2845.7627308345986</v>
      </c>
      <c r="AN720" s="40">
        <f>AM720/10</f>
        <v>284.57627308345985</v>
      </c>
      <c r="AO720" s="12"/>
      <c r="AP720" s="12"/>
      <c r="AQ720" s="12"/>
      <c r="AR720" s="41">
        <f>AS720+AT720+AU720+AX720</f>
        <v>173.97819739504891</v>
      </c>
      <c r="AS720" s="12">
        <v>57.750822872893821</v>
      </c>
      <c r="AT720" s="12">
        <v>91.511504564308808</v>
      </c>
      <c r="AU720" s="12">
        <v>0</v>
      </c>
      <c r="AV720" s="12"/>
      <c r="AW720" s="12"/>
      <c r="AX720" s="13">
        <v>24.71586995784628</v>
      </c>
      <c r="AY720" s="12"/>
      <c r="AZ720" s="12"/>
      <c r="BA720" s="39"/>
      <c r="BB720" s="40">
        <v>0</v>
      </c>
      <c r="BC720" s="39">
        <f>U720+Z720+AM720+BA720</f>
        <v>9444.2733428578795</v>
      </c>
      <c r="BD720">
        <f>V720+AA720+AN720</f>
        <v>944.42733428578799</v>
      </c>
      <c r="BE720" s="12"/>
      <c r="BF720" s="12"/>
      <c r="BG720" s="12"/>
      <c r="BH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</row>
    <row r="721" spans="1:128" x14ac:dyDescent="0.25">
      <c r="A721" s="34" t="s">
        <v>156</v>
      </c>
      <c r="B721" s="1">
        <v>40262</v>
      </c>
      <c r="C721" s="2"/>
      <c r="D721" s="1"/>
      <c r="F721" s="2">
        <v>114</v>
      </c>
      <c r="G721" t="s">
        <v>130</v>
      </c>
      <c r="H721" s="2"/>
      <c r="I721" s="12"/>
      <c r="J721" s="12">
        <v>28.3</v>
      </c>
      <c r="K721" s="2"/>
      <c r="L721" s="36"/>
      <c r="M721" s="2"/>
      <c r="N721" s="2"/>
      <c r="O721" s="2"/>
      <c r="P721" s="12"/>
      <c r="Q721" s="12"/>
      <c r="R721" s="12"/>
      <c r="S721" s="12"/>
      <c r="T721" s="12"/>
      <c r="U721" s="39"/>
      <c r="W721" s="12"/>
      <c r="X721" s="12"/>
      <c r="Y721" s="12"/>
      <c r="Z721" s="39"/>
      <c r="AB721" s="12"/>
      <c r="AC721" s="42"/>
      <c r="AD721" s="12"/>
      <c r="AE721" s="12"/>
      <c r="AF721" s="12"/>
      <c r="AG721" s="12"/>
      <c r="AH721" s="12"/>
      <c r="AI721" s="12"/>
      <c r="AJ721" s="12"/>
      <c r="AK721" s="12"/>
      <c r="AL721" s="12"/>
      <c r="AM721" s="39"/>
      <c r="AO721" s="12"/>
      <c r="AP721" s="12"/>
      <c r="AQ721" s="12"/>
      <c r="AR721" s="41"/>
      <c r="AS721" s="12"/>
      <c r="AT721" s="12"/>
      <c r="AU721" s="12"/>
      <c r="AV721" s="12"/>
      <c r="AW721" s="12"/>
      <c r="AX721" s="13"/>
      <c r="AY721" s="12"/>
      <c r="AZ721" s="12"/>
      <c r="BA721" s="39"/>
      <c r="BB721" s="40">
        <v>0</v>
      </c>
      <c r="BC721" s="39"/>
      <c r="BE721" s="12"/>
      <c r="BF721" s="12"/>
      <c r="BG721" s="12"/>
      <c r="BH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</row>
    <row r="722" spans="1:128" x14ac:dyDescent="0.25">
      <c r="A722" s="34" t="s">
        <v>156</v>
      </c>
      <c r="B722" s="1">
        <v>40263</v>
      </c>
      <c r="C722" s="2"/>
      <c r="D722" s="1"/>
      <c r="F722" s="2">
        <v>115</v>
      </c>
      <c r="G722" t="s">
        <v>130</v>
      </c>
      <c r="H722" s="2"/>
      <c r="I722" s="12"/>
      <c r="J722" s="12"/>
      <c r="K722" s="2"/>
      <c r="L722" s="36"/>
      <c r="M722" s="2"/>
      <c r="N722" s="2"/>
      <c r="O722" s="2"/>
      <c r="P722" s="12"/>
      <c r="Q722" s="12"/>
      <c r="R722" s="12"/>
      <c r="S722" s="12"/>
      <c r="T722" s="12"/>
      <c r="U722" s="39"/>
      <c r="W722" s="12"/>
      <c r="X722" s="12"/>
      <c r="Y722" s="12"/>
      <c r="Z722" s="39"/>
      <c r="AB722" s="12"/>
      <c r="AC722" s="42"/>
      <c r="AD722" s="12"/>
      <c r="AE722" s="12"/>
      <c r="AF722" s="12"/>
      <c r="AG722" s="12"/>
      <c r="AH722" s="12"/>
      <c r="AI722" s="12"/>
      <c r="AJ722" s="12"/>
      <c r="AK722" s="12"/>
      <c r="AL722" s="12"/>
      <c r="AM722" s="39"/>
      <c r="AO722" s="12"/>
      <c r="AP722" s="12"/>
      <c r="AQ722" s="12"/>
      <c r="AR722" s="41"/>
      <c r="AS722" s="12"/>
      <c r="AT722" s="12"/>
      <c r="AU722" s="12"/>
      <c r="AV722" s="12"/>
      <c r="AW722" s="12"/>
      <c r="AX722" s="13"/>
      <c r="AY722" s="12"/>
      <c r="AZ722" s="12"/>
      <c r="BA722" s="39"/>
      <c r="BB722" s="40">
        <v>0</v>
      </c>
      <c r="BC722" s="39"/>
      <c r="BE722" s="12"/>
      <c r="BF722" s="12"/>
      <c r="BG722" s="12">
        <v>3.5896010604181816</v>
      </c>
      <c r="BH722" s="12">
        <v>4.7971428571428572</v>
      </c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</row>
    <row r="723" spans="1:128" x14ac:dyDescent="0.25">
      <c r="A723" s="34" t="s">
        <v>156</v>
      </c>
      <c r="B723" s="1">
        <v>40269</v>
      </c>
      <c r="C723" s="2"/>
      <c r="D723" s="1"/>
      <c r="F723" s="2">
        <v>121</v>
      </c>
      <c r="G723" t="s">
        <v>130</v>
      </c>
      <c r="H723" s="2"/>
      <c r="I723" s="12"/>
      <c r="J723" s="12"/>
      <c r="K723" s="2"/>
      <c r="L723" s="36"/>
      <c r="M723" s="2"/>
      <c r="N723" s="2"/>
      <c r="O723" s="2"/>
      <c r="P723" s="12"/>
      <c r="Q723" s="12"/>
      <c r="R723" s="12"/>
      <c r="S723" s="12"/>
      <c r="T723" s="12"/>
      <c r="U723" s="39"/>
      <c r="W723" s="12"/>
      <c r="X723" s="12"/>
      <c r="Y723" s="12"/>
      <c r="Z723" s="39"/>
      <c r="AB723" s="12"/>
      <c r="AC723" s="42"/>
      <c r="AD723" s="12"/>
      <c r="AE723" s="12"/>
      <c r="AF723" s="12"/>
      <c r="AG723" s="12"/>
      <c r="AH723" s="12"/>
      <c r="AI723" s="12"/>
      <c r="AJ723" s="12"/>
      <c r="AK723" s="12"/>
      <c r="AL723" s="12"/>
      <c r="AM723" s="39"/>
      <c r="AO723" s="12"/>
      <c r="AP723" s="12"/>
      <c r="AQ723" s="12"/>
      <c r="AR723" s="41"/>
      <c r="AS723" s="12"/>
      <c r="AT723" s="12"/>
      <c r="AU723" s="12"/>
      <c r="AV723" s="12"/>
      <c r="AW723" s="12"/>
      <c r="AX723" s="13"/>
      <c r="AY723" s="12"/>
      <c r="AZ723" s="12"/>
      <c r="BA723" s="39"/>
      <c r="BB723" s="40">
        <v>0</v>
      </c>
      <c r="BC723" s="39"/>
      <c r="BE723" s="12"/>
      <c r="BF723" s="12"/>
      <c r="BG723" s="12">
        <v>13.663573780305299</v>
      </c>
      <c r="BH723" s="12">
        <v>5.3545454545454545</v>
      </c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</row>
    <row r="724" spans="1:128" x14ac:dyDescent="0.25">
      <c r="A724" s="34" t="s">
        <v>156</v>
      </c>
      <c r="B724" s="1">
        <v>40277</v>
      </c>
      <c r="C724" s="2"/>
      <c r="D724" s="1"/>
      <c r="F724" s="2">
        <v>129</v>
      </c>
      <c r="G724" t="s">
        <v>130</v>
      </c>
      <c r="H724" s="2"/>
      <c r="I724" s="12"/>
      <c r="J724" s="12"/>
      <c r="K724" s="2"/>
      <c r="L724" s="36"/>
      <c r="M724" s="2"/>
      <c r="N724" s="2"/>
      <c r="O724" s="2"/>
      <c r="P724" s="12"/>
      <c r="Q724" s="12"/>
      <c r="R724" s="12"/>
      <c r="S724" s="12"/>
      <c r="T724" s="12"/>
      <c r="U724" s="39"/>
      <c r="W724" s="12"/>
      <c r="X724" s="12"/>
      <c r="Y724" s="12"/>
      <c r="Z724" s="39"/>
      <c r="AB724" s="12"/>
      <c r="AC724" s="42"/>
      <c r="AD724" s="12"/>
      <c r="AE724" s="12"/>
      <c r="AF724" s="12"/>
      <c r="AG724" s="12"/>
      <c r="AH724" s="12"/>
      <c r="AI724" s="12"/>
      <c r="AJ724" s="12"/>
      <c r="AK724" s="12"/>
      <c r="AL724" s="12"/>
      <c r="AM724" s="39"/>
      <c r="AO724" s="12"/>
      <c r="AP724" s="12"/>
      <c r="AQ724" s="12"/>
      <c r="AR724" s="41"/>
      <c r="AS724" s="12"/>
      <c r="AT724" s="12"/>
      <c r="AU724" s="12"/>
      <c r="AV724" s="12"/>
      <c r="AW724" s="12"/>
      <c r="AX724" s="13"/>
      <c r="AY724" s="12"/>
      <c r="AZ724" s="12"/>
      <c r="BA724" s="39"/>
      <c r="BB724" s="40">
        <v>0</v>
      </c>
      <c r="BC724" s="39"/>
      <c r="BE724" s="12"/>
      <c r="BF724" s="12"/>
      <c r="BG724" s="12">
        <v>30.606747338264856</v>
      </c>
      <c r="BH724" s="12">
        <v>4.4774011299435026</v>
      </c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</row>
    <row r="725" spans="1:128" x14ac:dyDescent="0.25">
      <c r="A725" s="34" t="s">
        <v>156</v>
      </c>
      <c r="B725" s="1">
        <v>40283</v>
      </c>
      <c r="C725" s="2"/>
      <c r="D725" s="1"/>
      <c r="F725" s="2">
        <v>135</v>
      </c>
      <c r="G725" t="s">
        <v>130</v>
      </c>
      <c r="H725" s="2"/>
      <c r="I725" s="12"/>
      <c r="J725" s="12"/>
      <c r="K725" s="2"/>
      <c r="L725" s="36"/>
      <c r="M725" s="2"/>
      <c r="N725" s="2"/>
      <c r="O725" s="2"/>
      <c r="P725" s="12"/>
      <c r="Q725" s="12"/>
      <c r="R725" s="12"/>
      <c r="S725" s="12"/>
      <c r="T725" s="12"/>
      <c r="U725" s="39">
        <v>6128.151544397113</v>
      </c>
      <c r="V725" s="40">
        <v>612.81515443971125</v>
      </c>
      <c r="W725" s="12"/>
      <c r="X725" s="12"/>
      <c r="Y725" s="12"/>
      <c r="Z725" s="39">
        <v>1991.7793588879331</v>
      </c>
      <c r="AA725" s="40">
        <v>199.17793588879331</v>
      </c>
      <c r="AB725" s="12">
        <v>2.6398810577922758</v>
      </c>
      <c r="AC725" s="42">
        <f>AB725/AA725</f>
        <v>1.3253882996689935E-2</v>
      </c>
      <c r="AD725" s="12"/>
      <c r="AE725" s="12"/>
      <c r="AF725" s="12"/>
      <c r="AG725" s="12">
        <v>0</v>
      </c>
      <c r="AH725" s="12"/>
      <c r="AI725" s="12">
        <v>2165.5404589131235</v>
      </c>
      <c r="AJ725" s="12"/>
      <c r="AK725" s="12">
        <v>236.6980896204976</v>
      </c>
      <c r="AL725" s="12">
        <v>1626.0693278956912</v>
      </c>
      <c r="AM725" s="39">
        <f>AG725+AH725+AI725+AJ725+AK725+AL725</f>
        <v>4028.3078764293123</v>
      </c>
      <c r="AN725" s="40">
        <f>AM725/10</f>
        <v>402.83078764293123</v>
      </c>
      <c r="AO725" s="12"/>
      <c r="AP725" s="12"/>
      <c r="AQ725" s="12"/>
      <c r="AR725" s="41">
        <f>AS725+AT725+AU725+AX725</f>
        <v>172.55536741977576</v>
      </c>
      <c r="AS725" s="12">
        <v>0</v>
      </c>
      <c r="AT725" s="12">
        <v>62.005530372130025</v>
      </c>
      <c r="AU725" s="12">
        <v>31.195794416095143</v>
      </c>
      <c r="AV725" s="12"/>
      <c r="AW725" s="12"/>
      <c r="AX725" s="13">
        <v>79.354042631550598</v>
      </c>
      <c r="AY725" s="12"/>
      <c r="AZ725" s="12"/>
      <c r="BA725" s="39"/>
      <c r="BB725" s="40">
        <v>0</v>
      </c>
      <c r="BC725" s="39">
        <f>U725+Z725+AM725+BA725</f>
        <v>12148.238779714358</v>
      </c>
      <c r="BD725">
        <f>V725+AA725+AN725</f>
        <v>1214.8238779714356</v>
      </c>
      <c r="BE725" s="12"/>
      <c r="BF725" s="12"/>
      <c r="BG725" s="12"/>
      <c r="BH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</row>
    <row r="726" spans="1:128" x14ac:dyDescent="0.25">
      <c r="A726" s="34" t="s">
        <v>156</v>
      </c>
      <c r="B726" s="1">
        <v>40284</v>
      </c>
      <c r="C726" s="2"/>
      <c r="D726" s="1"/>
      <c r="F726" s="2">
        <v>136</v>
      </c>
      <c r="G726" t="s">
        <v>130</v>
      </c>
      <c r="H726" s="2"/>
      <c r="I726" s="12"/>
      <c r="J726" s="12"/>
      <c r="K726" s="2"/>
      <c r="L726" s="36"/>
      <c r="M726" s="2"/>
      <c r="N726" s="2"/>
      <c r="O726" s="2"/>
      <c r="P726" s="12"/>
      <c r="Q726" s="12"/>
      <c r="R726" s="12"/>
      <c r="S726" s="12"/>
      <c r="T726" s="12"/>
      <c r="U726" s="39"/>
      <c r="W726" s="12"/>
      <c r="X726" s="12"/>
      <c r="Y726" s="12"/>
      <c r="Z726" s="39"/>
      <c r="AB726" s="12"/>
      <c r="AC726" s="42"/>
      <c r="AD726" s="12"/>
      <c r="AE726" s="12"/>
      <c r="AF726" s="12"/>
      <c r="AG726" s="12"/>
      <c r="AH726" s="12"/>
      <c r="AI726" s="12"/>
      <c r="AJ726" s="12"/>
      <c r="AK726" s="12"/>
      <c r="AL726" s="12"/>
      <c r="AM726" s="39"/>
      <c r="AO726" s="12"/>
      <c r="AP726" s="12"/>
      <c r="AQ726" s="12"/>
      <c r="AR726" s="41"/>
      <c r="AS726" s="12"/>
      <c r="AT726" s="12"/>
      <c r="AU726" s="12"/>
      <c r="AV726" s="12"/>
      <c r="AW726" s="12"/>
      <c r="AX726" s="13"/>
      <c r="AY726" s="12"/>
      <c r="AZ726" s="12"/>
      <c r="BA726" s="39"/>
      <c r="BB726" s="40">
        <v>0</v>
      </c>
      <c r="BC726" s="39"/>
      <c r="BE726" s="12"/>
      <c r="BF726" s="12"/>
      <c r="BG726" s="12">
        <v>33.518621456364656</v>
      </c>
      <c r="BH726" s="12">
        <v>4.8642857142857139</v>
      </c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</row>
    <row r="727" spans="1:128" x14ac:dyDescent="0.25">
      <c r="A727" s="34" t="s">
        <v>156</v>
      </c>
      <c r="B727" s="1">
        <v>40290</v>
      </c>
      <c r="C727" s="2"/>
      <c r="D727" s="1"/>
      <c r="F727" s="2">
        <v>142</v>
      </c>
      <c r="G727" t="s">
        <v>130</v>
      </c>
      <c r="H727" s="2"/>
      <c r="I727" s="12"/>
      <c r="J727" s="12"/>
      <c r="K727" s="2"/>
      <c r="L727" s="36"/>
      <c r="M727" s="2"/>
      <c r="N727" s="2"/>
      <c r="O727" s="2"/>
      <c r="P727" s="12"/>
      <c r="Q727" s="12"/>
      <c r="R727" s="12"/>
      <c r="S727" s="12"/>
      <c r="T727" s="12"/>
      <c r="U727" s="39"/>
      <c r="W727" s="12"/>
      <c r="X727" s="12"/>
      <c r="Y727" s="12"/>
      <c r="Z727" s="39"/>
      <c r="AB727" s="12"/>
      <c r="AC727" s="42"/>
      <c r="AD727" s="12"/>
      <c r="AE727" s="12"/>
      <c r="AF727" s="12"/>
      <c r="AG727" s="12"/>
      <c r="AH727" s="12"/>
      <c r="AI727" s="12"/>
      <c r="AJ727" s="12"/>
      <c r="AK727" s="12"/>
      <c r="AL727" s="12"/>
      <c r="AM727" s="39"/>
      <c r="AO727" s="12"/>
      <c r="AP727" s="12"/>
      <c r="AQ727" s="12"/>
      <c r="AR727" s="41"/>
      <c r="AS727" s="12"/>
      <c r="AT727" s="12"/>
      <c r="AU727" s="12"/>
      <c r="AV727" s="12"/>
      <c r="AW727" s="12"/>
      <c r="AX727" s="13"/>
      <c r="AY727" s="12"/>
      <c r="AZ727" s="12"/>
      <c r="BA727" s="39"/>
      <c r="BB727" s="40">
        <v>0</v>
      </c>
      <c r="BC727" s="39"/>
      <c r="BE727" s="12"/>
      <c r="BF727" s="12"/>
      <c r="BG727" s="12">
        <v>34.322486851669737</v>
      </c>
      <c r="BH727" s="12">
        <v>5.3714285714285719</v>
      </c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</row>
    <row r="728" spans="1:128" x14ac:dyDescent="0.25">
      <c r="A728" s="34" t="s">
        <v>156</v>
      </c>
      <c r="B728" s="1">
        <v>40298</v>
      </c>
      <c r="C728" s="2"/>
      <c r="D728" s="1"/>
      <c r="F728" s="2">
        <v>150</v>
      </c>
      <c r="G728" t="s">
        <v>130</v>
      </c>
      <c r="H728" s="2"/>
      <c r="I728" s="12"/>
      <c r="J728" s="12"/>
      <c r="K728" s="2"/>
      <c r="L728" s="36"/>
      <c r="M728" s="2"/>
      <c r="N728" s="2"/>
      <c r="O728" s="2"/>
      <c r="P728" s="12"/>
      <c r="Q728" s="12"/>
      <c r="R728" s="12"/>
      <c r="S728" s="12"/>
      <c r="T728" s="12"/>
      <c r="U728" s="39"/>
      <c r="W728" s="12"/>
      <c r="X728" s="12"/>
      <c r="Y728" s="12"/>
      <c r="Z728" s="39"/>
      <c r="AB728" s="12"/>
      <c r="AC728" s="42"/>
      <c r="AD728" s="12"/>
      <c r="AE728" s="12"/>
      <c r="AF728" s="12"/>
      <c r="AG728" s="12"/>
      <c r="AH728" s="12"/>
      <c r="AI728" s="12"/>
      <c r="AJ728" s="12"/>
      <c r="AK728" s="12"/>
      <c r="AL728" s="12"/>
      <c r="AM728" s="39"/>
      <c r="AO728" s="12"/>
      <c r="AP728" s="12"/>
      <c r="AQ728" s="12"/>
      <c r="AR728" s="41"/>
      <c r="AS728" s="12"/>
      <c r="AT728" s="12"/>
      <c r="AU728" s="12"/>
      <c r="AV728" s="12"/>
      <c r="AW728" s="12"/>
      <c r="AX728" s="13"/>
      <c r="AY728" s="12"/>
      <c r="AZ728" s="12"/>
      <c r="BA728" s="39"/>
      <c r="BB728" s="40">
        <v>0</v>
      </c>
      <c r="BC728" s="39"/>
      <c r="BE728" s="12"/>
      <c r="BF728" s="12"/>
      <c r="BG728" s="12">
        <v>47.840680720058153</v>
      </c>
      <c r="BH728" s="12">
        <v>5.1827868852459016</v>
      </c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</row>
    <row r="729" spans="1:128" x14ac:dyDescent="0.25">
      <c r="A729" s="34" t="s">
        <v>156</v>
      </c>
      <c r="B729" s="1">
        <v>40305</v>
      </c>
      <c r="C729" s="2"/>
      <c r="D729" s="1"/>
      <c r="F729" s="2">
        <v>157</v>
      </c>
      <c r="G729" t="s">
        <v>130</v>
      </c>
      <c r="H729" s="2"/>
      <c r="I729" s="12"/>
      <c r="J729" s="12"/>
      <c r="K729" s="2"/>
      <c r="L729" s="36"/>
      <c r="M729" s="2"/>
      <c r="N729" s="2"/>
      <c r="O729" s="2"/>
      <c r="P729" s="12"/>
      <c r="Q729" s="12"/>
      <c r="R729" s="12"/>
      <c r="S729" s="12"/>
      <c r="T729" s="12"/>
      <c r="U729" s="39"/>
      <c r="W729" s="12"/>
      <c r="X729" s="12"/>
      <c r="Y729" s="12"/>
      <c r="Z729" s="39"/>
      <c r="AB729" s="12"/>
      <c r="AC729" s="42"/>
      <c r="AD729" s="12"/>
      <c r="AE729" s="12"/>
      <c r="AF729" s="12"/>
      <c r="AG729" s="12"/>
      <c r="AH729" s="12"/>
      <c r="AI729" s="12"/>
      <c r="AJ729" s="12"/>
      <c r="AK729" s="12"/>
      <c r="AL729" s="12"/>
      <c r="AM729" s="39"/>
      <c r="AO729" s="12"/>
      <c r="AP729" s="12"/>
      <c r="AQ729" s="12"/>
      <c r="AR729" s="41"/>
      <c r="AS729" s="12"/>
      <c r="AT729" s="12"/>
      <c r="AU729" s="12"/>
      <c r="AV729" s="12"/>
      <c r="AW729" s="12"/>
      <c r="AX729" s="13"/>
      <c r="AY729" s="12"/>
      <c r="AZ729" s="12"/>
      <c r="BA729" s="39"/>
      <c r="BB729" s="40">
        <v>0</v>
      </c>
      <c r="BC729" s="39"/>
      <c r="BE729" s="12"/>
      <c r="BF729" s="12"/>
      <c r="BG729" s="12">
        <v>54.942917005173818</v>
      </c>
      <c r="BH729" s="12">
        <v>4.6788732394366193</v>
      </c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</row>
    <row r="730" spans="1:128" x14ac:dyDescent="0.25">
      <c r="A730" s="34" t="s">
        <v>156</v>
      </c>
      <c r="B730" s="1">
        <v>40311</v>
      </c>
      <c r="C730" s="2"/>
      <c r="D730" s="1"/>
      <c r="F730" s="2">
        <v>163</v>
      </c>
      <c r="G730" t="s">
        <v>130</v>
      </c>
      <c r="H730" s="2"/>
      <c r="I730" s="12"/>
      <c r="J730" s="12"/>
      <c r="K730" s="2"/>
      <c r="L730" s="36"/>
      <c r="M730" s="2"/>
      <c r="N730" s="2"/>
      <c r="O730" s="2"/>
      <c r="P730" s="12"/>
      <c r="Q730" s="12"/>
      <c r="R730" s="12"/>
      <c r="S730" s="12"/>
      <c r="T730" s="12"/>
      <c r="U730" s="39"/>
      <c r="W730" s="12"/>
      <c r="X730" s="12"/>
      <c r="Y730" s="12"/>
      <c r="Z730" s="39"/>
      <c r="AB730" s="12"/>
      <c r="AC730" s="42"/>
      <c r="AD730" s="12"/>
      <c r="AE730" s="12"/>
      <c r="AF730" s="12"/>
      <c r="AG730" s="12"/>
      <c r="AH730" s="12"/>
      <c r="AI730" s="12"/>
      <c r="AJ730" s="12"/>
      <c r="AK730" s="12"/>
      <c r="AL730" s="12"/>
      <c r="AM730" s="39"/>
      <c r="AO730" s="12"/>
      <c r="AP730" s="12"/>
      <c r="AQ730" s="12"/>
      <c r="AR730" s="41"/>
      <c r="AS730" s="12"/>
      <c r="AT730" s="12"/>
      <c r="AU730" s="12"/>
      <c r="AV730" s="12"/>
      <c r="AW730" s="12"/>
      <c r="AX730" s="13"/>
      <c r="AY730" s="12"/>
      <c r="AZ730" s="12"/>
      <c r="BA730" s="39"/>
      <c r="BB730" s="40">
        <v>0</v>
      </c>
      <c r="BC730" s="39"/>
      <c r="BE730" s="12"/>
      <c r="BF730" s="12"/>
      <c r="BG730" s="12">
        <v>58.290930859024236</v>
      </c>
      <c r="BH730" s="12">
        <v>5.22</v>
      </c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</row>
    <row r="731" spans="1:128" x14ac:dyDescent="0.25">
      <c r="A731" s="34" t="s">
        <v>156</v>
      </c>
      <c r="B731" s="1">
        <v>40351</v>
      </c>
      <c r="C731" s="2"/>
      <c r="D731" s="1"/>
      <c r="F731" s="2">
        <v>203</v>
      </c>
      <c r="G731" t="s">
        <v>130</v>
      </c>
      <c r="H731" s="2"/>
      <c r="I731" s="12"/>
      <c r="J731" s="12"/>
      <c r="K731" s="2"/>
      <c r="L731" s="36"/>
      <c r="M731" s="2"/>
      <c r="N731" s="2"/>
      <c r="O731" s="2"/>
      <c r="P731" s="12"/>
      <c r="Q731" s="12"/>
      <c r="R731" s="12"/>
      <c r="S731" s="12"/>
      <c r="T731" s="12"/>
      <c r="U731" s="39"/>
      <c r="W731" s="12"/>
      <c r="X731" s="12"/>
      <c r="Y731" s="12"/>
      <c r="Z731" s="39"/>
      <c r="AB731" s="12"/>
      <c r="AC731" s="42"/>
      <c r="AD731" s="12"/>
      <c r="AE731" s="12"/>
      <c r="AF731" s="12"/>
      <c r="AG731" s="12"/>
      <c r="AH731" s="12"/>
      <c r="AI731" s="12"/>
      <c r="AJ731" s="12"/>
      <c r="AK731" s="12"/>
      <c r="AL731" s="12"/>
      <c r="AM731" s="39"/>
      <c r="AO731" s="12"/>
      <c r="AP731" s="12"/>
      <c r="AQ731" s="12"/>
      <c r="AR731" s="41"/>
      <c r="AS731" s="12"/>
      <c r="AT731" s="12"/>
      <c r="AU731" s="12"/>
      <c r="AV731" s="12"/>
      <c r="AW731" s="12"/>
      <c r="AX731" s="13"/>
      <c r="AY731" s="12"/>
      <c r="AZ731" s="12"/>
      <c r="BA731" s="39"/>
      <c r="BB731" s="40">
        <v>0</v>
      </c>
      <c r="BC731" s="39"/>
      <c r="BE731" s="12"/>
      <c r="BF731" s="12"/>
      <c r="BG731" s="12">
        <v>100</v>
      </c>
      <c r="BH731" s="12">
        <v>4.5903529411764712</v>
      </c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</row>
    <row r="732" spans="1:128" x14ac:dyDescent="0.25">
      <c r="A732" s="34" t="s">
        <v>156</v>
      </c>
      <c r="B732" s="1">
        <v>40246</v>
      </c>
      <c r="C732" s="2">
        <v>7</v>
      </c>
      <c r="D732" t="s">
        <v>222</v>
      </c>
      <c r="E732" t="s">
        <v>18</v>
      </c>
      <c r="F732" s="2">
        <v>98</v>
      </c>
      <c r="G732" t="s">
        <v>130</v>
      </c>
      <c r="H732" s="2"/>
      <c r="I732" s="12"/>
      <c r="J732" s="12"/>
      <c r="K732" s="2"/>
      <c r="L732" s="36"/>
      <c r="M732" s="2"/>
      <c r="N732" s="2">
        <v>98</v>
      </c>
      <c r="O732" s="2"/>
      <c r="P732" s="12"/>
      <c r="Q732" s="12"/>
      <c r="R732" s="12"/>
      <c r="S732" s="12"/>
      <c r="T732" s="12"/>
      <c r="U732" s="39"/>
      <c r="W732" s="12"/>
      <c r="X732" s="12"/>
      <c r="Y732" s="12"/>
      <c r="Z732" s="39"/>
      <c r="AB732" s="12"/>
      <c r="AC732" s="42"/>
      <c r="AD732" s="12"/>
      <c r="AE732" s="12"/>
      <c r="AF732" s="12"/>
      <c r="AG732" s="12"/>
      <c r="AH732" s="12"/>
      <c r="AI732" s="12"/>
      <c r="AJ732" s="12"/>
      <c r="AK732" s="12"/>
      <c r="AL732" s="12"/>
      <c r="AM732" s="39"/>
      <c r="AO732" s="12"/>
      <c r="AP732" s="12"/>
      <c r="AQ732" s="12"/>
      <c r="AR732" s="41"/>
      <c r="AS732" s="12"/>
      <c r="AT732" s="12"/>
      <c r="AU732" s="12"/>
      <c r="AV732" s="12"/>
      <c r="AW732" s="12"/>
      <c r="AX732" s="13"/>
      <c r="AY732" s="12"/>
      <c r="AZ732" s="12"/>
      <c r="BA732" s="39"/>
      <c r="BB732" s="40">
        <v>0</v>
      </c>
      <c r="BC732" s="39"/>
      <c r="BE732" s="12"/>
      <c r="BF732" s="12"/>
      <c r="BG732" s="12"/>
      <c r="BH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</row>
    <row r="733" spans="1:128" x14ac:dyDescent="0.25">
      <c r="A733" s="34" t="s">
        <v>156</v>
      </c>
      <c r="B733" s="1">
        <v>40337</v>
      </c>
      <c r="C733" s="2">
        <v>9</v>
      </c>
      <c r="D733" s="1" t="s">
        <v>122</v>
      </c>
      <c r="E733" t="s">
        <v>20</v>
      </c>
      <c r="F733" s="2">
        <v>189</v>
      </c>
      <c r="G733" t="s">
        <v>130</v>
      </c>
      <c r="H733" s="2"/>
      <c r="I733" s="12"/>
      <c r="J733" s="12"/>
      <c r="K733" s="2"/>
      <c r="L733" s="36"/>
      <c r="M733" s="2"/>
      <c r="N733" s="2"/>
      <c r="O733" s="2"/>
      <c r="P733" s="12"/>
      <c r="Q733" s="12"/>
      <c r="R733" s="12"/>
      <c r="S733" s="12"/>
      <c r="T733" s="12"/>
      <c r="U733" s="39"/>
      <c r="W733" s="12"/>
      <c r="X733" s="12"/>
      <c r="Y733" s="12"/>
      <c r="Z733" s="39"/>
      <c r="AB733" s="12"/>
      <c r="AC733" s="42"/>
      <c r="AD733" s="12"/>
      <c r="AE733" s="12"/>
      <c r="AF733" s="12"/>
      <c r="AG733" s="12"/>
      <c r="AH733" s="12"/>
      <c r="AI733" s="12"/>
      <c r="AJ733" s="12"/>
      <c r="AK733" s="12"/>
      <c r="AL733" s="12"/>
      <c r="AM733" s="39"/>
      <c r="AO733" s="12"/>
      <c r="AP733" s="12"/>
      <c r="AQ733" s="12"/>
      <c r="AR733" s="41"/>
      <c r="AS733" s="12"/>
      <c r="AT733" s="12"/>
      <c r="AU733" s="12"/>
      <c r="AV733" s="12"/>
      <c r="AW733" s="12"/>
      <c r="AX733" s="13"/>
      <c r="AY733" s="12">
        <v>4796.3365446181933</v>
      </c>
      <c r="AZ733" s="12">
        <v>42.304777160435791</v>
      </c>
      <c r="BA733" s="39">
        <f>AY733*(AZ733/100)</f>
        <v>2029.0794870652726</v>
      </c>
      <c r="BB733" s="40">
        <v>202.90794870652726</v>
      </c>
      <c r="BC733" s="39"/>
      <c r="BE733" s="12"/>
      <c r="BF733" s="12">
        <f>BA733/227</f>
        <v>8.9386761544725672</v>
      </c>
      <c r="BG733" s="12"/>
      <c r="BH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</row>
    <row r="734" spans="1:128" x14ac:dyDescent="0.25">
      <c r="A734" s="34" t="s">
        <v>156</v>
      </c>
      <c r="B734" s="1">
        <v>40148</v>
      </c>
      <c r="C734" s="2">
        <v>0</v>
      </c>
      <c r="D734" s="1" t="s">
        <v>223</v>
      </c>
      <c r="E734" s="9" t="s">
        <v>14</v>
      </c>
      <c r="F734" s="2">
        <v>0</v>
      </c>
      <c r="G734" t="s">
        <v>130</v>
      </c>
      <c r="H734" s="2"/>
      <c r="I734" s="12"/>
      <c r="J734" s="12"/>
      <c r="K734" s="2"/>
      <c r="L734" s="36"/>
      <c r="M734" s="2"/>
      <c r="N734" s="2"/>
      <c r="O734" s="2"/>
      <c r="P734" s="12"/>
      <c r="Q734" s="12"/>
      <c r="R734" s="12"/>
      <c r="S734" s="12"/>
      <c r="T734" s="12"/>
      <c r="U734" s="39">
        <v>0</v>
      </c>
      <c r="W734" s="12"/>
      <c r="X734" s="12"/>
      <c r="Y734" s="12"/>
      <c r="Z734" s="39">
        <v>0</v>
      </c>
      <c r="AB734" s="12"/>
      <c r="AC734" s="42"/>
      <c r="AD734" s="12"/>
      <c r="AE734" s="12"/>
      <c r="AF734" s="12"/>
      <c r="AG734" s="12">
        <v>0</v>
      </c>
      <c r="AH734" s="12"/>
      <c r="AI734" s="12">
        <v>0</v>
      </c>
      <c r="AJ734" s="12"/>
      <c r="AK734" s="12">
        <v>0</v>
      </c>
      <c r="AL734" s="12">
        <v>0</v>
      </c>
      <c r="AM734" s="39"/>
      <c r="AO734" s="12"/>
      <c r="AP734" s="12"/>
      <c r="AQ734" s="12"/>
      <c r="AR734" s="41">
        <f>AS734+AT734+AU734+AX734</f>
        <v>0</v>
      </c>
      <c r="AS734" s="12">
        <v>0</v>
      </c>
      <c r="AT734" s="12">
        <v>0</v>
      </c>
      <c r="AU734" s="12">
        <v>0</v>
      </c>
      <c r="AV734" s="12"/>
      <c r="AW734" s="12"/>
      <c r="AX734" s="13">
        <v>0</v>
      </c>
      <c r="AY734" s="12"/>
      <c r="AZ734" s="12"/>
      <c r="BA734" s="39"/>
      <c r="BB734" s="40">
        <v>0</v>
      </c>
      <c r="BC734" s="39"/>
      <c r="BE734" s="12"/>
      <c r="BF734" s="12"/>
      <c r="BG734" s="12"/>
      <c r="BH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</row>
    <row r="735" spans="1:128" x14ac:dyDescent="0.25">
      <c r="A735" s="34" t="s">
        <v>156</v>
      </c>
      <c r="B735" s="1">
        <v>40174</v>
      </c>
      <c r="C735" s="2">
        <v>3</v>
      </c>
      <c r="D735" t="s">
        <v>224</v>
      </c>
      <c r="E735" t="s">
        <v>16</v>
      </c>
      <c r="F735" s="2">
        <v>26</v>
      </c>
      <c r="G735" t="s">
        <v>130</v>
      </c>
      <c r="H735" s="2"/>
      <c r="I735" s="12"/>
      <c r="J735" s="12"/>
      <c r="K735" s="2"/>
      <c r="L735" s="36">
        <v>26</v>
      </c>
      <c r="M735" s="2"/>
      <c r="N735" s="2"/>
      <c r="O735" s="2"/>
      <c r="P735" s="12"/>
      <c r="Q735" s="12"/>
      <c r="R735" s="12"/>
      <c r="S735" s="12"/>
      <c r="T735" s="12"/>
      <c r="U735" s="39"/>
      <c r="W735" s="12"/>
      <c r="X735" s="12"/>
      <c r="Y735" s="12"/>
      <c r="Z735" s="39"/>
      <c r="AB735" s="12"/>
      <c r="AC735" s="42"/>
      <c r="AD735" s="12"/>
      <c r="AE735" s="12"/>
      <c r="AF735" s="12"/>
      <c r="AG735" s="12"/>
      <c r="AH735" s="12"/>
      <c r="AI735" s="12"/>
      <c r="AJ735" s="12"/>
      <c r="AK735" s="12"/>
      <c r="AL735" s="12"/>
      <c r="AM735" s="39"/>
      <c r="AO735" s="12"/>
      <c r="AP735" s="12"/>
      <c r="AQ735" s="12"/>
      <c r="AR735" s="41"/>
      <c r="AS735" s="12"/>
      <c r="AT735" s="12"/>
      <c r="AU735" s="12"/>
      <c r="AV735" s="12"/>
      <c r="AW735" s="12"/>
      <c r="AX735" s="13"/>
      <c r="AY735" s="12"/>
      <c r="AZ735" s="12"/>
      <c r="BA735" s="39"/>
      <c r="BB735" s="40">
        <v>0</v>
      </c>
      <c r="BC735" s="39"/>
      <c r="BE735" s="12"/>
      <c r="BF735" s="12"/>
      <c r="BG735" s="12"/>
      <c r="BH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</row>
    <row r="736" spans="1:128" x14ac:dyDescent="0.25">
      <c r="A736" s="34" t="s">
        <v>163</v>
      </c>
      <c r="B736" s="1">
        <v>40196</v>
      </c>
      <c r="C736" s="2">
        <v>4</v>
      </c>
      <c r="D736" t="s">
        <v>220</v>
      </c>
      <c r="E736" t="s">
        <v>17</v>
      </c>
      <c r="F736" s="2">
        <v>48</v>
      </c>
      <c r="G736" t="s">
        <v>131</v>
      </c>
      <c r="H736" s="2"/>
      <c r="I736" s="12"/>
      <c r="J736" s="12"/>
      <c r="K736" s="2"/>
      <c r="L736" s="36"/>
      <c r="M736" s="2">
        <v>48</v>
      </c>
      <c r="N736" s="2"/>
      <c r="O736" s="2"/>
      <c r="P736" s="12"/>
      <c r="Q736" s="12"/>
      <c r="R736" s="12"/>
      <c r="S736" s="12"/>
      <c r="T736" s="12"/>
      <c r="U736" s="39">
        <v>1396.3514750047234</v>
      </c>
      <c r="V736" s="40">
        <v>139.63514750047233</v>
      </c>
      <c r="W736" s="12"/>
      <c r="X736" s="12"/>
      <c r="Y736" s="12"/>
      <c r="Z736" s="39">
        <v>1253.6973442527069</v>
      </c>
      <c r="AA736" s="40">
        <v>125.36973442527069</v>
      </c>
      <c r="AB736" s="12">
        <v>1.3939224458003259</v>
      </c>
      <c r="AC736" s="42">
        <f>AB736/AA736</f>
        <v>1.1118492451072416E-2</v>
      </c>
      <c r="AD736" s="12"/>
      <c r="AE736" s="12"/>
      <c r="AF736" s="12"/>
      <c r="AG736" s="12">
        <v>234.77724420122328</v>
      </c>
      <c r="AH736" s="12"/>
      <c r="AI736" s="12">
        <v>0</v>
      </c>
      <c r="AJ736" s="12"/>
      <c r="AK736" s="12">
        <v>0</v>
      </c>
      <c r="AL736" s="12">
        <v>0</v>
      </c>
      <c r="AM736" s="39">
        <f>AG736+AH736+AI736+AJ736+AK736+AL736</f>
        <v>234.77724420122328</v>
      </c>
      <c r="AN736" s="40">
        <f>AM736/10</f>
        <v>23.477724420122328</v>
      </c>
      <c r="AO736" s="12"/>
      <c r="AP736" s="12"/>
      <c r="AQ736" s="12"/>
      <c r="AR736" s="41">
        <f>AS736+AT736+AU736+AX736</f>
        <v>234.93955373622117</v>
      </c>
      <c r="AS736" s="12">
        <v>234.93955373622117</v>
      </c>
      <c r="AT736" s="12">
        <v>0</v>
      </c>
      <c r="AU736" s="12">
        <v>0</v>
      </c>
      <c r="AV736" s="12"/>
      <c r="AW736" s="12"/>
      <c r="AX736" s="13">
        <v>0</v>
      </c>
      <c r="AY736" s="12"/>
      <c r="AZ736" s="12"/>
      <c r="BA736" s="39"/>
      <c r="BB736" s="40">
        <v>0</v>
      </c>
      <c r="BC736" s="39">
        <f>U736+Z736+AM736+BA736</f>
        <v>2884.8260634586536</v>
      </c>
      <c r="BD736">
        <f>V736+AA736+AN736</f>
        <v>288.48260634586535</v>
      </c>
      <c r="BE736" s="12"/>
      <c r="BF736" s="12"/>
      <c r="BG736" s="12"/>
      <c r="BH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</row>
    <row r="737" spans="1:128" x14ac:dyDescent="0.25">
      <c r="A737" s="34" t="s">
        <v>163</v>
      </c>
      <c r="B737" s="1">
        <v>40173</v>
      </c>
      <c r="C737" s="2"/>
      <c r="D737" s="1"/>
      <c r="E737" s="9"/>
      <c r="F737" s="2">
        <v>25</v>
      </c>
      <c r="G737" t="s">
        <v>131</v>
      </c>
      <c r="H737" s="2"/>
      <c r="I737" s="12"/>
      <c r="J737" s="12">
        <v>5.95</v>
      </c>
      <c r="K737" s="2"/>
      <c r="L737" s="36"/>
      <c r="M737" s="2"/>
      <c r="N737" s="2"/>
      <c r="O737" s="2"/>
      <c r="P737" s="12"/>
      <c r="Q737" s="12"/>
      <c r="R737" s="12"/>
      <c r="S737" s="12"/>
      <c r="T737" s="12"/>
      <c r="U737" s="39">
        <v>0</v>
      </c>
      <c r="W737" s="12"/>
      <c r="X737" s="12"/>
      <c r="Y737" s="12"/>
      <c r="Z737" s="39">
        <v>0</v>
      </c>
      <c r="AB737" s="12">
        <v>0.19759440789473687</v>
      </c>
      <c r="AC737" s="42"/>
      <c r="AD737" s="12"/>
      <c r="AE737" s="12"/>
      <c r="AF737" s="12"/>
      <c r="AG737" s="12">
        <v>0</v>
      </c>
      <c r="AH737" s="12"/>
      <c r="AI737" s="12">
        <v>0</v>
      </c>
      <c r="AJ737" s="12"/>
      <c r="AK737" s="12">
        <v>0</v>
      </c>
      <c r="AL737" s="12">
        <v>0</v>
      </c>
      <c r="AM737" s="39"/>
      <c r="AO737" s="12"/>
      <c r="AP737" s="12"/>
      <c r="AQ737" s="12"/>
      <c r="AR737" s="41">
        <f>AS737+AT737+AU737+AX737</f>
        <v>0</v>
      </c>
      <c r="AS737" s="12">
        <v>0</v>
      </c>
      <c r="AT737" s="12">
        <v>0</v>
      </c>
      <c r="AU737" s="12">
        <v>0</v>
      </c>
      <c r="AV737" s="12"/>
      <c r="AW737" s="12"/>
      <c r="AX737" s="13">
        <v>0</v>
      </c>
      <c r="AY737" s="12"/>
      <c r="AZ737" s="12"/>
      <c r="BA737" s="39"/>
      <c r="BB737" s="40">
        <v>0</v>
      </c>
      <c r="BC737" s="39"/>
      <c r="BE737" s="12"/>
      <c r="BF737" s="12"/>
      <c r="BG737" s="12"/>
      <c r="BH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</row>
    <row r="738" spans="1:128" x14ac:dyDescent="0.25">
      <c r="A738" s="34" t="s">
        <v>163</v>
      </c>
      <c r="B738" s="1">
        <v>40298</v>
      </c>
      <c r="C738" s="2">
        <v>8</v>
      </c>
      <c r="D738" s="1" t="s">
        <v>221</v>
      </c>
      <c r="E738" t="s">
        <v>19</v>
      </c>
      <c r="F738" s="2">
        <v>150</v>
      </c>
      <c r="G738" t="s">
        <v>131</v>
      </c>
      <c r="H738" s="2"/>
      <c r="I738" s="12"/>
      <c r="J738" s="12"/>
      <c r="K738" s="2"/>
      <c r="L738" s="36"/>
      <c r="M738" s="2"/>
      <c r="N738" s="2"/>
      <c r="O738" s="2">
        <v>150</v>
      </c>
      <c r="P738" s="12"/>
      <c r="Q738" s="12"/>
      <c r="R738" s="12"/>
      <c r="S738" s="12"/>
      <c r="T738" s="12"/>
      <c r="U738" s="39"/>
      <c r="W738" s="12"/>
      <c r="X738" s="12"/>
      <c r="Y738" s="12"/>
      <c r="Z738" s="39"/>
      <c r="AB738" s="12"/>
      <c r="AC738" s="42"/>
      <c r="AD738" s="12"/>
      <c r="AE738" s="12"/>
      <c r="AF738" s="12"/>
      <c r="AG738" s="12"/>
      <c r="AH738" s="12"/>
      <c r="AI738" s="12"/>
      <c r="AJ738" s="12"/>
      <c r="AK738" s="12"/>
      <c r="AL738" s="12"/>
      <c r="AM738" s="39"/>
      <c r="AO738" s="12"/>
      <c r="AP738" s="12"/>
      <c r="AQ738" s="12"/>
      <c r="AR738" s="41"/>
      <c r="AS738" s="12"/>
      <c r="AT738" s="12"/>
      <c r="AU738" s="12"/>
      <c r="AV738" s="12"/>
      <c r="AW738" s="12"/>
      <c r="AX738" s="13"/>
      <c r="AY738" s="12"/>
      <c r="AZ738" s="12"/>
      <c r="BA738" s="39"/>
      <c r="BB738" s="40">
        <v>0</v>
      </c>
      <c r="BC738" s="39"/>
      <c r="BE738" s="12"/>
      <c r="BF738" s="12"/>
      <c r="BG738" s="12">
        <v>60.327640548266515</v>
      </c>
      <c r="BH738" s="12">
        <v>5.2320754716981135</v>
      </c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</row>
    <row r="739" spans="1:128" x14ac:dyDescent="0.25">
      <c r="A739" s="34" t="s">
        <v>163</v>
      </c>
      <c r="B739" s="1">
        <v>40184</v>
      </c>
      <c r="C739" s="2"/>
      <c r="D739" s="1"/>
      <c r="F739" s="2">
        <v>36</v>
      </c>
      <c r="G739" t="s">
        <v>131</v>
      </c>
      <c r="H739" s="2"/>
      <c r="I739" s="12"/>
      <c r="J739" s="12">
        <v>11.45</v>
      </c>
      <c r="K739" s="2"/>
      <c r="L739" s="36"/>
      <c r="M739" s="2"/>
      <c r="N739" s="2"/>
      <c r="O739" s="2"/>
      <c r="P739" s="12"/>
      <c r="Q739" s="12"/>
      <c r="R739" s="12"/>
      <c r="S739" s="12"/>
      <c r="T739" s="12"/>
      <c r="U739" s="39"/>
      <c r="W739" s="12"/>
      <c r="X739" s="12"/>
      <c r="Y739" s="12"/>
      <c r="Z739" s="39"/>
      <c r="AB739" s="12"/>
      <c r="AC739" s="42"/>
      <c r="AD739" s="12"/>
      <c r="AE739" s="12"/>
      <c r="AF739" s="12"/>
      <c r="AG739" s="12"/>
      <c r="AH739" s="12"/>
      <c r="AI739" s="12"/>
      <c r="AJ739" s="12"/>
      <c r="AK739" s="12"/>
      <c r="AL739" s="12"/>
      <c r="AM739" s="39"/>
      <c r="AO739" s="12"/>
      <c r="AP739" s="12"/>
      <c r="AQ739" s="12"/>
      <c r="AR739" s="41"/>
      <c r="AS739" s="12"/>
      <c r="AT739" s="12"/>
      <c r="AU739" s="12"/>
      <c r="AV739" s="12"/>
      <c r="AW739" s="12"/>
      <c r="AX739" s="13"/>
      <c r="AY739" s="12"/>
      <c r="AZ739" s="12"/>
      <c r="BA739" s="39"/>
      <c r="BB739" s="40">
        <v>0</v>
      </c>
      <c r="BC739" s="39"/>
      <c r="BE739" s="12"/>
      <c r="BF739" s="12"/>
      <c r="BG739" s="12"/>
      <c r="BH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</row>
    <row r="740" spans="1:128" x14ac:dyDescent="0.25">
      <c r="A740" s="34" t="s">
        <v>163</v>
      </c>
      <c r="B740" s="1">
        <v>40189</v>
      </c>
      <c r="C740" s="2"/>
      <c r="D740" s="1"/>
      <c r="E740" s="9"/>
      <c r="F740" s="2">
        <v>41</v>
      </c>
      <c r="G740" t="s">
        <v>131</v>
      </c>
      <c r="H740" s="2"/>
      <c r="I740" s="12"/>
      <c r="J740" s="12">
        <v>12.2</v>
      </c>
      <c r="K740" s="2"/>
      <c r="L740" s="36"/>
      <c r="M740" s="2"/>
      <c r="N740" s="2"/>
      <c r="O740" s="2"/>
      <c r="P740" s="12"/>
      <c r="Q740" s="12"/>
      <c r="R740" s="12"/>
      <c r="S740" s="12"/>
      <c r="T740" s="12"/>
      <c r="U740" s="39">
        <v>815.29016631011007</v>
      </c>
      <c r="V740" s="40">
        <v>81.529016631011004</v>
      </c>
      <c r="W740" s="12"/>
      <c r="X740" s="12"/>
      <c r="Y740" s="12"/>
      <c r="Z740" s="39">
        <v>883.70416313204919</v>
      </c>
      <c r="AA740" s="40">
        <v>88.370416313204913</v>
      </c>
      <c r="AB740" s="12">
        <v>1.1924720756719311</v>
      </c>
      <c r="AC740" s="42">
        <f>AB740/AA740</f>
        <v>1.3494018987593519E-2</v>
      </c>
      <c r="AD740" s="12"/>
      <c r="AE740" s="12"/>
      <c r="AF740" s="12"/>
      <c r="AG740" s="12">
        <v>66.491961801347884</v>
      </c>
      <c r="AH740" s="12"/>
      <c r="AI740" s="12">
        <v>0</v>
      </c>
      <c r="AJ740" s="12"/>
      <c r="AK740" s="12">
        <v>0</v>
      </c>
      <c r="AL740" s="12">
        <v>0</v>
      </c>
      <c r="AM740" s="39">
        <f>AG740+AH740+AI740+AJ740+AK740+AL740</f>
        <v>66.491961801347884</v>
      </c>
      <c r="AN740" s="40">
        <f>AM740/10</f>
        <v>6.6491961801347887</v>
      </c>
      <c r="AO740" s="12"/>
      <c r="AP740" s="12"/>
      <c r="AQ740" s="12"/>
      <c r="AR740" s="41">
        <f>AS740+AT740+AU740+AX740</f>
        <v>144.04152573091631</v>
      </c>
      <c r="AS740" s="12">
        <v>144.04152573091631</v>
      </c>
      <c r="AT740" s="12">
        <v>0</v>
      </c>
      <c r="AU740" s="12">
        <v>0</v>
      </c>
      <c r="AV740" s="12"/>
      <c r="AW740" s="12"/>
      <c r="AX740" s="13">
        <v>0</v>
      </c>
      <c r="AY740" s="12"/>
      <c r="AZ740" s="12"/>
      <c r="BA740" s="39"/>
      <c r="BB740" s="40">
        <v>0</v>
      </c>
      <c r="BC740" s="39">
        <f>U740+Z740+AM740+BA740</f>
        <v>1765.4862912435069</v>
      </c>
      <c r="BD740">
        <f>V740+AA740+AN740</f>
        <v>176.5486291243507</v>
      </c>
      <c r="BE740" s="12"/>
      <c r="BF740" s="12"/>
      <c r="BG740" s="12"/>
      <c r="BH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</row>
    <row r="741" spans="1:128" x14ac:dyDescent="0.25">
      <c r="A741" s="34" t="s">
        <v>163</v>
      </c>
      <c r="B741" s="1">
        <v>40197</v>
      </c>
      <c r="C741" s="2"/>
      <c r="D741" s="1"/>
      <c r="F741" s="2">
        <v>49</v>
      </c>
      <c r="G741" t="s">
        <v>131</v>
      </c>
      <c r="H741" s="2"/>
      <c r="I741" s="12"/>
      <c r="J741" s="12">
        <v>14.65</v>
      </c>
      <c r="K741" s="2"/>
      <c r="L741" s="36"/>
      <c r="M741" s="2"/>
      <c r="N741" s="2"/>
      <c r="O741" s="2"/>
      <c r="P741" s="12"/>
      <c r="Q741" s="12"/>
      <c r="R741" s="12"/>
      <c r="S741" s="12"/>
      <c r="T741" s="12"/>
      <c r="U741" s="39"/>
      <c r="W741" s="12"/>
      <c r="X741" s="12"/>
      <c r="Y741" s="12"/>
      <c r="Z741" s="39"/>
      <c r="AB741" s="12"/>
      <c r="AC741" s="42"/>
      <c r="AD741" s="12"/>
      <c r="AE741" s="12"/>
      <c r="AF741" s="12"/>
      <c r="AG741" s="12"/>
      <c r="AH741" s="12"/>
      <c r="AI741" s="12"/>
      <c r="AJ741" s="12"/>
      <c r="AK741" s="12"/>
      <c r="AL741" s="12"/>
      <c r="AM741" s="39"/>
      <c r="AO741" s="12"/>
      <c r="AP741" s="12"/>
      <c r="AQ741" s="12"/>
      <c r="AR741" s="41"/>
      <c r="AS741" s="12"/>
      <c r="AT741" s="12"/>
      <c r="AU741" s="12"/>
      <c r="AV741" s="12"/>
      <c r="AW741" s="12"/>
      <c r="AX741" s="13"/>
      <c r="AY741" s="12"/>
      <c r="AZ741" s="12"/>
      <c r="BA741" s="39"/>
      <c r="BB741" s="40">
        <v>0</v>
      </c>
      <c r="BC741" s="39"/>
      <c r="BE741" s="12"/>
      <c r="BF741" s="12"/>
      <c r="BG741" s="12"/>
      <c r="BH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</row>
    <row r="742" spans="1:128" x14ac:dyDescent="0.25">
      <c r="A742" s="34" t="s">
        <v>163</v>
      </c>
      <c r="B742" s="1">
        <v>40200</v>
      </c>
      <c r="C742" s="2"/>
      <c r="D742" s="1"/>
      <c r="F742" s="2">
        <v>52</v>
      </c>
      <c r="G742" t="s">
        <v>131</v>
      </c>
      <c r="H742" s="2"/>
      <c r="I742" s="12"/>
      <c r="J742" s="12">
        <v>15.8</v>
      </c>
      <c r="K742" s="2"/>
      <c r="L742" s="36"/>
      <c r="M742" s="2"/>
      <c r="N742" s="2"/>
      <c r="O742" s="2"/>
      <c r="P742" s="12"/>
      <c r="Q742" s="12"/>
      <c r="R742" s="12"/>
      <c r="S742" s="12"/>
      <c r="T742" s="12"/>
      <c r="U742" s="39"/>
      <c r="W742" s="12"/>
      <c r="X742" s="12"/>
      <c r="Y742" s="12"/>
      <c r="Z742" s="39"/>
      <c r="AB742" s="12"/>
      <c r="AC742" s="42"/>
      <c r="AD742" s="12"/>
      <c r="AE742" s="12"/>
      <c r="AF742" s="12"/>
      <c r="AG742" s="12"/>
      <c r="AH742" s="12"/>
      <c r="AI742" s="12"/>
      <c r="AJ742" s="12"/>
      <c r="AK742" s="12"/>
      <c r="AL742" s="12"/>
      <c r="AM742" s="39"/>
      <c r="AO742" s="12"/>
      <c r="AP742" s="12"/>
      <c r="AQ742" s="12"/>
      <c r="AR742" s="41"/>
      <c r="AS742" s="12"/>
      <c r="AT742" s="12"/>
      <c r="AU742" s="12"/>
      <c r="AV742" s="12"/>
      <c r="AW742" s="12"/>
      <c r="AX742" s="13"/>
      <c r="AY742" s="12"/>
      <c r="AZ742" s="12"/>
      <c r="BA742" s="39"/>
      <c r="BB742" s="40">
        <v>0</v>
      </c>
      <c r="BC742" s="39"/>
      <c r="BE742" s="12"/>
      <c r="BF742" s="12"/>
      <c r="BG742" s="12"/>
      <c r="BH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</row>
    <row r="743" spans="1:128" x14ac:dyDescent="0.25">
      <c r="A743" s="34" t="s">
        <v>163</v>
      </c>
      <c r="B743" s="1">
        <v>40211</v>
      </c>
      <c r="C743" s="2"/>
      <c r="D743" s="1"/>
      <c r="E743" s="9"/>
      <c r="F743" s="2">
        <v>63</v>
      </c>
      <c r="G743" t="s">
        <v>131</v>
      </c>
      <c r="H743" s="2"/>
      <c r="I743" s="12"/>
      <c r="J743" s="12">
        <v>18.5</v>
      </c>
      <c r="K743" s="2"/>
      <c r="L743" s="36"/>
      <c r="M743" s="2"/>
      <c r="N743" s="2"/>
      <c r="O743" s="2"/>
      <c r="P743" s="12"/>
      <c r="Q743" s="12"/>
      <c r="R743" s="12"/>
      <c r="S743" s="12"/>
      <c r="T743" s="12"/>
      <c r="U743" s="39">
        <v>1678.6540688982191</v>
      </c>
      <c r="V743" s="40">
        <v>167.86540688982191</v>
      </c>
      <c r="W743" s="12"/>
      <c r="X743" s="12"/>
      <c r="Y743" s="12"/>
      <c r="Z743" s="39">
        <v>1028.0277239546754</v>
      </c>
      <c r="AA743" s="40">
        <v>102.80277239546754</v>
      </c>
      <c r="AB743" s="12">
        <v>4.25926910627207</v>
      </c>
      <c r="AC743" s="42">
        <f>AB743/AA743</f>
        <v>4.1431461496848274E-2</v>
      </c>
      <c r="AD743" s="12"/>
      <c r="AE743" s="12"/>
      <c r="AF743" s="12"/>
      <c r="AG743" s="12">
        <v>210.3294529997419</v>
      </c>
      <c r="AH743" s="12"/>
      <c r="AI743" s="12">
        <v>148.88711869192636</v>
      </c>
      <c r="AJ743" s="12"/>
      <c r="AK743" s="12">
        <v>0</v>
      </c>
      <c r="AL743" s="12">
        <v>0</v>
      </c>
      <c r="AM743" s="39">
        <f>AG743+AH743+AI743+AJ743+AK743+AL743</f>
        <v>359.21657169166826</v>
      </c>
      <c r="AN743" s="40">
        <f>AM743/10</f>
        <v>35.921657169166828</v>
      </c>
      <c r="AO743" s="12"/>
      <c r="AP743" s="12"/>
      <c r="AQ743" s="12"/>
      <c r="AR743" s="41">
        <f>AS743+AT743+AU743+AX743</f>
        <v>346.87278028673416</v>
      </c>
      <c r="AS743" s="12">
        <v>313.39221912686867</v>
      </c>
      <c r="AT743" s="12">
        <v>33.480561159865502</v>
      </c>
      <c r="AU743" s="12">
        <v>0</v>
      </c>
      <c r="AV743" s="12"/>
      <c r="AW743" s="12"/>
      <c r="AX743" s="13">
        <v>0</v>
      </c>
      <c r="AY743" s="12"/>
      <c r="AZ743" s="12"/>
      <c r="BA743" s="39"/>
      <c r="BB743" s="40">
        <v>0</v>
      </c>
      <c r="BC743" s="39">
        <f>U743+Z743+AM743+BA743</f>
        <v>3065.8983645445628</v>
      </c>
      <c r="BD743">
        <f>V743+AA743+AN743</f>
        <v>306.5898364544563</v>
      </c>
      <c r="BE743" s="12"/>
      <c r="BF743" s="12"/>
      <c r="BG743" s="12"/>
      <c r="BH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</row>
    <row r="744" spans="1:128" x14ac:dyDescent="0.25">
      <c r="A744" s="34" t="s">
        <v>163</v>
      </c>
      <c r="B744" s="1">
        <v>40217</v>
      </c>
      <c r="C744" s="2"/>
      <c r="D744" s="1"/>
      <c r="F744" s="2">
        <v>69</v>
      </c>
      <c r="G744" t="s">
        <v>131</v>
      </c>
      <c r="H744" s="2"/>
      <c r="I744" s="12"/>
      <c r="J744" s="12">
        <v>20.350000000000001</v>
      </c>
      <c r="K744" s="2"/>
      <c r="L744" s="36"/>
      <c r="M744" s="2"/>
      <c r="N744" s="2"/>
      <c r="O744" s="2"/>
      <c r="P744" s="12"/>
      <c r="Q744" s="12"/>
      <c r="R744" s="12"/>
      <c r="S744" s="12"/>
      <c r="T744" s="12"/>
      <c r="U744" s="39"/>
      <c r="W744" s="12"/>
      <c r="X744" s="12"/>
      <c r="Y744" s="12"/>
      <c r="Z744" s="39"/>
      <c r="AB744" s="12"/>
      <c r="AC744" s="42"/>
      <c r="AD744" s="12"/>
      <c r="AE744" s="12"/>
      <c r="AF744" s="12"/>
      <c r="AG744" s="12"/>
      <c r="AH744" s="12"/>
      <c r="AI744" s="12"/>
      <c r="AJ744" s="12"/>
      <c r="AK744" s="12"/>
      <c r="AL744" s="12"/>
      <c r="AM744" s="39"/>
      <c r="AO744" s="12"/>
      <c r="AP744" s="12"/>
      <c r="AQ744" s="12"/>
      <c r="AR744" s="41"/>
      <c r="AS744" s="12"/>
      <c r="AT744" s="12"/>
      <c r="AU744" s="12"/>
      <c r="AV744" s="12"/>
      <c r="AW744" s="12"/>
      <c r="AX744" s="13"/>
      <c r="AY744" s="12"/>
      <c r="AZ744" s="12"/>
      <c r="BA744" s="39"/>
      <c r="BB744" s="40">
        <v>0</v>
      </c>
      <c r="BC744" s="39"/>
      <c r="BE744" s="12"/>
      <c r="BF744" s="12"/>
      <c r="BG744" s="12"/>
      <c r="BH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</row>
    <row r="745" spans="1:128" x14ac:dyDescent="0.25">
      <c r="A745" s="34" t="s">
        <v>163</v>
      </c>
      <c r="B745" s="1">
        <v>40225</v>
      </c>
      <c r="C745" s="2"/>
      <c r="D745" s="1"/>
      <c r="F745" s="2">
        <v>77</v>
      </c>
      <c r="G745" t="s">
        <v>131</v>
      </c>
      <c r="H745" s="2"/>
      <c r="I745" s="12"/>
      <c r="J745" s="12">
        <v>22.95</v>
      </c>
      <c r="K745" s="2"/>
      <c r="L745" s="36"/>
      <c r="M745" s="2"/>
      <c r="N745" s="2"/>
      <c r="O745" s="2"/>
      <c r="P745" s="12"/>
      <c r="Q745" s="12"/>
      <c r="R745" s="12"/>
      <c r="S745" s="12"/>
      <c r="T745" s="12"/>
      <c r="U745" s="39"/>
      <c r="W745" s="12"/>
      <c r="X745" s="12"/>
      <c r="Y745" s="12"/>
      <c r="Z745" s="39"/>
      <c r="AB745" s="12"/>
      <c r="AC745" s="42"/>
      <c r="AD745" s="12"/>
      <c r="AE745" s="12"/>
      <c r="AF745" s="12"/>
      <c r="AG745" s="12"/>
      <c r="AH745" s="12"/>
      <c r="AI745" s="12"/>
      <c r="AJ745" s="12"/>
      <c r="AK745" s="12"/>
      <c r="AL745" s="12"/>
      <c r="AM745" s="39"/>
      <c r="AO745" s="12"/>
      <c r="AP745" s="12"/>
      <c r="AQ745" s="12"/>
      <c r="AR745" s="41"/>
      <c r="AS745" s="12"/>
      <c r="AT745" s="12"/>
      <c r="AU745" s="12"/>
      <c r="AV745" s="12"/>
      <c r="AW745" s="12"/>
      <c r="AX745" s="13"/>
      <c r="AY745" s="12"/>
      <c r="AZ745" s="12"/>
      <c r="BA745" s="39"/>
      <c r="BB745" s="40">
        <v>0</v>
      </c>
      <c r="BC745" s="39"/>
      <c r="BE745" s="12"/>
      <c r="BF745" s="12"/>
      <c r="BG745" s="12"/>
      <c r="BH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</row>
    <row r="746" spans="1:128" x14ac:dyDescent="0.25">
      <c r="A746" s="34" t="s">
        <v>163</v>
      </c>
      <c r="B746" s="1">
        <v>40226</v>
      </c>
      <c r="C746" s="2"/>
      <c r="D746" s="1"/>
      <c r="E746" s="9"/>
      <c r="F746" s="2">
        <v>78</v>
      </c>
      <c r="G746" t="s">
        <v>131</v>
      </c>
      <c r="H746" s="2"/>
      <c r="I746" s="12"/>
      <c r="J746" s="12"/>
      <c r="K746" s="2"/>
      <c r="L746" s="36"/>
      <c r="M746" s="2"/>
      <c r="N746" s="2"/>
      <c r="O746" s="2"/>
      <c r="P746" s="12"/>
      <c r="Q746" s="12"/>
      <c r="R746" s="12"/>
      <c r="S746" s="12"/>
      <c r="T746" s="12"/>
      <c r="U746" s="39">
        <v>3918.6038864815837</v>
      </c>
      <c r="V746" s="40">
        <v>391.86038864815839</v>
      </c>
      <c r="W746" s="12"/>
      <c r="X746" s="12"/>
      <c r="Y746" s="12"/>
      <c r="Z746" s="39">
        <v>2206.5407982675242</v>
      </c>
      <c r="AA746" s="40">
        <v>220.65407982675242</v>
      </c>
      <c r="AB746" s="12">
        <v>3.6721896645859253</v>
      </c>
      <c r="AC746" s="42">
        <f>AB746/AA746</f>
        <v>1.6642292168217158E-2</v>
      </c>
      <c r="AD746" s="12"/>
      <c r="AE746" s="12"/>
      <c r="AF746" s="12"/>
      <c r="AG746" s="12">
        <v>60.732833434911683</v>
      </c>
      <c r="AH746" s="12"/>
      <c r="AI746" s="12">
        <v>1579.2605062067375</v>
      </c>
      <c r="AJ746" s="12"/>
      <c r="AK746" s="12">
        <v>0</v>
      </c>
      <c r="AL746" s="12">
        <v>0</v>
      </c>
      <c r="AM746" s="39">
        <f>AG746+AH746+AI746+AJ746+AK746+AL746</f>
        <v>1639.9933396416493</v>
      </c>
      <c r="AN746" s="40">
        <f>AM746/10</f>
        <v>163.99933396416492</v>
      </c>
      <c r="AO746" s="12"/>
      <c r="AP746" s="12"/>
      <c r="AQ746" s="12"/>
      <c r="AR746" s="41">
        <f>AS746+AT746+AU746+AX746</f>
        <v>205.91448620325963</v>
      </c>
      <c r="AS746" s="12">
        <v>111.88947118473769</v>
      </c>
      <c r="AT746" s="12">
        <v>94.025015018521927</v>
      </c>
      <c r="AU746" s="12">
        <v>0</v>
      </c>
      <c r="AV746" s="12"/>
      <c r="AW746" s="12"/>
      <c r="AX746" s="13">
        <v>0</v>
      </c>
      <c r="AY746" s="12"/>
      <c r="AZ746" s="12"/>
      <c r="BA746" s="39"/>
      <c r="BB746" s="40">
        <v>0</v>
      </c>
      <c r="BC746" s="39">
        <f>U746+Z746+AM746+BA746</f>
        <v>7765.138024390757</v>
      </c>
      <c r="BD746">
        <f>V746+AA746+AN746</f>
        <v>776.51380243907579</v>
      </c>
      <c r="BE746" s="12"/>
      <c r="BF746" s="12"/>
      <c r="BG746" s="12"/>
      <c r="BH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</row>
    <row r="747" spans="1:128" x14ac:dyDescent="0.25">
      <c r="A747" s="34" t="s">
        <v>163</v>
      </c>
      <c r="B747" s="1">
        <v>40233</v>
      </c>
      <c r="C747" s="2"/>
      <c r="D747" s="1"/>
      <c r="F747" s="2">
        <v>85</v>
      </c>
      <c r="G747" t="s">
        <v>131</v>
      </c>
      <c r="H747" s="2"/>
      <c r="I747" s="12"/>
      <c r="J747" s="12">
        <v>24.3</v>
      </c>
      <c r="K747" s="2"/>
      <c r="L747" s="36"/>
      <c r="M747" s="2"/>
      <c r="N747" s="2"/>
      <c r="O747" s="2"/>
      <c r="P747" s="12"/>
      <c r="Q747" s="12"/>
      <c r="R747" s="12"/>
      <c r="S747" s="12"/>
      <c r="T747" s="12"/>
      <c r="U747" s="39"/>
      <c r="W747" s="12"/>
      <c r="X747" s="12"/>
      <c r="Y747" s="12"/>
      <c r="Z747" s="39"/>
      <c r="AB747" s="12"/>
      <c r="AC747" s="42"/>
      <c r="AD747" s="12"/>
      <c r="AE747" s="12"/>
      <c r="AF747" s="12"/>
      <c r="AG747" s="12"/>
      <c r="AH747" s="12"/>
      <c r="AI747" s="12"/>
      <c r="AJ747" s="12"/>
      <c r="AK747" s="12"/>
      <c r="AL747" s="12"/>
      <c r="AM747" s="39"/>
      <c r="AO747" s="12"/>
      <c r="AP747" s="12"/>
      <c r="AQ747" s="12"/>
      <c r="AR747" s="41"/>
      <c r="AS747" s="12"/>
      <c r="AT747" s="12"/>
      <c r="AU747" s="12"/>
      <c r="AV747" s="12"/>
      <c r="AW747" s="12"/>
      <c r="AX747" s="13"/>
      <c r="AY747" s="12"/>
      <c r="AZ747" s="12"/>
      <c r="BA747" s="39"/>
      <c r="BB747" s="40">
        <v>0</v>
      </c>
      <c r="BC747" s="39"/>
      <c r="BE747" s="12"/>
      <c r="BF747" s="12"/>
      <c r="BG747" s="12"/>
      <c r="BH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</row>
    <row r="748" spans="1:128" x14ac:dyDescent="0.25">
      <c r="A748" s="34" t="s">
        <v>163</v>
      </c>
      <c r="B748" s="1">
        <v>40247</v>
      </c>
      <c r="C748" s="2"/>
      <c r="D748" s="1"/>
      <c r="E748" s="9"/>
      <c r="F748" s="2">
        <v>99</v>
      </c>
      <c r="G748" t="s">
        <v>131</v>
      </c>
      <c r="H748" s="2"/>
      <c r="I748" s="12"/>
      <c r="J748" s="12">
        <v>27.05</v>
      </c>
      <c r="K748" s="2"/>
      <c r="L748" s="36"/>
      <c r="M748" s="2"/>
      <c r="N748" s="2"/>
      <c r="O748" s="2"/>
      <c r="P748" s="12"/>
      <c r="Q748" s="12"/>
      <c r="R748" s="12"/>
      <c r="S748" s="12"/>
      <c r="T748" s="12"/>
      <c r="U748" s="39">
        <v>4647.4974236388698</v>
      </c>
      <c r="V748" s="40">
        <v>464.74974236388698</v>
      </c>
      <c r="W748" s="12"/>
      <c r="X748" s="12"/>
      <c r="Y748" s="12"/>
      <c r="Z748" s="39">
        <v>1692.5768844836523</v>
      </c>
      <c r="AA748" s="40">
        <v>169.25768844836523</v>
      </c>
      <c r="AB748" s="12">
        <v>2.4876075087775242</v>
      </c>
      <c r="AC748" s="42">
        <f>AB748/AA748</f>
        <v>1.4697161065958956E-2</v>
      </c>
      <c r="AD748" s="12"/>
      <c r="AE748" s="12"/>
      <c r="AF748" s="12"/>
      <c r="AG748" s="12">
        <v>24.451014230659833</v>
      </c>
      <c r="AH748" s="12"/>
      <c r="AI748" s="12">
        <v>3972.4532784996845</v>
      </c>
      <c r="AJ748" s="12"/>
      <c r="AK748" s="12">
        <v>5.4119155504655678</v>
      </c>
      <c r="AL748" s="12">
        <v>0</v>
      </c>
      <c r="AM748" s="39">
        <f>AG748+AH748+AI748+AJ748+AK748+AL748</f>
        <v>4002.3162082808099</v>
      </c>
      <c r="AN748" s="40">
        <f>AM748/10</f>
        <v>400.23162082808096</v>
      </c>
      <c r="AO748" s="12"/>
      <c r="AP748" s="12"/>
      <c r="AQ748" s="12"/>
      <c r="AR748" s="41">
        <f>AS748+AT748+AU748+AX748</f>
        <v>145.00909627301257</v>
      </c>
      <c r="AS748" s="12">
        <v>33.345739903511728</v>
      </c>
      <c r="AT748" s="12">
        <v>106.43118889641177</v>
      </c>
      <c r="AU748" s="12">
        <v>0</v>
      </c>
      <c r="AV748" s="12"/>
      <c r="AW748" s="12"/>
      <c r="AX748" s="13">
        <v>5.2321674730890777</v>
      </c>
      <c r="AY748" s="12"/>
      <c r="AZ748" s="12"/>
      <c r="BA748" s="39"/>
      <c r="BB748" s="40">
        <v>0</v>
      </c>
      <c r="BC748" s="39">
        <f>U748+Z748+AM748+BA748</f>
        <v>10342.390516403331</v>
      </c>
      <c r="BD748">
        <f>V748+AA748+AN748</f>
        <v>1034.2390516403332</v>
      </c>
      <c r="BE748" s="12"/>
      <c r="BF748" s="12"/>
      <c r="BG748" s="12"/>
      <c r="BH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</row>
    <row r="749" spans="1:128" x14ac:dyDescent="0.25">
      <c r="A749" s="34" t="s">
        <v>163</v>
      </c>
      <c r="B749" s="1">
        <v>40262</v>
      </c>
      <c r="C749" s="2"/>
      <c r="D749" s="1"/>
      <c r="F749" s="2">
        <v>114</v>
      </c>
      <c r="G749" t="s">
        <v>131</v>
      </c>
      <c r="H749" s="2"/>
      <c r="I749" s="12"/>
      <c r="J749" s="12">
        <v>29.1</v>
      </c>
      <c r="K749" s="2"/>
      <c r="L749" s="36"/>
      <c r="M749" s="2"/>
      <c r="N749" s="2"/>
      <c r="O749" s="2"/>
      <c r="P749" s="12"/>
      <c r="Q749" s="12"/>
      <c r="R749" s="12"/>
      <c r="S749" s="12"/>
      <c r="T749" s="12"/>
      <c r="U749" s="39"/>
      <c r="W749" s="12"/>
      <c r="X749" s="12"/>
      <c r="Y749" s="12"/>
      <c r="Z749" s="39"/>
      <c r="AB749" s="12"/>
      <c r="AC749" s="42"/>
      <c r="AD749" s="12"/>
      <c r="AE749" s="12"/>
      <c r="AF749" s="12"/>
      <c r="AG749" s="12"/>
      <c r="AH749" s="12"/>
      <c r="AI749" s="12"/>
      <c r="AJ749" s="12"/>
      <c r="AK749" s="12"/>
      <c r="AL749" s="12"/>
      <c r="AM749" s="39"/>
      <c r="AO749" s="12"/>
      <c r="AP749" s="12"/>
      <c r="AQ749" s="12"/>
      <c r="AR749" s="41"/>
      <c r="AS749" s="12"/>
      <c r="AT749" s="12"/>
      <c r="AU749" s="12"/>
      <c r="AV749" s="12"/>
      <c r="AW749" s="12"/>
      <c r="AX749" s="13"/>
      <c r="AY749" s="12"/>
      <c r="AZ749" s="12"/>
      <c r="BA749" s="39"/>
      <c r="BB749" s="40">
        <v>0</v>
      </c>
      <c r="BC749" s="39"/>
      <c r="BE749" s="12"/>
      <c r="BF749" s="12"/>
      <c r="BG749" s="12"/>
      <c r="BH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</row>
    <row r="750" spans="1:128" x14ac:dyDescent="0.25">
      <c r="A750" s="34" t="s">
        <v>163</v>
      </c>
      <c r="B750" s="1">
        <v>40263</v>
      </c>
      <c r="C750" s="2"/>
      <c r="D750" s="1"/>
      <c r="F750" s="2">
        <v>115</v>
      </c>
      <c r="G750" t="s">
        <v>131</v>
      </c>
      <c r="H750" s="2"/>
      <c r="I750" s="12"/>
      <c r="J750" s="12"/>
      <c r="K750" s="2"/>
      <c r="L750" s="36"/>
      <c r="M750" s="2"/>
      <c r="N750" s="2"/>
      <c r="O750" s="2"/>
      <c r="P750" s="12"/>
      <c r="Q750" s="12"/>
      <c r="R750" s="12"/>
      <c r="S750" s="12"/>
      <c r="T750" s="12"/>
      <c r="U750" s="39"/>
      <c r="W750" s="12"/>
      <c r="X750" s="12"/>
      <c r="Y750" s="12"/>
      <c r="Z750" s="39"/>
      <c r="AB750" s="12"/>
      <c r="AC750" s="42"/>
      <c r="AD750" s="12"/>
      <c r="AE750" s="12"/>
      <c r="AF750" s="12"/>
      <c r="AG750" s="12"/>
      <c r="AH750" s="12"/>
      <c r="AI750" s="12"/>
      <c r="AJ750" s="12"/>
      <c r="AK750" s="12"/>
      <c r="AL750" s="12"/>
      <c r="AM750" s="39"/>
      <c r="AO750" s="12"/>
      <c r="AP750" s="12"/>
      <c r="AQ750" s="12"/>
      <c r="AR750" s="41"/>
      <c r="AS750" s="12"/>
      <c r="AT750" s="12"/>
      <c r="AU750" s="12"/>
      <c r="AV750" s="12"/>
      <c r="AW750" s="12"/>
      <c r="AX750" s="13"/>
      <c r="AY750" s="12"/>
      <c r="AZ750" s="12"/>
      <c r="BA750" s="39"/>
      <c r="BB750" s="40">
        <v>0</v>
      </c>
      <c r="BC750" s="39"/>
      <c r="BE750" s="12"/>
      <c r="BF750" s="12"/>
      <c r="BG750" s="12">
        <v>5.6512497251337681</v>
      </c>
      <c r="BH750" s="12">
        <v>5.3172413793103441</v>
      </c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</row>
    <row r="751" spans="1:128" x14ac:dyDescent="0.25">
      <c r="A751" s="34" t="s">
        <v>163</v>
      </c>
      <c r="B751" s="1">
        <v>40269</v>
      </c>
      <c r="C751" s="2"/>
      <c r="D751" s="1"/>
      <c r="F751" s="2">
        <v>121</v>
      </c>
      <c r="G751" t="s">
        <v>131</v>
      </c>
      <c r="H751" s="2"/>
      <c r="I751" s="12"/>
      <c r="J751" s="12"/>
      <c r="K751" s="2"/>
      <c r="L751" s="36"/>
      <c r="M751" s="2"/>
      <c r="N751" s="2"/>
      <c r="O751" s="2"/>
      <c r="P751" s="12"/>
      <c r="Q751" s="12"/>
      <c r="R751" s="12"/>
      <c r="S751" s="12"/>
      <c r="T751" s="12"/>
      <c r="U751" s="39"/>
      <c r="W751" s="12"/>
      <c r="X751" s="12"/>
      <c r="Y751" s="12"/>
      <c r="Z751" s="39"/>
      <c r="AB751" s="12"/>
      <c r="AC751" s="42"/>
      <c r="AD751" s="12"/>
      <c r="AE751" s="12"/>
      <c r="AF751" s="12"/>
      <c r="AG751" s="12"/>
      <c r="AH751" s="12"/>
      <c r="AI751" s="12"/>
      <c r="AJ751" s="12"/>
      <c r="AK751" s="12"/>
      <c r="AL751" s="12"/>
      <c r="AM751" s="39"/>
      <c r="AO751" s="12"/>
      <c r="AP751" s="12"/>
      <c r="AQ751" s="12"/>
      <c r="AR751" s="41"/>
      <c r="AS751" s="12"/>
      <c r="AT751" s="12"/>
      <c r="AU751" s="12"/>
      <c r="AV751" s="12"/>
      <c r="AW751" s="12"/>
      <c r="AX751" s="13"/>
      <c r="AY751" s="12"/>
      <c r="AZ751" s="12"/>
      <c r="BA751" s="39"/>
      <c r="BB751" s="40">
        <v>0</v>
      </c>
      <c r="BC751" s="39"/>
      <c r="BE751" s="12"/>
      <c r="BF751" s="12"/>
      <c r="BG751" s="12">
        <v>16.658726086637838</v>
      </c>
      <c r="BH751" s="12">
        <v>5.2692982456140358</v>
      </c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</row>
    <row r="752" spans="1:128" x14ac:dyDescent="0.25">
      <c r="A752" s="34" t="s">
        <v>163</v>
      </c>
      <c r="B752" s="1">
        <v>40277</v>
      </c>
      <c r="C752" s="2"/>
      <c r="D752" s="1"/>
      <c r="F752" s="2">
        <v>129</v>
      </c>
      <c r="G752" t="s">
        <v>131</v>
      </c>
      <c r="H752" s="2"/>
      <c r="I752" s="12"/>
      <c r="J752" s="12"/>
      <c r="K752" s="2"/>
      <c r="L752" s="36"/>
      <c r="M752" s="2"/>
      <c r="N752" s="2"/>
      <c r="O752" s="2"/>
      <c r="P752" s="12"/>
      <c r="Q752" s="12"/>
      <c r="R752" s="12"/>
      <c r="S752" s="12"/>
      <c r="T752" s="12"/>
      <c r="U752" s="39"/>
      <c r="W752" s="12"/>
      <c r="X752" s="12"/>
      <c r="Y752" s="12"/>
      <c r="Z752" s="39"/>
      <c r="AB752" s="12"/>
      <c r="AC752" s="42"/>
      <c r="AD752" s="12"/>
      <c r="AE752" s="12"/>
      <c r="AF752" s="12"/>
      <c r="AG752" s="12"/>
      <c r="AH752" s="12"/>
      <c r="AI752" s="12"/>
      <c r="AJ752" s="12"/>
      <c r="AK752" s="12"/>
      <c r="AL752" s="12"/>
      <c r="AM752" s="39"/>
      <c r="AO752" s="12"/>
      <c r="AP752" s="12"/>
      <c r="AQ752" s="12"/>
      <c r="AR752" s="41"/>
      <c r="AS752" s="12"/>
      <c r="AT752" s="12"/>
      <c r="AU752" s="12"/>
      <c r="AV752" s="12"/>
      <c r="AW752" s="12"/>
      <c r="AX752" s="13"/>
      <c r="AY752" s="12"/>
      <c r="AZ752" s="12"/>
      <c r="BA752" s="39"/>
      <c r="BB752" s="40">
        <v>0</v>
      </c>
      <c r="BC752" s="39"/>
      <c r="BE752" s="12"/>
      <c r="BF752" s="12"/>
      <c r="BG752" s="12">
        <v>41.873121747416256</v>
      </c>
      <c r="BH752" s="12">
        <v>4.7285223367697595</v>
      </c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</row>
    <row r="753" spans="1:128" x14ac:dyDescent="0.25">
      <c r="A753" s="34" t="s">
        <v>163</v>
      </c>
      <c r="B753" s="1">
        <v>40283</v>
      </c>
      <c r="C753" s="2"/>
      <c r="D753" s="1"/>
      <c r="E753" s="9"/>
      <c r="F753" s="2">
        <v>135</v>
      </c>
      <c r="G753" t="s">
        <v>131</v>
      </c>
      <c r="H753" s="2"/>
      <c r="I753" s="12"/>
      <c r="J753" s="12"/>
      <c r="K753" s="2"/>
      <c r="L753" s="36"/>
      <c r="M753" s="2"/>
      <c r="N753" s="2"/>
      <c r="O753" s="2"/>
      <c r="P753" s="12"/>
      <c r="Q753" s="12"/>
      <c r="R753" s="12"/>
      <c r="S753" s="12"/>
      <c r="T753" s="12"/>
      <c r="U753" s="39">
        <v>6309.1250891379204</v>
      </c>
      <c r="V753" s="40">
        <v>630.91250891379207</v>
      </c>
      <c r="W753" s="12"/>
      <c r="X753" s="12"/>
      <c r="Y753" s="12"/>
      <c r="Z753" s="39">
        <v>1918.9197103395534</v>
      </c>
      <c r="AA753" s="40">
        <v>191.89197103395534</v>
      </c>
      <c r="AB753" s="12">
        <v>2.7305639441844525</v>
      </c>
      <c r="AC753" s="42">
        <f>AB753/AA753</f>
        <v>1.4229693558680881E-2</v>
      </c>
      <c r="AD753" s="12"/>
      <c r="AE753" s="12"/>
      <c r="AF753" s="12"/>
      <c r="AG753" s="12">
        <v>0</v>
      </c>
      <c r="AH753" s="12"/>
      <c r="AI753" s="12">
        <v>1668.2650400433283</v>
      </c>
      <c r="AJ753" s="12"/>
      <c r="AK753" s="12">
        <v>98.542549248618514</v>
      </c>
      <c r="AL753" s="12">
        <v>3512.6044788695117</v>
      </c>
      <c r="AM753" s="39">
        <f>AG753+AH753+AI753+AJ753+AK753+AL753</f>
        <v>5279.4120681614586</v>
      </c>
      <c r="AN753" s="40">
        <f>AM753/10</f>
        <v>527.94120681614584</v>
      </c>
      <c r="AO753" s="12"/>
      <c r="AP753" s="12"/>
      <c r="AQ753" s="12"/>
      <c r="AR753" s="41">
        <f>AS753+AT753+AU753+AX753</f>
        <v>139.28255180104836</v>
      </c>
      <c r="AS753" s="12">
        <v>0</v>
      </c>
      <c r="AT753" s="12">
        <v>48.61514164270546</v>
      </c>
      <c r="AU753" s="12">
        <v>66.055378584145757</v>
      </c>
      <c r="AV753" s="12"/>
      <c r="AW753" s="12"/>
      <c r="AX753" s="13">
        <v>24.61203157419715</v>
      </c>
      <c r="AY753" s="12"/>
      <c r="AZ753" s="12"/>
      <c r="BA753" s="39"/>
      <c r="BB753" s="40">
        <v>0</v>
      </c>
      <c r="BC753" s="39">
        <f>U753+Z753+AM753+BA753</f>
        <v>13507.456867638932</v>
      </c>
      <c r="BD753">
        <f>V753+AA753+AN753</f>
        <v>1350.7456867638932</v>
      </c>
      <c r="BE753" s="12"/>
      <c r="BF753" s="12"/>
      <c r="BG753" s="12"/>
      <c r="BH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</row>
    <row r="754" spans="1:128" x14ac:dyDescent="0.25">
      <c r="A754" s="34" t="s">
        <v>163</v>
      </c>
      <c r="B754" s="1">
        <v>40284</v>
      </c>
      <c r="C754" s="2"/>
      <c r="D754" s="1"/>
      <c r="F754" s="2">
        <v>136</v>
      </c>
      <c r="G754" t="s">
        <v>131</v>
      </c>
      <c r="H754" s="2"/>
      <c r="I754" s="12"/>
      <c r="J754" s="12"/>
      <c r="K754" s="2"/>
      <c r="L754" s="36"/>
      <c r="M754" s="2"/>
      <c r="N754" s="2"/>
      <c r="O754" s="2"/>
      <c r="P754" s="12"/>
      <c r="Q754" s="12"/>
      <c r="R754" s="12"/>
      <c r="S754" s="12"/>
      <c r="T754" s="12"/>
      <c r="U754" s="39"/>
      <c r="W754" s="12"/>
      <c r="X754" s="12"/>
      <c r="Y754" s="12"/>
      <c r="Z754" s="39"/>
      <c r="AB754" s="12"/>
      <c r="AC754" s="42"/>
      <c r="AD754" s="12"/>
      <c r="AE754" s="12"/>
      <c r="AF754" s="12"/>
      <c r="AG754" s="12"/>
      <c r="AH754" s="12"/>
      <c r="AI754" s="12"/>
      <c r="AJ754" s="12"/>
      <c r="AK754" s="12"/>
      <c r="AL754" s="12"/>
      <c r="AM754" s="39"/>
      <c r="AO754" s="12"/>
      <c r="AP754" s="12"/>
      <c r="AQ754" s="12"/>
      <c r="AR754" s="41"/>
      <c r="AS754" s="12"/>
      <c r="AT754" s="12"/>
      <c r="AU754" s="12"/>
      <c r="AV754" s="12"/>
      <c r="AW754" s="12"/>
      <c r="AX754" s="13"/>
      <c r="AY754" s="12"/>
      <c r="AZ754" s="12"/>
      <c r="BA754" s="39"/>
      <c r="BB754" s="40">
        <v>0</v>
      </c>
      <c r="BC754" s="39"/>
      <c r="BE754" s="12"/>
      <c r="BF754" s="12"/>
      <c r="BG754" s="12">
        <v>49.041633071905011</v>
      </c>
      <c r="BH754" s="12">
        <v>4.0750000000000002</v>
      </c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</row>
    <row r="755" spans="1:128" x14ac:dyDescent="0.25">
      <c r="A755" s="34" t="s">
        <v>163</v>
      </c>
      <c r="B755" s="1">
        <v>40290</v>
      </c>
      <c r="C755" s="2"/>
      <c r="D755" s="1"/>
      <c r="F755" s="2">
        <v>142</v>
      </c>
      <c r="G755" t="s">
        <v>131</v>
      </c>
      <c r="H755" s="2"/>
      <c r="I755" s="12"/>
      <c r="J755" s="12"/>
      <c r="K755" s="2"/>
      <c r="L755" s="36"/>
      <c r="M755" s="2"/>
      <c r="N755" s="2"/>
      <c r="O755" s="2"/>
      <c r="P755" s="12"/>
      <c r="Q755" s="12"/>
      <c r="R755" s="12"/>
      <c r="S755" s="12"/>
      <c r="T755" s="12"/>
      <c r="U755" s="39"/>
      <c r="W755" s="12"/>
      <c r="X755" s="12"/>
      <c r="Y755" s="12"/>
      <c r="Z755" s="39"/>
      <c r="AB755" s="12"/>
      <c r="AC755" s="42"/>
      <c r="AD755" s="12"/>
      <c r="AE755" s="12"/>
      <c r="AF755" s="12"/>
      <c r="AG755" s="12"/>
      <c r="AH755" s="12"/>
      <c r="AI755" s="12"/>
      <c r="AJ755" s="12"/>
      <c r="AK755" s="12"/>
      <c r="AL755" s="12"/>
      <c r="AM755" s="39"/>
      <c r="AO755" s="12"/>
      <c r="AP755" s="12"/>
      <c r="AQ755" s="12"/>
      <c r="AR755" s="41"/>
      <c r="AS755" s="12"/>
      <c r="AT755" s="12"/>
      <c r="AU755" s="12"/>
      <c r="AV755" s="12"/>
      <c r="AW755" s="12"/>
      <c r="AX755" s="13"/>
      <c r="AY755" s="12"/>
      <c r="AZ755" s="12"/>
      <c r="BA755" s="39"/>
      <c r="BB755" s="40">
        <v>0</v>
      </c>
      <c r="BC755" s="39"/>
      <c r="BE755" s="12"/>
      <c r="BF755" s="12"/>
      <c r="BG755" s="12">
        <v>50.164919739060323</v>
      </c>
      <c r="BH755" s="12">
        <v>5.1083333333333334</v>
      </c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</row>
    <row r="756" spans="1:128" x14ac:dyDescent="0.25">
      <c r="A756" s="34" t="s">
        <v>163</v>
      </c>
      <c r="B756" s="1">
        <v>40305</v>
      </c>
      <c r="C756" s="2"/>
      <c r="D756" s="1"/>
      <c r="F756" s="2">
        <v>157</v>
      </c>
      <c r="G756" t="s">
        <v>131</v>
      </c>
      <c r="H756" s="2"/>
      <c r="I756" s="12"/>
      <c r="J756" s="12"/>
      <c r="K756" s="2"/>
      <c r="L756" s="36"/>
      <c r="M756" s="2"/>
      <c r="N756" s="2"/>
      <c r="O756" s="2"/>
      <c r="P756" s="12"/>
      <c r="Q756" s="12"/>
      <c r="R756" s="12"/>
      <c r="S756" s="12"/>
      <c r="T756" s="12"/>
      <c r="U756" s="39"/>
      <c r="W756" s="12"/>
      <c r="X756" s="12"/>
      <c r="Y756" s="12"/>
      <c r="Z756" s="39"/>
      <c r="AB756" s="12"/>
      <c r="AC756" s="42"/>
      <c r="AD756" s="12"/>
      <c r="AE756" s="12"/>
      <c r="AF756" s="12"/>
      <c r="AG756" s="12"/>
      <c r="AH756" s="12"/>
      <c r="AI756" s="12"/>
      <c r="AJ756" s="12"/>
      <c r="AK756" s="12"/>
      <c r="AL756" s="12"/>
      <c r="AM756" s="39"/>
      <c r="AO756" s="12"/>
      <c r="AP756" s="12"/>
      <c r="AQ756" s="12"/>
      <c r="AR756" s="41"/>
      <c r="AS756" s="12"/>
      <c r="AT756" s="12"/>
      <c r="AU756" s="12"/>
      <c r="AV756" s="12"/>
      <c r="AW756" s="12"/>
      <c r="AX756" s="13"/>
      <c r="AY756" s="12"/>
      <c r="AZ756" s="12"/>
      <c r="BA756" s="39"/>
      <c r="BB756" s="40">
        <v>0</v>
      </c>
      <c r="BC756" s="39"/>
      <c r="BE756" s="12"/>
      <c r="BF756" s="12"/>
      <c r="BG756" s="12">
        <v>63.395147694788534</v>
      </c>
      <c r="BH756" s="12">
        <v>4.405263157894737</v>
      </c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</row>
    <row r="757" spans="1:128" x14ac:dyDescent="0.25">
      <c r="A757" s="34" t="s">
        <v>163</v>
      </c>
      <c r="B757" s="1">
        <v>40311</v>
      </c>
      <c r="C757" s="2"/>
      <c r="D757" s="1"/>
      <c r="F757" s="2">
        <v>163</v>
      </c>
      <c r="G757" t="s">
        <v>131</v>
      </c>
      <c r="H757" s="2"/>
      <c r="I757" s="12"/>
      <c r="J757" s="12"/>
      <c r="K757" s="2"/>
      <c r="L757" s="36"/>
      <c r="M757" s="2"/>
      <c r="N757" s="2"/>
      <c r="O757" s="2"/>
      <c r="P757" s="12"/>
      <c r="Q757" s="12"/>
      <c r="R757" s="12"/>
      <c r="S757" s="12"/>
      <c r="T757" s="12"/>
      <c r="U757" s="39"/>
      <c r="W757" s="12"/>
      <c r="X757" s="12"/>
      <c r="Y757" s="12"/>
      <c r="Z757" s="39"/>
      <c r="AB757" s="12"/>
      <c r="AC757" s="42"/>
      <c r="AD757" s="12"/>
      <c r="AE757" s="12"/>
      <c r="AF757" s="12"/>
      <c r="AG757" s="12"/>
      <c r="AH757" s="12"/>
      <c r="AI757" s="12"/>
      <c r="AJ757" s="12"/>
      <c r="AK757" s="12"/>
      <c r="AL757" s="12"/>
      <c r="AM757" s="39"/>
      <c r="AO757" s="12"/>
      <c r="AP757" s="12"/>
      <c r="AQ757" s="12"/>
      <c r="AR757" s="41"/>
      <c r="AS757" s="12"/>
      <c r="AT757" s="12"/>
      <c r="AU757" s="12"/>
      <c r="AV757" s="12"/>
      <c r="AW757" s="12"/>
      <c r="AX757" s="13"/>
      <c r="AY757" s="12"/>
      <c r="AZ757" s="12"/>
      <c r="BA757" s="39"/>
      <c r="BB757" s="40">
        <v>0</v>
      </c>
      <c r="BC757" s="39"/>
      <c r="BE757" s="12"/>
      <c r="BF757" s="12"/>
      <c r="BG757" s="12">
        <v>66.211610349629851</v>
      </c>
      <c r="BH757" s="12">
        <v>4.6575757575757573</v>
      </c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</row>
    <row r="758" spans="1:128" x14ac:dyDescent="0.25">
      <c r="A758" s="34" t="s">
        <v>163</v>
      </c>
      <c r="B758" s="1">
        <v>40351</v>
      </c>
      <c r="C758" s="2"/>
      <c r="D758" s="1"/>
      <c r="F758" s="2">
        <v>203</v>
      </c>
      <c r="G758" t="s">
        <v>131</v>
      </c>
      <c r="H758" s="2"/>
      <c r="I758" s="12"/>
      <c r="J758" s="12"/>
      <c r="K758" s="2"/>
      <c r="L758" s="36"/>
      <c r="M758" s="2"/>
      <c r="N758" s="2"/>
      <c r="O758" s="2"/>
      <c r="P758" s="12"/>
      <c r="Q758" s="12"/>
      <c r="R758" s="12"/>
      <c r="S758" s="12"/>
      <c r="T758" s="12"/>
      <c r="U758" s="39"/>
      <c r="W758" s="12"/>
      <c r="X758" s="12"/>
      <c r="Y758" s="12"/>
      <c r="Z758" s="39"/>
      <c r="AB758" s="12"/>
      <c r="AC758" s="42"/>
      <c r="AD758" s="12"/>
      <c r="AE758" s="12"/>
      <c r="AF758" s="12"/>
      <c r="AG758" s="12"/>
      <c r="AH758" s="12"/>
      <c r="AI758" s="12"/>
      <c r="AJ758" s="12"/>
      <c r="AK758" s="12"/>
      <c r="AL758" s="12"/>
      <c r="AM758" s="39"/>
      <c r="AO758" s="12"/>
      <c r="AP758" s="12"/>
      <c r="AQ758" s="12"/>
      <c r="AR758" s="41"/>
      <c r="AS758" s="12"/>
      <c r="AT758" s="12"/>
      <c r="AU758" s="12"/>
      <c r="AV758" s="12"/>
      <c r="AW758" s="12"/>
      <c r="AX758" s="13"/>
      <c r="AY758" s="12"/>
      <c r="AZ758" s="12"/>
      <c r="BA758" s="39"/>
      <c r="BB758" s="40">
        <v>0</v>
      </c>
      <c r="BC758" s="39"/>
      <c r="BE758" s="12"/>
      <c r="BF758" s="12"/>
      <c r="BG758" s="12">
        <v>100</v>
      </c>
      <c r="BH758" s="12">
        <v>4.8780423280423282</v>
      </c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</row>
    <row r="759" spans="1:128" x14ac:dyDescent="0.25">
      <c r="A759" s="34" t="s">
        <v>163</v>
      </c>
      <c r="B759" s="1">
        <v>40246</v>
      </c>
      <c r="C759" s="2">
        <v>7</v>
      </c>
      <c r="D759" t="s">
        <v>222</v>
      </c>
      <c r="E759" t="s">
        <v>18</v>
      </c>
      <c r="F759" s="2">
        <v>98</v>
      </c>
      <c r="G759" t="s">
        <v>131</v>
      </c>
      <c r="H759" s="2"/>
      <c r="I759" s="12"/>
      <c r="J759" s="12"/>
      <c r="K759" s="2"/>
      <c r="L759" s="36"/>
      <c r="M759" s="2"/>
      <c r="N759" s="2">
        <v>98</v>
      </c>
      <c r="O759" s="2"/>
      <c r="P759" s="12"/>
      <c r="Q759" s="12"/>
      <c r="R759" s="12"/>
      <c r="S759" s="12"/>
      <c r="T759" s="12"/>
      <c r="U759" s="39"/>
      <c r="W759" s="12"/>
      <c r="X759" s="12"/>
      <c r="Y759" s="12"/>
      <c r="Z759" s="39"/>
      <c r="AB759" s="12"/>
      <c r="AC759" s="42"/>
      <c r="AD759" s="12"/>
      <c r="AE759" s="12"/>
      <c r="AF759" s="12"/>
      <c r="AG759" s="12"/>
      <c r="AH759" s="12"/>
      <c r="AI759" s="12"/>
      <c r="AJ759" s="12"/>
      <c r="AK759" s="12"/>
      <c r="AL759" s="12"/>
      <c r="AM759" s="39"/>
      <c r="AO759" s="12"/>
      <c r="AP759" s="12"/>
      <c r="AQ759" s="12"/>
      <c r="AR759" s="41"/>
      <c r="AS759" s="12"/>
      <c r="AT759" s="12"/>
      <c r="AU759" s="12"/>
      <c r="AV759" s="12"/>
      <c r="AW759" s="12"/>
      <c r="AX759" s="13"/>
      <c r="AY759" s="12"/>
      <c r="AZ759" s="12"/>
      <c r="BA759" s="39"/>
      <c r="BB759" s="40">
        <v>0</v>
      </c>
      <c r="BC759" s="39"/>
      <c r="BE759" s="12"/>
      <c r="BF759" s="12"/>
      <c r="BG759" s="12"/>
      <c r="BH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</row>
    <row r="760" spans="1:128" x14ac:dyDescent="0.25">
      <c r="A760" s="34" t="s">
        <v>163</v>
      </c>
      <c r="B760" s="1">
        <v>40337</v>
      </c>
      <c r="C760" s="2">
        <v>9</v>
      </c>
      <c r="D760" s="1" t="s">
        <v>122</v>
      </c>
      <c r="E760" t="s">
        <v>20</v>
      </c>
      <c r="F760" s="2">
        <v>189</v>
      </c>
      <c r="G760" t="s">
        <v>131</v>
      </c>
      <c r="H760" s="2"/>
      <c r="I760" s="12"/>
      <c r="J760" s="12"/>
      <c r="K760" s="2"/>
      <c r="L760" s="36"/>
      <c r="M760" s="2"/>
      <c r="N760" s="2"/>
      <c r="O760" s="2"/>
      <c r="P760" s="12"/>
      <c r="Q760" s="12"/>
      <c r="R760" s="12"/>
      <c r="S760" s="12"/>
      <c r="T760" s="12"/>
      <c r="U760" s="39"/>
      <c r="W760" s="12"/>
      <c r="X760" s="12"/>
      <c r="Y760" s="12"/>
      <c r="Z760" s="39"/>
      <c r="AB760" s="12"/>
      <c r="AC760" s="42"/>
      <c r="AD760" s="12"/>
      <c r="AE760" s="12"/>
      <c r="AF760" s="12"/>
      <c r="AG760" s="12"/>
      <c r="AH760" s="12"/>
      <c r="AI760" s="12"/>
      <c r="AJ760" s="12"/>
      <c r="AK760" s="12"/>
      <c r="AL760" s="12"/>
      <c r="AM760" s="39"/>
      <c r="AO760" s="12"/>
      <c r="AP760" s="12"/>
      <c r="AQ760" s="12"/>
      <c r="AR760" s="41"/>
      <c r="AS760" s="12"/>
      <c r="AT760" s="12"/>
      <c r="AU760" s="12"/>
      <c r="AV760" s="12"/>
      <c r="AW760" s="12"/>
      <c r="AX760" s="13"/>
      <c r="AY760" s="12">
        <v>5441.1988333047721</v>
      </c>
      <c r="AZ760" s="12">
        <v>36.770216636223715</v>
      </c>
      <c r="BA760" s="39">
        <f>AY760*(AZ760/100)</f>
        <v>2000.7405986138419</v>
      </c>
      <c r="BB760" s="40">
        <v>200.0740598613842</v>
      </c>
      <c r="BC760" s="39"/>
      <c r="BE760" s="12"/>
      <c r="BF760" s="12">
        <f>BA760/227</f>
        <v>8.8138352361843264</v>
      </c>
      <c r="BG760" s="12"/>
      <c r="BH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</row>
    <row r="761" spans="1:128" x14ac:dyDescent="0.25">
      <c r="A761" s="34" t="s">
        <v>163</v>
      </c>
      <c r="B761" s="1">
        <v>40148</v>
      </c>
      <c r="C761" s="2">
        <v>0</v>
      </c>
      <c r="D761" s="1" t="s">
        <v>223</v>
      </c>
      <c r="E761" s="9" t="s">
        <v>14</v>
      </c>
      <c r="F761" s="2">
        <v>0</v>
      </c>
      <c r="G761" t="s">
        <v>131</v>
      </c>
      <c r="H761" s="2"/>
      <c r="I761" s="12"/>
      <c r="J761" s="12"/>
      <c r="K761" s="2"/>
      <c r="L761" s="36"/>
      <c r="M761" s="2"/>
      <c r="N761" s="2"/>
      <c r="O761" s="2"/>
      <c r="P761" s="12"/>
      <c r="Q761" s="12"/>
      <c r="R761" s="12"/>
      <c r="S761" s="12"/>
      <c r="T761" s="12"/>
      <c r="U761" s="39">
        <v>0</v>
      </c>
      <c r="W761" s="12"/>
      <c r="X761" s="12"/>
      <c r="Y761" s="12"/>
      <c r="Z761" s="39">
        <v>0</v>
      </c>
      <c r="AB761" s="12"/>
      <c r="AC761" s="42"/>
      <c r="AD761" s="12"/>
      <c r="AE761" s="12"/>
      <c r="AF761" s="12"/>
      <c r="AG761" s="12">
        <v>0</v>
      </c>
      <c r="AH761" s="12"/>
      <c r="AI761" s="12">
        <v>0</v>
      </c>
      <c r="AJ761" s="12"/>
      <c r="AK761" s="12">
        <v>0</v>
      </c>
      <c r="AL761" s="12">
        <v>0</v>
      </c>
      <c r="AM761" s="39"/>
      <c r="AO761" s="12"/>
      <c r="AP761" s="12"/>
      <c r="AQ761" s="12"/>
      <c r="AR761" s="41">
        <f>AS761+AT761+AU761+AX761</f>
        <v>0</v>
      </c>
      <c r="AS761" s="12">
        <v>0</v>
      </c>
      <c r="AT761" s="12">
        <v>0</v>
      </c>
      <c r="AU761" s="12">
        <v>0</v>
      </c>
      <c r="AV761" s="12"/>
      <c r="AW761" s="12"/>
      <c r="AX761" s="13">
        <v>0</v>
      </c>
      <c r="AY761" s="12"/>
      <c r="AZ761" s="12"/>
      <c r="BA761" s="39"/>
      <c r="BB761" s="40">
        <v>0</v>
      </c>
      <c r="BC761" s="39"/>
      <c r="BE761" s="12"/>
      <c r="BF761" s="12"/>
      <c r="BG761" s="12"/>
      <c r="BH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</row>
    <row r="762" spans="1:128" x14ac:dyDescent="0.25">
      <c r="A762" s="34" t="s">
        <v>163</v>
      </c>
      <c r="B762" s="1">
        <v>40174</v>
      </c>
      <c r="C762" s="2">
        <v>3</v>
      </c>
      <c r="D762" t="s">
        <v>224</v>
      </c>
      <c r="E762" t="s">
        <v>16</v>
      </c>
      <c r="F762" s="2">
        <v>26</v>
      </c>
      <c r="G762" t="s">
        <v>131</v>
      </c>
      <c r="H762" s="2"/>
      <c r="I762" s="12"/>
      <c r="J762" s="12"/>
      <c r="K762" s="2"/>
      <c r="L762" s="36">
        <v>26</v>
      </c>
      <c r="M762" s="2"/>
      <c r="N762" s="2"/>
      <c r="O762" s="2"/>
      <c r="P762" s="12"/>
      <c r="Q762" s="12"/>
      <c r="R762" s="12"/>
      <c r="S762" s="12"/>
      <c r="T762" s="12"/>
      <c r="U762" s="39"/>
      <c r="W762" s="12"/>
      <c r="X762" s="12"/>
      <c r="Y762" s="12"/>
      <c r="Z762" s="39"/>
      <c r="AB762" s="12"/>
      <c r="AC762" s="42"/>
      <c r="AD762" s="12"/>
      <c r="AE762" s="12"/>
      <c r="AF762" s="12"/>
      <c r="AG762" s="12"/>
      <c r="AH762" s="12"/>
      <c r="AI762" s="12"/>
      <c r="AJ762" s="12"/>
      <c r="AK762" s="12"/>
      <c r="AL762" s="12"/>
      <c r="AM762" s="39"/>
      <c r="AO762" s="12"/>
      <c r="AP762" s="12"/>
      <c r="AQ762" s="12"/>
      <c r="AR762" s="41"/>
      <c r="AS762" s="12"/>
      <c r="AT762" s="12"/>
      <c r="AU762" s="12"/>
      <c r="AV762" s="12"/>
      <c r="AW762" s="12"/>
      <c r="AX762" s="13"/>
      <c r="AY762" s="12"/>
      <c r="AZ762" s="12"/>
      <c r="BA762" s="39"/>
      <c r="BB762" s="40">
        <v>0</v>
      </c>
      <c r="BC762" s="39"/>
      <c r="BE762" s="12"/>
      <c r="BF762" s="12"/>
      <c r="BG762" s="12"/>
      <c r="BH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</row>
    <row r="763" spans="1:128" x14ac:dyDescent="0.25">
      <c r="A763" s="34" t="s">
        <v>178</v>
      </c>
      <c r="B763" s="1">
        <v>40218</v>
      </c>
      <c r="C763" s="2">
        <v>4</v>
      </c>
      <c r="D763" t="s">
        <v>220</v>
      </c>
      <c r="E763" t="s">
        <v>17</v>
      </c>
      <c r="F763" s="2">
        <v>52</v>
      </c>
      <c r="G763" t="s">
        <v>128</v>
      </c>
      <c r="H763" s="2"/>
      <c r="I763" s="12"/>
      <c r="J763" s="12"/>
      <c r="K763" s="2"/>
      <c r="L763" s="36"/>
      <c r="M763" s="2">
        <v>52</v>
      </c>
      <c r="N763" s="2"/>
      <c r="O763" s="2"/>
      <c r="P763" s="12"/>
      <c r="Q763" s="12"/>
      <c r="R763" s="12"/>
      <c r="S763" s="12"/>
      <c r="T763" s="12"/>
      <c r="U763" s="39">
        <v>1977.2645957437896</v>
      </c>
      <c r="V763" s="40">
        <v>197.72645957437896</v>
      </c>
      <c r="W763" s="12"/>
      <c r="X763" s="12"/>
      <c r="Y763" s="12"/>
      <c r="Z763" s="39">
        <v>2069.4603174985441</v>
      </c>
      <c r="AA763" s="40">
        <v>206.9460317498544</v>
      </c>
      <c r="AB763" s="12">
        <v>3.4200713117229045</v>
      </c>
      <c r="AC763" s="42">
        <f>AB763/AA763</f>
        <v>1.6526392329459638E-2</v>
      </c>
      <c r="AD763" s="12"/>
      <c r="AE763" s="12"/>
      <c r="AF763" s="12"/>
      <c r="AG763" s="12">
        <v>126.973593054118</v>
      </c>
      <c r="AH763" s="12"/>
      <c r="AI763" s="12">
        <v>0</v>
      </c>
      <c r="AJ763" s="12"/>
      <c r="AK763" s="12">
        <v>0</v>
      </c>
      <c r="AL763" s="12">
        <v>0</v>
      </c>
      <c r="AM763" s="39">
        <f>AG763+AH763+AI763+AJ763+AK763+AL763</f>
        <v>126.973593054118</v>
      </c>
      <c r="AN763" s="40">
        <f>AM763/10</f>
        <v>12.697359305411799</v>
      </c>
      <c r="AO763" s="12"/>
      <c r="AP763" s="12"/>
      <c r="AQ763" s="12"/>
      <c r="AR763" s="41">
        <v>259.02513077597422</v>
      </c>
      <c r="AS763" s="12">
        <v>259.02513077597422</v>
      </c>
      <c r="AT763" s="12">
        <v>0</v>
      </c>
      <c r="AU763" s="12">
        <v>0</v>
      </c>
      <c r="AV763" s="12"/>
      <c r="AW763" s="12"/>
      <c r="AX763" s="13">
        <v>0</v>
      </c>
      <c r="AY763" s="12"/>
      <c r="AZ763" s="12"/>
      <c r="BA763" s="39"/>
      <c r="BB763" s="40">
        <v>0</v>
      </c>
      <c r="BC763" s="39">
        <f>U763+Z763+AM763+BA763</f>
        <v>4173.6985062964523</v>
      </c>
      <c r="BD763">
        <f>V763+AA763+AN763</f>
        <v>417.36985062964516</v>
      </c>
      <c r="BE763" s="12"/>
      <c r="BF763" s="12"/>
      <c r="BG763" s="12"/>
      <c r="BH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</row>
    <row r="764" spans="1:128" x14ac:dyDescent="0.25">
      <c r="A764" s="34" t="s">
        <v>178</v>
      </c>
      <c r="B764" s="1">
        <v>40293</v>
      </c>
      <c r="C764" s="2">
        <v>8</v>
      </c>
      <c r="D764" s="1" t="s">
        <v>221</v>
      </c>
      <c r="E764" t="s">
        <v>19</v>
      </c>
      <c r="F764" s="2">
        <v>127</v>
      </c>
      <c r="G764" t="s">
        <v>128</v>
      </c>
      <c r="H764" s="2"/>
      <c r="I764" s="12"/>
      <c r="J764" s="12"/>
      <c r="K764" s="2"/>
      <c r="L764" s="36"/>
      <c r="M764" s="2"/>
      <c r="N764" s="2"/>
      <c r="O764" s="2">
        <v>127</v>
      </c>
      <c r="P764" s="12"/>
      <c r="Q764" s="12"/>
      <c r="R764" s="12"/>
      <c r="S764" s="12"/>
      <c r="T764" s="12"/>
      <c r="U764" s="39"/>
      <c r="W764" s="12"/>
      <c r="X764" s="12"/>
      <c r="Y764" s="12"/>
      <c r="Z764" s="39"/>
      <c r="AB764" s="12"/>
      <c r="AC764" s="42"/>
      <c r="AD764" s="12"/>
      <c r="AE764" s="12"/>
      <c r="AF764" s="12"/>
      <c r="AG764" s="12"/>
      <c r="AH764" s="12"/>
      <c r="AI764" s="12"/>
      <c r="AJ764" s="12"/>
      <c r="AK764" s="12"/>
      <c r="AL764" s="12"/>
      <c r="AM764" s="39"/>
      <c r="AO764" s="12"/>
      <c r="AP764" s="12"/>
      <c r="AQ764" s="12"/>
      <c r="AR764" s="41"/>
      <c r="AS764" s="12"/>
      <c r="AT764" s="12"/>
      <c r="AU764" s="12"/>
      <c r="AV764" s="12"/>
      <c r="AW764" s="12"/>
      <c r="AX764" s="13"/>
      <c r="AY764" s="12"/>
      <c r="AZ764" s="12"/>
      <c r="BA764" s="39"/>
      <c r="BB764" s="40">
        <v>0</v>
      </c>
      <c r="BC764" s="39"/>
      <c r="BE764" s="12"/>
      <c r="BF764" s="12"/>
      <c r="BG764" s="12"/>
      <c r="BH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</row>
    <row r="765" spans="1:128" x14ac:dyDescent="0.25">
      <c r="A765" s="34" t="s">
        <v>178</v>
      </c>
      <c r="B765" s="1">
        <v>40189</v>
      </c>
      <c r="C765" s="2"/>
      <c r="D765" s="1"/>
      <c r="E765" s="9"/>
      <c r="F765" s="2">
        <v>23</v>
      </c>
      <c r="G765" t="s">
        <v>128</v>
      </c>
      <c r="H765" s="2"/>
      <c r="I765" s="12"/>
      <c r="J765" s="12">
        <v>5.85</v>
      </c>
      <c r="K765" s="2"/>
      <c r="L765" s="36"/>
      <c r="M765" s="2"/>
      <c r="N765" s="2"/>
      <c r="O765" s="2"/>
      <c r="P765" s="12"/>
      <c r="Q765" s="12"/>
      <c r="R765" s="12"/>
      <c r="S765" s="12"/>
      <c r="T765" s="12"/>
      <c r="U765" s="39">
        <v>0</v>
      </c>
      <c r="W765" s="12"/>
      <c r="X765" s="12"/>
      <c r="Y765" s="12"/>
      <c r="Z765" s="39">
        <v>0</v>
      </c>
      <c r="AB765" s="12">
        <v>0.20329375</v>
      </c>
      <c r="AC765" s="42"/>
      <c r="AD765" s="12"/>
      <c r="AE765" s="12"/>
      <c r="AF765" s="12"/>
      <c r="AG765" s="12">
        <v>0</v>
      </c>
      <c r="AH765" s="12"/>
      <c r="AI765" s="12">
        <v>0</v>
      </c>
      <c r="AJ765" s="12"/>
      <c r="AK765" s="12">
        <v>0</v>
      </c>
      <c r="AL765" s="12">
        <v>0</v>
      </c>
      <c r="AM765" s="39"/>
      <c r="AO765" s="12"/>
      <c r="AP765" s="12"/>
      <c r="AQ765" s="12"/>
      <c r="AR765" s="41">
        <v>0</v>
      </c>
      <c r="AS765" s="12">
        <v>0</v>
      </c>
      <c r="AT765" s="12">
        <v>0</v>
      </c>
      <c r="AU765" s="12">
        <v>0</v>
      </c>
      <c r="AV765" s="12"/>
      <c r="AW765" s="12"/>
      <c r="AX765" s="13">
        <v>0</v>
      </c>
      <c r="AY765" s="12"/>
      <c r="AZ765" s="12"/>
      <c r="BA765" s="39"/>
      <c r="BB765" s="40">
        <v>0</v>
      </c>
      <c r="BC765" s="39"/>
      <c r="BE765" s="12"/>
      <c r="BF765" s="12"/>
      <c r="BG765" s="12"/>
      <c r="BH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</row>
    <row r="766" spans="1:128" x14ac:dyDescent="0.25">
      <c r="A766" s="34" t="s">
        <v>178</v>
      </c>
      <c r="B766" s="1">
        <v>40197</v>
      </c>
      <c r="C766" s="2"/>
      <c r="D766" s="1"/>
      <c r="F766" s="2">
        <v>31</v>
      </c>
      <c r="G766" t="s">
        <v>128</v>
      </c>
      <c r="H766" s="2"/>
      <c r="I766" s="12"/>
      <c r="J766" s="12">
        <v>8.75</v>
      </c>
      <c r="K766" s="2"/>
      <c r="L766" s="36"/>
      <c r="M766" s="2"/>
      <c r="N766" s="2"/>
      <c r="O766" s="2"/>
      <c r="P766" s="12"/>
      <c r="Q766" s="12"/>
      <c r="R766" s="12"/>
      <c r="S766" s="12"/>
      <c r="T766" s="12"/>
      <c r="U766" s="39"/>
      <c r="W766" s="12"/>
      <c r="X766" s="12"/>
      <c r="Y766" s="12"/>
      <c r="Z766" s="39"/>
      <c r="AB766" s="12"/>
      <c r="AC766" s="42"/>
      <c r="AD766" s="12"/>
      <c r="AE766" s="12"/>
      <c r="AF766" s="12"/>
      <c r="AG766" s="12"/>
      <c r="AH766" s="12"/>
      <c r="AI766" s="12"/>
      <c r="AJ766" s="12"/>
      <c r="AK766" s="12"/>
      <c r="AL766" s="12"/>
      <c r="AM766" s="39"/>
      <c r="AO766" s="12"/>
      <c r="AP766" s="12"/>
      <c r="AQ766" s="12"/>
      <c r="AR766" s="41"/>
      <c r="AS766" s="12"/>
      <c r="AT766" s="12"/>
      <c r="AU766" s="12"/>
      <c r="AV766" s="12"/>
      <c r="AW766" s="12"/>
      <c r="AX766" s="13"/>
      <c r="AY766" s="12"/>
      <c r="AZ766" s="12"/>
      <c r="BA766" s="39"/>
      <c r="BB766" s="40">
        <v>0</v>
      </c>
      <c r="BC766" s="39"/>
      <c r="BE766" s="12"/>
      <c r="BF766" s="12"/>
      <c r="BG766" s="12"/>
      <c r="BH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</row>
    <row r="767" spans="1:128" x14ac:dyDescent="0.25">
      <c r="A767" s="34" t="s">
        <v>178</v>
      </c>
      <c r="B767" s="1">
        <v>40200</v>
      </c>
      <c r="C767" s="2"/>
      <c r="D767" s="1"/>
      <c r="F767" s="2">
        <v>34</v>
      </c>
      <c r="G767" t="s">
        <v>128</v>
      </c>
      <c r="H767" s="2"/>
      <c r="I767" s="12"/>
      <c r="J767" s="12">
        <v>9.4499999999999993</v>
      </c>
      <c r="K767" s="2"/>
      <c r="L767" s="36"/>
      <c r="M767" s="2"/>
      <c r="N767" s="2"/>
      <c r="O767" s="2"/>
      <c r="P767" s="12"/>
      <c r="Q767" s="12"/>
      <c r="R767" s="12"/>
      <c r="S767" s="12"/>
      <c r="T767" s="12"/>
      <c r="U767" s="39"/>
      <c r="W767" s="12"/>
      <c r="X767" s="12"/>
      <c r="Y767" s="12"/>
      <c r="Z767" s="39"/>
      <c r="AB767" s="12"/>
      <c r="AC767" s="42"/>
      <c r="AD767" s="12"/>
      <c r="AE767" s="12"/>
      <c r="AF767" s="12"/>
      <c r="AG767" s="12"/>
      <c r="AH767" s="12"/>
      <c r="AI767" s="12"/>
      <c r="AJ767" s="12"/>
      <c r="AK767" s="12"/>
      <c r="AL767" s="12"/>
      <c r="AM767" s="39"/>
      <c r="AO767" s="12"/>
      <c r="AP767" s="12"/>
      <c r="AQ767" s="12"/>
      <c r="AR767" s="41"/>
      <c r="AS767" s="12"/>
      <c r="AT767" s="12"/>
      <c r="AU767" s="12"/>
      <c r="AV767" s="12"/>
      <c r="AW767" s="12"/>
      <c r="AX767" s="13"/>
      <c r="AY767" s="12"/>
      <c r="AZ767" s="12"/>
      <c r="BA767" s="39"/>
      <c r="BB767" s="40">
        <v>0</v>
      </c>
      <c r="BC767" s="39"/>
      <c r="BE767" s="12"/>
      <c r="BF767" s="12"/>
      <c r="BG767" s="12"/>
      <c r="BH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</row>
    <row r="768" spans="1:128" x14ac:dyDescent="0.25">
      <c r="A768" s="34" t="s">
        <v>178</v>
      </c>
      <c r="B768" s="1">
        <v>40203</v>
      </c>
      <c r="C768" s="2"/>
      <c r="D768" s="1"/>
      <c r="E768" s="9"/>
      <c r="F768" s="2">
        <v>37</v>
      </c>
      <c r="G768" t="s">
        <v>128</v>
      </c>
      <c r="H768" s="2"/>
      <c r="I768" s="12"/>
      <c r="J768" s="12"/>
      <c r="K768" s="2"/>
      <c r="L768" s="36"/>
      <c r="M768" s="2"/>
      <c r="N768" s="2"/>
      <c r="O768" s="2"/>
      <c r="P768" s="12"/>
      <c r="Q768" s="12"/>
      <c r="R768" s="12"/>
      <c r="S768" s="12"/>
      <c r="T768" s="12"/>
      <c r="U768" s="39">
        <v>314.59042495856801</v>
      </c>
      <c r="V768" s="40">
        <v>31.459042495856799</v>
      </c>
      <c r="W768" s="12"/>
      <c r="X768" s="12"/>
      <c r="Y768" s="12"/>
      <c r="Z768" s="39">
        <v>458.4585060202088</v>
      </c>
      <c r="AA768" s="40">
        <v>45.845850602020882</v>
      </c>
      <c r="AB768" s="12">
        <v>0.85141443906049086</v>
      </c>
      <c r="AC768" s="42">
        <f>AB768/AA768</f>
        <v>1.8571243152438327E-2</v>
      </c>
      <c r="AD768" s="12"/>
      <c r="AE768" s="12"/>
      <c r="AF768" s="12"/>
      <c r="AG768" s="12">
        <v>46.735919379706566</v>
      </c>
      <c r="AH768" s="12"/>
      <c r="AI768" s="12">
        <v>0</v>
      </c>
      <c r="AJ768" s="12"/>
      <c r="AK768" s="12">
        <v>0</v>
      </c>
      <c r="AL768" s="12">
        <v>0</v>
      </c>
      <c r="AM768" s="39">
        <f>AG768+AH768+AI768+AJ768+AK768+AL768</f>
        <v>46.735919379706566</v>
      </c>
      <c r="AN768" s="40">
        <f>AM768/10</f>
        <v>4.6735919379706568</v>
      </c>
      <c r="AO768" s="12"/>
      <c r="AP768" s="12"/>
      <c r="AQ768" s="12"/>
      <c r="AR768" s="41">
        <v>90.469121564765658</v>
      </c>
      <c r="AS768" s="12">
        <v>90.469121564765658</v>
      </c>
      <c r="AT768" s="12">
        <v>0</v>
      </c>
      <c r="AU768" s="12">
        <v>0</v>
      </c>
      <c r="AV768" s="12"/>
      <c r="AW768" s="12"/>
      <c r="AX768" s="13">
        <v>0</v>
      </c>
      <c r="AY768" s="12"/>
      <c r="AZ768" s="12"/>
      <c r="BA768" s="39"/>
      <c r="BB768" s="40">
        <v>0</v>
      </c>
      <c r="BC768" s="39">
        <f>U768+Z768+AM768+BA768</f>
        <v>819.78485035848337</v>
      </c>
      <c r="BD768">
        <f>V768+AA768+AN768</f>
        <v>81.978485035848337</v>
      </c>
      <c r="BE768" s="12"/>
      <c r="BF768" s="12"/>
      <c r="BG768" s="12"/>
      <c r="BH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</row>
    <row r="769" spans="1:128" x14ac:dyDescent="0.25">
      <c r="A769" s="34" t="s">
        <v>178</v>
      </c>
      <c r="B769" s="1">
        <v>40210</v>
      </c>
      <c r="C769" s="2"/>
      <c r="D769" s="1"/>
      <c r="F769" s="2">
        <v>44</v>
      </c>
      <c r="G769" t="s">
        <v>128</v>
      </c>
      <c r="H769" s="2"/>
      <c r="I769" s="12"/>
      <c r="J769" s="12">
        <v>12.05</v>
      </c>
      <c r="K769" s="2"/>
      <c r="L769" s="36"/>
      <c r="M769" s="2"/>
      <c r="N769" s="2"/>
      <c r="O769" s="2"/>
      <c r="P769" s="12"/>
      <c r="Q769" s="12"/>
      <c r="R769" s="12"/>
      <c r="S769" s="12"/>
      <c r="T769" s="12"/>
      <c r="U769" s="39"/>
      <c r="W769" s="12"/>
      <c r="X769" s="12"/>
      <c r="Y769" s="12"/>
      <c r="Z769" s="39"/>
      <c r="AB769" s="12"/>
      <c r="AC769" s="42"/>
      <c r="AD769" s="12"/>
      <c r="AE769" s="12"/>
      <c r="AF769" s="12"/>
      <c r="AG769" s="12"/>
      <c r="AH769" s="12"/>
      <c r="AI769" s="12"/>
      <c r="AJ769" s="12"/>
      <c r="AK769" s="12"/>
      <c r="AL769" s="12"/>
      <c r="AM769" s="39"/>
      <c r="AO769" s="12"/>
      <c r="AP769" s="12"/>
      <c r="AQ769" s="12"/>
      <c r="AR769" s="41"/>
      <c r="AS769" s="12"/>
      <c r="AT769" s="12"/>
      <c r="AU769" s="12"/>
      <c r="AV769" s="12"/>
      <c r="AW769" s="12"/>
      <c r="AX769" s="13"/>
      <c r="AY769" s="12"/>
      <c r="AZ769" s="12"/>
      <c r="BA769" s="39"/>
      <c r="BB769" s="40">
        <v>0</v>
      </c>
      <c r="BC769" s="39"/>
      <c r="BE769" s="12"/>
      <c r="BF769" s="12"/>
      <c r="BG769" s="12"/>
      <c r="BH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</row>
    <row r="770" spans="1:128" x14ac:dyDescent="0.25">
      <c r="A770" s="34" t="s">
        <v>178</v>
      </c>
      <c r="B770" s="1">
        <v>40217</v>
      </c>
      <c r="C770" s="2"/>
      <c r="D770" s="1"/>
      <c r="F770" s="2">
        <v>51</v>
      </c>
      <c r="G770" t="s">
        <v>128</v>
      </c>
      <c r="H770" s="2"/>
      <c r="I770" s="12"/>
      <c r="J770" s="12">
        <v>15.5</v>
      </c>
      <c r="K770" s="2"/>
      <c r="L770" s="36"/>
      <c r="M770" s="2"/>
      <c r="N770" s="2"/>
      <c r="O770" s="2"/>
      <c r="P770" s="12"/>
      <c r="Q770" s="12"/>
      <c r="R770" s="12"/>
      <c r="S770" s="12"/>
      <c r="T770" s="12"/>
      <c r="U770" s="39"/>
      <c r="W770" s="12"/>
      <c r="X770" s="12"/>
      <c r="Y770" s="12"/>
      <c r="Z770" s="39"/>
      <c r="AB770" s="12"/>
      <c r="AC770" s="42"/>
      <c r="AD770" s="12"/>
      <c r="AE770" s="12"/>
      <c r="AF770" s="12"/>
      <c r="AG770" s="12"/>
      <c r="AH770" s="12"/>
      <c r="AI770" s="12"/>
      <c r="AJ770" s="12"/>
      <c r="AK770" s="12"/>
      <c r="AL770" s="12"/>
      <c r="AM770" s="39"/>
      <c r="AO770" s="12"/>
      <c r="AP770" s="12"/>
      <c r="AQ770" s="12"/>
      <c r="AR770" s="41"/>
      <c r="AS770" s="12"/>
      <c r="AT770" s="12"/>
      <c r="AU770" s="12"/>
      <c r="AV770" s="12"/>
      <c r="AW770" s="12"/>
      <c r="AX770" s="13"/>
      <c r="AY770" s="12"/>
      <c r="AZ770" s="12"/>
      <c r="BA770" s="39"/>
      <c r="BB770" s="40">
        <v>0</v>
      </c>
      <c r="BC770" s="39"/>
      <c r="BE770" s="12"/>
      <c r="BF770" s="12"/>
      <c r="BG770" s="12"/>
      <c r="BH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</row>
    <row r="771" spans="1:128" x14ac:dyDescent="0.25">
      <c r="A771" s="34" t="s">
        <v>178</v>
      </c>
      <c r="B771" s="1">
        <v>40225</v>
      </c>
      <c r="C771" s="2"/>
      <c r="D771" s="1"/>
      <c r="F771" s="2">
        <v>59</v>
      </c>
      <c r="G771" t="s">
        <v>128</v>
      </c>
      <c r="H771" s="2"/>
      <c r="I771" s="12"/>
      <c r="J771" s="12">
        <v>17.7</v>
      </c>
      <c r="K771" s="2"/>
      <c r="L771" s="36"/>
      <c r="M771" s="2"/>
      <c r="N771" s="2"/>
      <c r="O771" s="2"/>
      <c r="P771" s="12"/>
      <c r="Q771" s="12"/>
      <c r="R771" s="12"/>
      <c r="S771" s="12"/>
      <c r="T771" s="12"/>
      <c r="U771" s="39"/>
      <c r="W771" s="12"/>
      <c r="X771" s="12"/>
      <c r="Y771" s="12"/>
      <c r="Z771" s="39"/>
      <c r="AB771" s="12"/>
      <c r="AC771" s="42"/>
      <c r="AD771" s="12"/>
      <c r="AE771" s="12"/>
      <c r="AF771" s="12"/>
      <c r="AG771" s="12"/>
      <c r="AH771" s="12"/>
      <c r="AI771" s="12"/>
      <c r="AJ771" s="12"/>
      <c r="AK771" s="12"/>
      <c r="AL771" s="12"/>
      <c r="AM771" s="39"/>
      <c r="AO771" s="12"/>
      <c r="AP771" s="12"/>
      <c r="AQ771" s="12"/>
      <c r="AR771" s="41"/>
      <c r="AS771" s="12"/>
      <c r="AT771" s="12"/>
      <c r="AU771" s="12"/>
      <c r="AV771" s="12"/>
      <c r="AW771" s="12"/>
      <c r="AX771" s="13"/>
      <c r="AY771" s="12"/>
      <c r="AZ771" s="12"/>
      <c r="BA771" s="39"/>
      <c r="BB771" s="40">
        <v>0</v>
      </c>
      <c r="BC771" s="39"/>
      <c r="BE771" s="12"/>
      <c r="BF771" s="12"/>
      <c r="BG771" s="12"/>
      <c r="BH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</row>
    <row r="772" spans="1:128" x14ac:dyDescent="0.25">
      <c r="A772" s="34" t="s">
        <v>178</v>
      </c>
      <c r="B772" s="1">
        <v>40231</v>
      </c>
      <c r="C772" s="2"/>
      <c r="D772" s="1"/>
      <c r="E772" s="9"/>
      <c r="F772" s="2">
        <v>65</v>
      </c>
      <c r="G772" t="s">
        <v>128</v>
      </c>
      <c r="H772" s="2"/>
      <c r="I772" s="12"/>
      <c r="J772" s="12"/>
      <c r="K772" s="2"/>
      <c r="L772" s="36"/>
      <c r="M772" s="2"/>
      <c r="N772" s="2"/>
      <c r="O772" s="2"/>
      <c r="P772" s="12"/>
      <c r="Q772" s="12"/>
      <c r="R772" s="12"/>
      <c r="S772" s="12"/>
      <c r="T772" s="12"/>
      <c r="U772" s="39">
        <v>3169.9695827281716</v>
      </c>
      <c r="V772" s="40">
        <v>316.99695827281715</v>
      </c>
      <c r="W772" s="12"/>
      <c r="X772" s="12"/>
      <c r="Y772" s="12"/>
      <c r="Z772" s="39">
        <v>2679.9711014135883</v>
      </c>
      <c r="AA772" s="40">
        <v>267.9971101413588</v>
      </c>
      <c r="AB772" s="12">
        <v>3.7636340966637252</v>
      </c>
      <c r="AC772" s="42">
        <f>AB772/AA772</f>
        <v>1.4043562240945598E-2</v>
      </c>
      <c r="AD772" s="12"/>
      <c r="AE772" s="12"/>
      <c r="AF772" s="12"/>
      <c r="AG772" s="12">
        <v>166.70203820105857</v>
      </c>
      <c r="AH772" s="12"/>
      <c r="AI772" s="12">
        <v>253.11842605885644</v>
      </c>
      <c r="AJ772" s="12"/>
      <c r="AK772" s="12">
        <v>0</v>
      </c>
      <c r="AL772" s="12">
        <v>0</v>
      </c>
      <c r="AM772" s="39">
        <f>AG772+AH772+AI772+AJ772+AK772+AL772</f>
        <v>419.82046425991501</v>
      </c>
      <c r="AN772" s="40">
        <f>AM772/10</f>
        <v>41.982046425991498</v>
      </c>
      <c r="AO772" s="12"/>
      <c r="AP772" s="12"/>
      <c r="AQ772" s="12"/>
      <c r="AR772" s="41">
        <v>248.46975619477666</v>
      </c>
      <c r="AS772" s="12">
        <v>239.43174703120332</v>
      </c>
      <c r="AT772" s="12">
        <v>9.0380091635733475</v>
      </c>
      <c r="AU772" s="12">
        <v>0</v>
      </c>
      <c r="AV772" s="12"/>
      <c r="AW772" s="12"/>
      <c r="AX772" s="13">
        <v>0</v>
      </c>
      <c r="AY772" s="12"/>
      <c r="AZ772" s="12"/>
      <c r="BA772" s="39"/>
      <c r="BB772" s="40">
        <v>0</v>
      </c>
      <c r="BC772" s="39">
        <f>U772+Z772+AM772+BA772</f>
        <v>6269.7611484016752</v>
      </c>
      <c r="BD772">
        <f>V772+AA772+AN772</f>
        <v>626.97611484016738</v>
      </c>
      <c r="BE772" s="12"/>
      <c r="BF772" s="12"/>
      <c r="BG772" s="12"/>
      <c r="BH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</row>
    <row r="773" spans="1:128" x14ac:dyDescent="0.25">
      <c r="A773" s="34" t="s">
        <v>178</v>
      </c>
      <c r="B773" s="1">
        <v>40233</v>
      </c>
      <c r="C773" s="2"/>
      <c r="D773" s="1"/>
      <c r="F773" s="2">
        <v>67</v>
      </c>
      <c r="G773" t="s">
        <v>128</v>
      </c>
      <c r="H773" s="2"/>
      <c r="I773" s="12"/>
      <c r="J773" s="12">
        <v>18.95</v>
      </c>
      <c r="K773" s="2"/>
      <c r="L773" s="36"/>
      <c r="M773" s="2"/>
      <c r="N773" s="2"/>
      <c r="O773" s="2"/>
      <c r="P773" s="12"/>
      <c r="Q773" s="12"/>
      <c r="R773" s="12"/>
      <c r="S773" s="12"/>
      <c r="T773" s="12"/>
      <c r="U773" s="39"/>
      <c r="W773" s="12"/>
      <c r="X773" s="12"/>
      <c r="Y773" s="12"/>
      <c r="Z773" s="39"/>
      <c r="AB773" s="12"/>
      <c r="AC773" s="42"/>
      <c r="AD773" s="12"/>
      <c r="AE773" s="12"/>
      <c r="AF773" s="12"/>
      <c r="AG773" s="12"/>
      <c r="AH773" s="12"/>
      <c r="AI773" s="12"/>
      <c r="AJ773" s="12"/>
      <c r="AK773" s="12"/>
      <c r="AL773" s="12"/>
      <c r="AM773" s="39"/>
      <c r="AO773" s="12"/>
      <c r="AP773" s="12"/>
      <c r="AQ773" s="12"/>
      <c r="AR773" s="41"/>
      <c r="AS773" s="12"/>
      <c r="AT773" s="12"/>
      <c r="AU773" s="12"/>
      <c r="AV773" s="12"/>
      <c r="AW773" s="12"/>
      <c r="AX773" s="13"/>
      <c r="AY773" s="12"/>
      <c r="AZ773" s="12"/>
      <c r="BA773" s="39"/>
      <c r="BB773" s="40">
        <v>0</v>
      </c>
      <c r="BC773" s="39"/>
      <c r="BE773" s="12"/>
      <c r="BF773" s="12"/>
      <c r="BG773" s="12"/>
      <c r="BH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</row>
    <row r="774" spans="1:128" x14ac:dyDescent="0.25">
      <c r="A774" s="34" t="s">
        <v>178</v>
      </c>
      <c r="B774" s="1">
        <v>40240</v>
      </c>
      <c r="C774" s="2"/>
      <c r="D774" s="1"/>
      <c r="F774" s="2">
        <v>74</v>
      </c>
      <c r="G774" t="s">
        <v>128</v>
      </c>
      <c r="H774" s="2"/>
      <c r="I774" s="12"/>
      <c r="J774" s="12">
        <v>22.066666666666666</v>
      </c>
      <c r="K774" s="2"/>
      <c r="L774" s="36"/>
      <c r="M774" s="2"/>
      <c r="N774" s="2"/>
      <c r="O774" s="2"/>
      <c r="P774" s="12"/>
      <c r="Q774" s="12"/>
      <c r="R774" s="12"/>
      <c r="S774" s="12"/>
      <c r="T774" s="12"/>
      <c r="U774" s="39"/>
      <c r="W774" s="12"/>
      <c r="X774" s="12"/>
      <c r="Y774" s="12"/>
      <c r="Z774" s="39"/>
      <c r="AB774" s="12"/>
      <c r="AC774" s="42"/>
      <c r="AD774" s="12"/>
      <c r="AE774" s="12"/>
      <c r="AF774" s="12"/>
      <c r="AG774" s="12"/>
      <c r="AH774" s="12"/>
      <c r="AI774" s="12"/>
      <c r="AJ774" s="12"/>
      <c r="AK774" s="12"/>
      <c r="AL774" s="12"/>
      <c r="AM774" s="39"/>
      <c r="AO774" s="12"/>
      <c r="AP774" s="12"/>
      <c r="AQ774" s="12"/>
      <c r="AR774" s="41"/>
      <c r="AS774" s="12"/>
      <c r="AT774" s="12"/>
      <c r="AU774" s="12"/>
      <c r="AV774" s="12"/>
      <c r="AW774" s="12"/>
      <c r="AX774" s="13"/>
      <c r="AY774" s="12"/>
      <c r="AZ774" s="12"/>
      <c r="BA774" s="39"/>
      <c r="BB774" s="40">
        <v>0</v>
      </c>
      <c r="BC774" s="39"/>
      <c r="BE774" s="12"/>
      <c r="BF774" s="12"/>
      <c r="BG774" s="12"/>
      <c r="BH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</row>
    <row r="775" spans="1:128" x14ac:dyDescent="0.25">
      <c r="A775" s="34" t="s">
        <v>178</v>
      </c>
      <c r="B775" s="1">
        <v>40245</v>
      </c>
      <c r="C775" s="2"/>
      <c r="D775" s="1"/>
      <c r="E775" s="9"/>
      <c r="F775" s="2">
        <v>79</v>
      </c>
      <c r="G775" t="s">
        <v>128</v>
      </c>
      <c r="H775" s="2"/>
      <c r="I775" s="12"/>
      <c r="J775" s="12">
        <v>22.15</v>
      </c>
      <c r="K775" s="2"/>
      <c r="L775" s="36"/>
      <c r="M775" s="2"/>
      <c r="N775" s="2"/>
      <c r="O775" s="2"/>
      <c r="P775" s="12"/>
      <c r="Q775" s="12"/>
      <c r="R775" s="12"/>
      <c r="S775" s="12"/>
      <c r="T775" s="12"/>
      <c r="U775" s="39">
        <v>3445.9561376120364</v>
      </c>
      <c r="V775" s="40">
        <v>344.59561376120365</v>
      </c>
      <c r="W775" s="12"/>
      <c r="X775" s="12"/>
      <c r="Y775" s="12"/>
      <c r="Z775" s="39">
        <v>2230.9918168739405</v>
      </c>
      <c r="AA775" s="40">
        <v>223.09918168739404</v>
      </c>
      <c r="AB775" s="12">
        <v>3.3754888917918855</v>
      </c>
      <c r="AC775" s="42">
        <f>AB775/AA775</f>
        <v>1.5129992258427963E-2</v>
      </c>
      <c r="AD775" s="12"/>
      <c r="AE775" s="12"/>
      <c r="AF775" s="12"/>
      <c r="AG775" s="12">
        <v>150.47063798579865</v>
      </c>
      <c r="AH775" s="12"/>
      <c r="AI775" s="12">
        <v>885.42460477504835</v>
      </c>
      <c r="AJ775" s="12"/>
      <c r="AK775" s="12">
        <v>0</v>
      </c>
      <c r="AL775" s="12">
        <v>0</v>
      </c>
      <c r="AM775" s="39">
        <f>AG775+AH775+AI775+AJ775+AK775+AL775</f>
        <v>1035.8952427608469</v>
      </c>
      <c r="AN775" s="40">
        <f>AM775/10</f>
        <v>103.58952427608469</v>
      </c>
      <c r="AO775" s="12"/>
      <c r="AP775" s="12"/>
      <c r="AQ775" s="12"/>
      <c r="AR775" s="41">
        <v>149.23225937750297</v>
      </c>
      <c r="AS775" s="12">
        <v>88.488983377130253</v>
      </c>
      <c r="AT775" s="12">
        <v>60.743276000372717</v>
      </c>
      <c r="AU775" s="12">
        <v>0</v>
      </c>
      <c r="AV775" s="12"/>
      <c r="AW775" s="12"/>
      <c r="AX775" s="13">
        <v>0</v>
      </c>
      <c r="AY775" s="12"/>
      <c r="AZ775" s="12"/>
      <c r="BA775" s="39"/>
      <c r="BB775" s="40">
        <v>0</v>
      </c>
      <c r="BC775" s="39">
        <f>U775+Z775+AM775+BA775</f>
        <v>6712.8431972468243</v>
      </c>
      <c r="BD775">
        <f>V775+AA775+AN775</f>
        <v>671.2843197246824</v>
      </c>
      <c r="BE775" s="12"/>
      <c r="BF775" s="12"/>
      <c r="BG775" s="12"/>
      <c r="BH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</row>
    <row r="776" spans="1:128" x14ac:dyDescent="0.25">
      <c r="A776" s="34" t="s">
        <v>178</v>
      </c>
      <c r="B776" s="1">
        <v>40252</v>
      </c>
      <c r="C776" s="2"/>
      <c r="D776" s="1"/>
      <c r="F776" s="2">
        <v>86</v>
      </c>
      <c r="G776" t="s">
        <v>128</v>
      </c>
      <c r="H776" s="2"/>
      <c r="I776" s="12"/>
      <c r="J776" s="12">
        <v>22.65</v>
      </c>
      <c r="K776" s="2"/>
      <c r="L776" s="36"/>
      <c r="M776" s="2"/>
      <c r="N776" s="2"/>
      <c r="O776" s="2"/>
      <c r="P776" s="12"/>
      <c r="Q776" s="12"/>
      <c r="R776" s="12"/>
      <c r="S776" s="12"/>
      <c r="T776" s="12"/>
      <c r="U776" s="39"/>
      <c r="W776" s="12"/>
      <c r="X776" s="12"/>
      <c r="Y776" s="12"/>
      <c r="Z776" s="39"/>
      <c r="AB776" s="12"/>
      <c r="AC776" s="42"/>
      <c r="AD776" s="12"/>
      <c r="AE776" s="12"/>
      <c r="AF776" s="12"/>
      <c r="AG776" s="12"/>
      <c r="AH776" s="12"/>
      <c r="AI776" s="12"/>
      <c r="AJ776" s="12"/>
      <c r="AK776" s="12"/>
      <c r="AL776" s="12"/>
      <c r="AM776" s="39"/>
      <c r="AO776" s="12"/>
      <c r="AP776" s="12"/>
      <c r="AQ776" s="12"/>
      <c r="AR776" s="41"/>
      <c r="AS776" s="12"/>
      <c r="AT776" s="12"/>
      <c r="AU776" s="12"/>
      <c r="AV776" s="12"/>
      <c r="AW776" s="12"/>
      <c r="AX776" s="13"/>
      <c r="AY776" s="12"/>
      <c r="AZ776" s="12"/>
      <c r="BA776" s="39"/>
      <c r="BB776" s="40">
        <v>0</v>
      </c>
      <c r="BC776" s="39"/>
      <c r="BE776" s="12"/>
      <c r="BF776" s="12"/>
      <c r="BG776" s="12"/>
      <c r="BH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</row>
    <row r="777" spans="1:128" x14ac:dyDescent="0.25">
      <c r="A777" s="34" t="s">
        <v>178</v>
      </c>
      <c r="B777" s="1">
        <v>40259</v>
      </c>
      <c r="C777" s="2"/>
      <c r="D777" s="1"/>
      <c r="F777" s="2">
        <v>93</v>
      </c>
      <c r="G777" t="s">
        <v>128</v>
      </c>
      <c r="H777" s="2"/>
      <c r="I777" s="12"/>
      <c r="J777" s="12"/>
      <c r="K777" s="2"/>
      <c r="L777" s="36"/>
      <c r="M777" s="2"/>
      <c r="N777" s="2"/>
      <c r="O777" s="2"/>
      <c r="P777" s="12"/>
      <c r="Q777" s="12"/>
      <c r="R777" s="12"/>
      <c r="S777" s="12"/>
      <c r="T777" s="12"/>
      <c r="U777" s="39"/>
      <c r="W777" s="12"/>
      <c r="X777" s="12"/>
      <c r="Y777" s="12"/>
      <c r="Z777" s="39"/>
      <c r="AB777" s="12"/>
      <c r="AC777" s="42"/>
      <c r="AD777" s="12"/>
      <c r="AE777" s="12"/>
      <c r="AF777" s="12"/>
      <c r="AG777" s="12"/>
      <c r="AH777" s="12"/>
      <c r="AI777" s="12"/>
      <c r="AJ777" s="12"/>
      <c r="AK777" s="12"/>
      <c r="AL777" s="12"/>
      <c r="AM777" s="39"/>
      <c r="AO777" s="12"/>
      <c r="AP777" s="12"/>
      <c r="AQ777" s="12"/>
      <c r="AR777" s="41"/>
      <c r="AS777" s="12"/>
      <c r="AT777" s="12"/>
      <c r="AU777" s="12"/>
      <c r="AV777" s="12"/>
      <c r="AW777" s="12"/>
      <c r="AX777" s="13"/>
      <c r="AY777" s="12"/>
      <c r="AZ777" s="12"/>
      <c r="BA777" s="39"/>
      <c r="BB777" s="40">
        <v>0</v>
      </c>
      <c r="BC777" s="39"/>
      <c r="BE777" s="12"/>
      <c r="BF777" s="12"/>
      <c r="BG777" s="12"/>
      <c r="BH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</row>
    <row r="778" spans="1:128" x14ac:dyDescent="0.25">
      <c r="A778" s="34" t="s">
        <v>178</v>
      </c>
      <c r="B778" s="1">
        <v>40260</v>
      </c>
      <c r="C778" s="2"/>
      <c r="D778" s="1"/>
      <c r="E778" s="9"/>
      <c r="F778" s="2">
        <v>94</v>
      </c>
      <c r="G778" t="s">
        <v>128</v>
      </c>
      <c r="H778" s="2"/>
      <c r="I778" s="12"/>
      <c r="J778" s="12"/>
      <c r="K778" s="2"/>
      <c r="L778" s="36"/>
      <c r="M778" s="2"/>
      <c r="N778" s="2"/>
      <c r="O778" s="2"/>
      <c r="P778" s="12"/>
      <c r="Q778" s="12"/>
      <c r="R778" s="12"/>
      <c r="S778" s="12"/>
      <c r="T778" s="12"/>
      <c r="U778" s="39">
        <v>3575.4329775431488</v>
      </c>
      <c r="V778" s="40">
        <v>357.54329775431489</v>
      </c>
      <c r="W778" s="12"/>
      <c r="X778" s="12"/>
      <c r="Y778" s="12"/>
      <c r="Z778" s="39">
        <v>1914.4115365638886</v>
      </c>
      <c r="AA778" s="40">
        <v>191.44115365638885</v>
      </c>
      <c r="AB778" s="12">
        <v>3.2815387529212314</v>
      </c>
      <c r="AC778" s="42">
        <f>AB778/AA778</f>
        <v>1.7141239959361888E-2</v>
      </c>
      <c r="AD778" s="12"/>
      <c r="AE778" s="12"/>
      <c r="AF778" s="12"/>
      <c r="AG778" s="12">
        <v>102.50750022505716</v>
      </c>
      <c r="AH778" s="12"/>
      <c r="AI778" s="12">
        <v>2058.4449574472446</v>
      </c>
      <c r="AJ778" s="12"/>
      <c r="AK778" s="12">
        <v>0</v>
      </c>
      <c r="AL778" s="12">
        <v>0</v>
      </c>
      <c r="AM778" s="39">
        <f>AG778+AH778+AI778+AJ778+AK778+AL778</f>
        <v>2160.952457672302</v>
      </c>
      <c r="AN778" s="40">
        <f>AM778/10</f>
        <v>216.09524576723021</v>
      </c>
      <c r="AO778" s="12"/>
      <c r="AP778" s="12"/>
      <c r="AQ778" s="12"/>
      <c r="AR778" s="41">
        <v>106.50831544353413</v>
      </c>
      <c r="AS778" s="12">
        <v>47.850874250084885</v>
      </c>
      <c r="AT778" s="12">
        <v>58.657441193449245</v>
      </c>
      <c r="AU778" s="12">
        <v>0</v>
      </c>
      <c r="AV778" s="12"/>
      <c r="AW778" s="12"/>
      <c r="AX778" s="13">
        <v>0</v>
      </c>
      <c r="AY778" s="12"/>
      <c r="AZ778" s="12"/>
      <c r="BA778" s="39"/>
      <c r="BB778" s="40">
        <v>0</v>
      </c>
      <c r="BC778" s="39">
        <f>U778+Z778+AM778+BA778</f>
        <v>7650.7969717793385</v>
      </c>
      <c r="BD778">
        <f>V778+AA778+AN778</f>
        <v>765.07969717793389</v>
      </c>
      <c r="BE778" s="12"/>
      <c r="BF778" s="12"/>
      <c r="BG778" s="12"/>
      <c r="BH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</row>
    <row r="779" spans="1:128" x14ac:dyDescent="0.25">
      <c r="A779" s="34" t="s">
        <v>178</v>
      </c>
      <c r="B779" s="1">
        <v>40267</v>
      </c>
      <c r="C779" s="2"/>
      <c r="D779" s="1"/>
      <c r="F779" s="2">
        <v>101</v>
      </c>
      <c r="G779" t="s">
        <v>128</v>
      </c>
      <c r="H779" s="2"/>
      <c r="I779" s="12"/>
      <c r="J779" s="12">
        <v>23.15</v>
      </c>
      <c r="K779" s="2"/>
      <c r="L779" s="36"/>
      <c r="M779" s="2"/>
      <c r="N779" s="2"/>
      <c r="O779" s="2"/>
      <c r="P779" s="12"/>
      <c r="Q779" s="12"/>
      <c r="R779" s="12"/>
      <c r="S779" s="12"/>
      <c r="T779" s="12"/>
      <c r="U779" s="39"/>
      <c r="W779" s="12"/>
      <c r="X779" s="12"/>
      <c r="Y779" s="12"/>
      <c r="Z779" s="39"/>
      <c r="AB779" s="12"/>
      <c r="AC779" s="42"/>
      <c r="AD779" s="12"/>
      <c r="AE779" s="12"/>
      <c r="AF779" s="12"/>
      <c r="AG779" s="12"/>
      <c r="AH779" s="12"/>
      <c r="AI779" s="12"/>
      <c r="AJ779" s="12"/>
      <c r="AK779" s="12"/>
      <c r="AL779" s="12"/>
      <c r="AM779" s="39"/>
      <c r="AO779" s="12"/>
      <c r="AP779" s="12"/>
      <c r="AQ779" s="12"/>
      <c r="AR779" s="41"/>
      <c r="AS779" s="12"/>
      <c r="AT779" s="12"/>
      <c r="AU779" s="12"/>
      <c r="AV779" s="12"/>
      <c r="AW779" s="12"/>
      <c r="AX779" s="13"/>
      <c r="AY779" s="12"/>
      <c r="AZ779" s="12"/>
      <c r="BA779" s="39"/>
      <c r="BB779" s="40">
        <v>0</v>
      </c>
      <c r="BC779" s="39"/>
      <c r="BE779" s="12"/>
      <c r="BF779" s="12"/>
      <c r="BG779" s="12"/>
      <c r="BH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</row>
    <row r="780" spans="1:128" x14ac:dyDescent="0.25">
      <c r="A780" s="34" t="s">
        <v>178</v>
      </c>
      <c r="B780" s="1">
        <v>40275</v>
      </c>
      <c r="C780" s="2"/>
      <c r="D780" s="1"/>
      <c r="E780" s="9"/>
      <c r="F780" s="2">
        <v>109</v>
      </c>
      <c r="G780" t="s">
        <v>128</v>
      </c>
      <c r="H780" s="2"/>
      <c r="I780" s="12"/>
      <c r="J780" s="12"/>
      <c r="K780" s="2"/>
      <c r="L780" s="36"/>
      <c r="M780" s="2"/>
      <c r="N780" s="2"/>
      <c r="O780" s="2"/>
      <c r="P780" s="12"/>
      <c r="Q780" s="12"/>
      <c r="R780" s="12"/>
      <c r="S780" s="12"/>
      <c r="T780" s="12"/>
      <c r="U780" s="39">
        <v>4290.4173539346939</v>
      </c>
      <c r="V780" s="40">
        <v>429.04173539346937</v>
      </c>
      <c r="W780" s="12"/>
      <c r="X780" s="12"/>
      <c r="Y780" s="12"/>
      <c r="Z780" s="39">
        <v>2136.7830067985005</v>
      </c>
      <c r="AA780" s="40">
        <v>213.67830067985005</v>
      </c>
      <c r="AB780" s="12">
        <v>3.2213146722495103</v>
      </c>
      <c r="AC780" s="42">
        <f>AB780/AA780</f>
        <v>1.5075534867136284E-2</v>
      </c>
      <c r="AD780" s="12"/>
      <c r="AE780" s="12"/>
      <c r="AF780" s="12"/>
      <c r="AG780" s="12">
        <v>0</v>
      </c>
      <c r="AH780" s="12"/>
      <c r="AI780" s="12">
        <v>3781.8390296707221</v>
      </c>
      <c r="AJ780" s="12"/>
      <c r="AK780" s="12">
        <v>161.73629318012135</v>
      </c>
      <c r="AL780" s="12">
        <v>768.67076258218378</v>
      </c>
      <c r="AM780" s="39">
        <f>AG780+AH780+AI780+AJ780+AK780+AL780</f>
        <v>4712.2460854330275</v>
      </c>
      <c r="AN780" s="40">
        <f>AM780/10</f>
        <v>471.22460854330274</v>
      </c>
      <c r="AO780" s="12"/>
      <c r="AP780" s="12"/>
      <c r="AQ780" s="12"/>
      <c r="AR780" s="41">
        <v>76.997075857212735</v>
      </c>
      <c r="AS780" s="12">
        <v>0</v>
      </c>
      <c r="AT780" s="12">
        <v>56.603909700811798</v>
      </c>
      <c r="AU780" s="12">
        <v>13.574068837498029</v>
      </c>
      <c r="AV780" s="12"/>
      <c r="AW780" s="12"/>
      <c r="AX780" s="13">
        <v>6.8190973189029043</v>
      </c>
      <c r="AY780" s="12"/>
      <c r="AZ780" s="12"/>
      <c r="BA780" s="39"/>
      <c r="BB780" s="40">
        <v>0</v>
      </c>
      <c r="BC780" s="39">
        <f>U780+Z780+AM780+BA780</f>
        <v>11139.446446166221</v>
      </c>
      <c r="BD780">
        <f>V780+AA780+AN780</f>
        <v>1113.9446446166221</v>
      </c>
      <c r="BE780" s="12"/>
      <c r="BF780" s="12"/>
      <c r="BG780" s="12"/>
      <c r="BH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</row>
    <row r="781" spans="1:128" x14ac:dyDescent="0.25">
      <c r="A781" s="34" t="s">
        <v>178</v>
      </c>
      <c r="B781" s="1">
        <v>40280</v>
      </c>
      <c r="C781" s="2"/>
      <c r="D781" s="1"/>
      <c r="F781" s="2">
        <v>114</v>
      </c>
      <c r="G781" t="s">
        <v>128</v>
      </c>
      <c r="H781" s="2"/>
      <c r="I781" s="12"/>
      <c r="J781" s="12">
        <v>24.2</v>
      </c>
      <c r="K781" s="2"/>
      <c r="L781" s="36"/>
      <c r="M781" s="2"/>
      <c r="N781" s="2"/>
      <c r="O781" s="2"/>
      <c r="P781" s="12"/>
      <c r="Q781" s="12"/>
      <c r="R781" s="12"/>
      <c r="S781" s="12"/>
      <c r="T781" s="12"/>
      <c r="U781" s="39"/>
      <c r="W781" s="12"/>
      <c r="X781" s="12"/>
      <c r="Y781" s="12"/>
      <c r="Z781" s="39"/>
      <c r="AB781" s="12"/>
      <c r="AC781" s="42"/>
      <c r="AD781" s="12"/>
      <c r="AE781" s="12"/>
      <c r="AF781" s="12"/>
      <c r="AG781" s="12"/>
      <c r="AH781" s="12"/>
      <c r="AI781" s="12"/>
      <c r="AJ781" s="12"/>
      <c r="AK781" s="12"/>
      <c r="AL781" s="12"/>
      <c r="AM781" s="39"/>
      <c r="AO781" s="12"/>
      <c r="AP781" s="12"/>
      <c r="AQ781" s="12"/>
      <c r="AR781" s="41"/>
      <c r="AS781" s="12"/>
      <c r="AT781" s="12"/>
      <c r="AU781" s="12"/>
      <c r="AV781" s="12"/>
      <c r="AW781" s="12"/>
      <c r="AX781" s="13"/>
      <c r="AY781" s="12"/>
      <c r="AZ781" s="12"/>
      <c r="BA781" s="39"/>
      <c r="BB781" s="40">
        <v>0</v>
      </c>
      <c r="BC781" s="39"/>
      <c r="BE781" s="12"/>
      <c r="BF781" s="12"/>
      <c r="BG781" s="12"/>
      <c r="BH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</row>
    <row r="782" spans="1:128" x14ac:dyDescent="0.25">
      <c r="A782" s="34" t="s">
        <v>178</v>
      </c>
      <c r="B782" s="1">
        <v>40284</v>
      </c>
      <c r="C782" s="2"/>
      <c r="D782" s="1"/>
      <c r="F782" s="2">
        <v>118</v>
      </c>
      <c r="G782" t="s">
        <v>128</v>
      </c>
      <c r="H782" s="2"/>
      <c r="I782" s="12"/>
      <c r="J782" s="12"/>
      <c r="K782" s="2"/>
      <c r="L782" s="36"/>
      <c r="M782" s="2"/>
      <c r="N782" s="2"/>
      <c r="O782" s="2"/>
      <c r="P782" s="12"/>
      <c r="Q782" s="12"/>
      <c r="R782" s="12"/>
      <c r="S782" s="12"/>
      <c r="T782" s="12"/>
      <c r="U782" s="39"/>
      <c r="W782" s="12"/>
      <c r="X782" s="12"/>
      <c r="Y782" s="12"/>
      <c r="Z782" s="39"/>
      <c r="AB782" s="12"/>
      <c r="AC782" s="42"/>
      <c r="AD782" s="12"/>
      <c r="AE782" s="12"/>
      <c r="AF782" s="12"/>
      <c r="AG782" s="12"/>
      <c r="AH782" s="12"/>
      <c r="AI782" s="12"/>
      <c r="AJ782" s="12"/>
      <c r="AK782" s="12"/>
      <c r="AL782" s="12"/>
      <c r="AM782" s="39"/>
      <c r="AO782" s="12"/>
      <c r="AP782" s="12"/>
      <c r="AQ782" s="12"/>
      <c r="AR782" s="41"/>
      <c r="AS782" s="12"/>
      <c r="AT782" s="12"/>
      <c r="AU782" s="12"/>
      <c r="AV782" s="12"/>
      <c r="AW782" s="12"/>
      <c r="AX782" s="13"/>
      <c r="AY782" s="12"/>
      <c r="AZ782" s="12"/>
      <c r="BA782" s="39"/>
      <c r="BB782" s="40">
        <v>0</v>
      </c>
      <c r="BC782" s="39"/>
      <c r="BE782" s="12"/>
      <c r="BF782" s="12"/>
      <c r="BG782" s="12">
        <v>8.2072738976504667</v>
      </c>
      <c r="BH782" s="12">
        <v>4.4129731379731378</v>
      </c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</row>
    <row r="783" spans="1:128" x14ac:dyDescent="0.25">
      <c r="A783" s="34" t="s">
        <v>178</v>
      </c>
      <c r="B783" s="1">
        <v>40290</v>
      </c>
      <c r="C783" s="2"/>
      <c r="D783" s="1"/>
      <c r="F783" s="2">
        <v>124</v>
      </c>
      <c r="G783" t="s">
        <v>128</v>
      </c>
      <c r="H783" s="2"/>
      <c r="I783" s="12"/>
      <c r="J783" s="12"/>
      <c r="K783" s="2"/>
      <c r="L783" s="36"/>
      <c r="M783" s="2"/>
      <c r="N783" s="2"/>
      <c r="O783" s="2"/>
      <c r="P783" s="12"/>
      <c r="Q783" s="12"/>
      <c r="R783" s="12"/>
      <c r="S783" s="12"/>
      <c r="T783" s="12"/>
      <c r="U783" s="39"/>
      <c r="W783" s="12"/>
      <c r="X783" s="12"/>
      <c r="Y783" s="12"/>
      <c r="Z783" s="39"/>
      <c r="AB783" s="12"/>
      <c r="AC783" s="42"/>
      <c r="AD783" s="12"/>
      <c r="AE783" s="12"/>
      <c r="AF783" s="12"/>
      <c r="AG783" s="12"/>
      <c r="AH783" s="12"/>
      <c r="AI783" s="12"/>
      <c r="AJ783" s="12"/>
      <c r="AK783" s="12"/>
      <c r="AL783" s="12"/>
      <c r="AM783" s="39"/>
      <c r="AO783" s="12"/>
      <c r="AP783" s="12"/>
      <c r="AQ783" s="12"/>
      <c r="AR783" s="41"/>
      <c r="AS783" s="12"/>
      <c r="AT783" s="12"/>
      <c r="AU783" s="12"/>
      <c r="AV783" s="12"/>
      <c r="AW783" s="12"/>
      <c r="AX783" s="13"/>
      <c r="AY783" s="12"/>
      <c r="AZ783" s="12"/>
      <c r="BA783" s="39"/>
      <c r="BB783" s="40">
        <v>0</v>
      </c>
      <c r="BC783" s="39"/>
      <c r="BE783" s="12"/>
      <c r="BF783" s="12"/>
      <c r="BG783" s="12">
        <v>12.625449863943587</v>
      </c>
      <c r="BH783" s="12">
        <v>6.4797101449275365</v>
      </c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</row>
    <row r="784" spans="1:128" x14ac:dyDescent="0.25">
      <c r="A784" s="34" t="s">
        <v>178</v>
      </c>
      <c r="B784" s="1">
        <v>40298</v>
      </c>
      <c r="C784" s="2"/>
      <c r="D784" s="1"/>
      <c r="F784" s="2">
        <v>132</v>
      </c>
      <c r="G784" t="s">
        <v>128</v>
      </c>
      <c r="H784" s="2"/>
      <c r="I784" s="12"/>
      <c r="J784" s="12"/>
      <c r="K784" s="2"/>
      <c r="L784" s="36"/>
      <c r="M784" s="2"/>
      <c r="N784" s="2"/>
      <c r="O784" s="2"/>
      <c r="P784" s="12"/>
      <c r="Q784" s="12"/>
      <c r="R784" s="12"/>
      <c r="S784" s="12"/>
      <c r="T784" s="12"/>
      <c r="U784" s="39"/>
      <c r="W784" s="12"/>
      <c r="X784" s="12"/>
      <c r="Y784" s="12"/>
      <c r="Z784" s="39"/>
      <c r="AB784" s="12"/>
      <c r="AC784" s="42"/>
      <c r="AD784" s="12"/>
      <c r="AE784" s="12"/>
      <c r="AF784" s="12"/>
      <c r="AG784" s="12"/>
      <c r="AH784" s="12"/>
      <c r="AI784" s="12"/>
      <c r="AJ784" s="12"/>
      <c r="AK784" s="12"/>
      <c r="AL784" s="12"/>
      <c r="AM784" s="39"/>
      <c r="AO784" s="12"/>
      <c r="AP784" s="12"/>
      <c r="AQ784" s="12"/>
      <c r="AR784" s="41"/>
      <c r="AS784" s="12"/>
      <c r="AT784" s="12"/>
      <c r="AU784" s="12"/>
      <c r="AV784" s="12"/>
      <c r="AW784" s="12"/>
      <c r="AX784" s="13"/>
      <c r="AY784" s="12"/>
      <c r="AZ784" s="12"/>
      <c r="BA784" s="39"/>
      <c r="BB784" s="40">
        <v>0</v>
      </c>
      <c r="BC784" s="39"/>
      <c r="BE784" s="12"/>
      <c r="BF784" s="12"/>
      <c r="BG784" s="12">
        <v>45.021505690961753</v>
      </c>
      <c r="BH784" s="12">
        <v>5.2397297065365098</v>
      </c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</row>
    <row r="785" spans="1:128" x14ac:dyDescent="0.25">
      <c r="A785" s="34" t="s">
        <v>178</v>
      </c>
      <c r="B785" s="1">
        <v>40302</v>
      </c>
      <c r="C785" s="2"/>
      <c r="D785" s="1"/>
      <c r="E785" s="9"/>
      <c r="F785" s="2">
        <v>136</v>
      </c>
      <c r="G785" t="s">
        <v>128</v>
      </c>
      <c r="H785" s="2"/>
      <c r="I785" s="12"/>
      <c r="J785" s="12"/>
      <c r="K785" s="2"/>
      <c r="L785" s="36"/>
      <c r="M785" s="2"/>
      <c r="N785" s="2"/>
      <c r="O785" s="2"/>
      <c r="P785" s="12"/>
      <c r="Q785" s="12"/>
      <c r="R785" s="12"/>
      <c r="S785" s="12"/>
      <c r="T785" s="12"/>
      <c r="U785" s="39">
        <v>5324.3838303429475</v>
      </c>
      <c r="V785" s="40">
        <v>532.4383830342947</v>
      </c>
      <c r="W785" s="12"/>
      <c r="X785" s="12"/>
      <c r="Y785" s="12"/>
      <c r="Z785" s="39">
        <v>3052.3619768214658</v>
      </c>
      <c r="AA785" s="40">
        <v>305.23619768214655</v>
      </c>
      <c r="AB785" s="12"/>
      <c r="AC785" s="42"/>
      <c r="AD785" s="12"/>
      <c r="AE785" s="12"/>
      <c r="AF785" s="12"/>
      <c r="AG785" s="12">
        <v>0</v>
      </c>
      <c r="AH785" s="12"/>
      <c r="AI785" s="12">
        <v>2450.438452973297</v>
      </c>
      <c r="AJ785" s="12"/>
      <c r="AK785" s="12">
        <v>248.31188667424271</v>
      </c>
      <c r="AL785" s="12">
        <v>4614.5494664393591</v>
      </c>
      <c r="AM785" s="39">
        <f>AG785+AH785+AI785+AJ785+AK785+AL785</f>
        <v>7313.2998060868986</v>
      </c>
      <c r="AN785" s="40">
        <f>AM785/10</f>
        <v>731.32998060868988</v>
      </c>
      <c r="AO785" s="12"/>
      <c r="AP785" s="12"/>
      <c r="AQ785" s="12"/>
      <c r="AR785" s="41">
        <v>112.63942012311196</v>
      </c>
      <c r="AS785" s="12">
        <v>0</v>
      </c>
      <c r="AT785" s="12">
        <v>29.290350751285324</v>
      </c>
      <c r="AU785" s="12">
        <v>75.053501280986382</v>
      </c>
      <c r="AV785" s="12"/>
      <c r="AW785" s="12"/>
      <c r="AX785" s="13">
        <v>8.2955680908402467</v>
      </c>
      <c r="AY785" s="12"/>
      <c r="AZ785" s="12"/>
      <c r="BA785" s="39"/>
      <c r="BB785" s="40">
        <v>0</v>
      </c>
      <c r="BC785" s="39">
        <f>U785+Z785+AM785+BA785</f>
        <v>15690.045613251314</v>
      </c>
      <c r="BD785">
        <f>V785+AA785+AN785</f>
        <v>1569.0045613251311</v>
      </c>
      <c r="BE785" s="12"/>
      <c r="BF785" s="12"/>
      <c r="BG785" s="12"/>
      <c r="BH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</row>
    <row r="786" spans="1:128" x14ac:dyDescent="0.25">
      <c r="A786" s="34" t="s">
        <v>178</v>
      </c>
      <c r="B786" s="1">
        <v>40305</v>
      </c>
      <c r="C786" s="2"/>
      <c r="D786" s="1"/>
      <c r="F786" s="2">
        <v>139</v>
      </c>
      <c r="G786" t="s">
        <v>128</v>
      </c>
      <c r="H786" s="2"/>
      <c r="I786" s="12"/>
      <c r="J786" s="12"/>
      <c r="K786" s="2"/>
      <c r="L786" s="36"/>
      <c r="M786" s="2"/>
      <c r="N786" s="2"/>
      <c r="O786" s="2"/>
      <c r="P786" s="12"/>
      <c r="Q786" s="12"/>
      <c r="R786" s="12"/>
      <c r="S786" s="12"/>
      <c r="T786" s="12"/>
      <c r="U786" s="39"/>
      <c r="W786" s="12"/>
      <c r="X786" s="12"/>
      <c r="Y786" s="12"/>
      <c r="Z786" s="39"/>
      <c r="AB786" s="12"/>
      <c r="AC786" s="42"/>
      <c r="AD786" s="12"/>
      <c r="AE786" s="12"/>
      <c r="AF786" s="12"/>
      <c r="AG786" s="12"/>
      <c r="AH786" s="12"/>
      <c r="AI786" s="12"/>
      <c r="AJ786" s="12"/>
      <c r="AK786" s="12"/>
      <c r="AL786" s="12"/>
      <c r="AM786" s="39"/>
      <c r="AO786" s="12"/>
      <c r="AP786" s="12"/>
      <c r="AQ786" s="12"/>
      <c r="AR786" s="41"/>
      <c r="AS786" s="12"/>
      <c r="AT786" s="12"/>
      <c r="AU786" s="12"/>
      <c r="AV786" s="12"/>
      <c r="AW786" s="12"/>
      <c r="AX786" s="13"/>
      <c r="AY786" s="12"/>
      <c r="AZ786" s="12"/>
      <c r="BA786" s="39"/>
      <c r="BB786" s="40">
        <v>0</v>
      </c>
      <c r="BC786" s="39"/>
      <c r="BE786" s="12"/>
      <c r="BF786" s="12"/>
      <c r="BG786" s="12">
        <v>68.610469028879066</v>
      </c>
      <c r="BH786" s="12">
        <v>4.8528032398595773</v>
      </c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</row>
    <row r="787" spans="1:128" x14ac:dyDescent="0.25">
      <c r="A787" s="34" t="s">
        <v>178</v>
      </c>
      <c r="B787" s="1">
        <v>40311</v>
      </c>
      <c r="C787" s="2"/>
      <c r="D787" s="1"/>
      <c r="F787" s="2">
        <v>145</v>
      </c>
      <c r="G787" t="s">
        <v>128</v>
      </c>
      <c r="H787" s="2"/>
      <c r="I787" s="12"/>
      <c r="J787" s="12"/>
      <c r="K787" s="2"/>
      <c r="L787" s="36"/>
      <c r="M787" s="2"/>
      <c r="N787" s="2"/>
      <c r="O787" s="2"/>
      <c r="P787" s="12"/>
      <c r="Q787" s="12"/>
      <c r="R787" s="12"/>
      <c r="S787" s="12"/>
      <c r="T787" s="12"/>
      <c r="U787" s="39"/>
      <c r="W787" s="12"/>
      <c r="X787" s="12"/>
      <c r="Y787" s="12"/>
      <c r="Z787" s="39"/>
      <c r="AB787" s="12"/>
      <c r="AC787" s="42"/>
      <c r="AD787" s="12"/>
      <c r="AE787" s="12"/>
      <c r="AF787" s="12"/>
      <c r="AG787" s="12"/>
      <c r="AH787" s="12"/>
      <c r="AI787" s="12"/>
      <c r="AJ787" s="12"/>
      <c r="AK787" s="12"/>
      <c r="AL787" s="12"/>
      <c r="AM787" s="39"/>
      <c r="AO787" s="12"/>
      <c r="AP787" s="12"/>
      <c r="AQ787" s="12"/>
      <c r="AR787" s="41"/>
      <c r="AS787" s="12"/>
      <c r="AT787" s="12"/>
      <c r="AU787" s="12"/>
      <c r="AV787" s="12"/>
      <c r="AW787" s="12"/>
      <c r="AX787" s="13"/>
      <c r="AY787" s="12"/>
      <c r="AZ787" s="12"/>
      <c r="BA787" s="39"/>
      <c r="BB787" s="40">
        <v>0</v>
      </c>
      <c r="BC787" s="39"/>
      <c r="BE787" s="12"/>
      <c r="BF787" s="12"/>
      <c r="BG787" s="12">
        <v>84.305234514439533</v>
      </c>
      <c r="BH787" s="12">
        <v>4.6713247863247869</v>
      </c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</row>
    <row r="788" spans="1:128" x14ac:dyDescent="0.25">
      <c r="A788" s="34" t="s">
        <v>178</v>
      </c>
      <c r="B788" s="1">
        <v>40319</v>
      </c>
      <c r="C788" s="2"/>
      <c r="D788" s="1"/>
      <c r="F788" s="2">
        <v>153</v>
      </c>
      <c r="G788" t="s">
        <v>128</v>
      </c>
      <c r="H788" s="2"/>
      <c r="I788" s="12"/>
      <c r="J788" s="12"/>
      <c r="K788" s="2"/>
      <c r="L788" s="36"/>
      <c r="M788" s="2"/>
      <c r="N788" s="2"/>
      <c r="O788" s="2"/>
      <c r="P788" s="12"/>
      <c r="Q788" s="12"/>
      <c r="R788" s="12"/>
      <c r="S788" s="12"/>
      <c r="T788" s="12"/>
      <c r="U788" s="39"/>
      <c r="W788" s="12"/>
      <c r="X788" s="12"/>
      <c r="Y788" s="12"/>
      <c r="Z788" s="39"/>
      <c r="AB788" s="12"/>
      <c r="AC788" s="42"/>
      <c r="AD788" s="12"/>
      <c r="AE788" s="12"/>
      <c r="AF788" s="12"/>
      <c r="AG788" s="12"/>
      <c r="AH788" s="12"/>
      <c r="AI788" s="12"/>
      <c r="AJ788" s="12"/>
      <c r="AK788" s="12"/>
      <c r="AL788" s="12"/>
      <c r="AM788" s="39"/>
      <c r="AO788" s="12"/>
      <c r="AP788" s="12"/>
      <c r="AQ788" s="12"/>
      <c r="AR788" s="41"/>
      <c r="AS788" s="12"/>
      <c r="AT788" s="12"/>
      <c r="AU788" s="12"/>
      <c r="AV788" s="12"/>
      <c r="AW788" s="12"/>
      <c r="AX788" s="13"/>
      <c r="AY788" s="12"/>
      <c r="AZ788" s="12"/>
      <c r="BA788" s="39"/>
      <c r="BB788" s="40">
        <v>0</v>
      </c>
      <c r="BC788" s="39"/>
      <c r="BE788" s="12"/>
      <c r="BF788" s="12"/>
      <c r="BG788" s="12">
        <v>100</v>
      </c>
      <c r="BH788" s="12">
        <v>3.815745951417004</v>
      </c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</row>
    <row r="789" spans="1:128" x14ac:dyDescent="0.25">
      <c r="A789" s="34" t="s">
        <v>178</v>
      </c>
      <c r="B789" s="1">
        <v>40273</v>
      </c>
      <c r="C789" s="2">
        <v>7</v>
      </c>
      <c r="D789" t="s">
        <v>222</v>
      </c>
      <c r="E789" t="s">
        <v>18</v>
      </c>
      <c r="F789" s="2">
        <v>107</v>
      </c>
      <c r="G789" t="s">
        <v>128</v>
      </c>
      <c r="H789" s="2"/>
      <c r="I789" s="12"/>
      <c r="J789" s="12"/>
      <c r="K789" s="2"/>
      <c r="L789" s="36"/>
      <c r="M789" s="2"/>
      <c r="N789" s="2">
        <v>107</v>
      </c>
      <c r="O789" s="2"/>
      <c r="P789" s="12"/>
      <c r="Q789" s="12"/>
      <c r="R789" s="12"/>
      <c r="S789" s="12"/>
      <c r="T789" s="12"/>
      <c r="U789" s="39"/>
      <c r="W789" s="12"/>
      <c r="X789" s="12"/>
      <c r="Y789" s="12"/>
      <c r="Z789" s="39"/>
      <c r="AB789" s="12"/>
      <c r="AC789" s="42"/>
      <c r="AD789" s="12"/>
      <c r="AE789" s="12"/>
      <c r="AF789" s="12"/>
      <c r="AG789" s="12"/>
      <c r="AH789" s="12"/>
      <c r="AI789" s="12"/>
      <c r="AJ789" s="12"/>
      <c r="AK789" s="12"/>
      <c r="AL789" s="12"/>
      <c r="AM789" s="39"/>
      <c r="AO789" s="12"/>
      <c r="AP789" s="12"/>
      <c r="AQ789" s="12"/>
      <c r="AR789" s="41"/>
      <c r="AS789" s="12"/>
      <c r="AT789" s="12"/>
      <c r="AU789" s="12"/>
      <c r="AV789" s="12"/>
      <c r="AW789" s="12"/>
      <c r="AX789" s="13"/>
      <c r="AY789" s="12"/>
      <c r="AZ789" s="12"/>
      <c r="BA789" s="39"/>
      <c r="BB789" s="40">
        <v>0</v>
      </c>
      <c r="BC789" s="39"/>
      <c r="BE789" s="12"/>
      <c r="BF789" s="12"/>
      <c r="BG789" s="12"/>
      <c r="BH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</row>
    <row r="790" spans="1:128" x14ac:dyDescent="0.25">
      <c r="A790" s="34" t="s">
        <v>178</v>
      </c>
      <c r="B790" s="1">
        <v>40328</v>
      </c>
      <c r="C790" s="2">
        <v>9</v>
      </c>
      <c r="D790" s="1" t="s">
        <v>122</v>
      </c>
      <c r="E790" t="s">
        <v>20</v>
      </c>
      <c r="F790" s="2">
        <v>162</v>
      </c>
      <c r="G790" t="s">
        <v>128</v>
      </c>
      <c r="H790" s="2"/>
      <c r="I790" s="12"/>
      <c r="J790" s="12"/>
      <c r="K790" s="2"/>
      <c r="L790" s="36"/>
      <c r="M790" s="2"/>
      <c r="N790" s="2"/>
      <c r="O790" s="2"/>
      <c r="P790" s="12"/>
      <c r="Q790" s="12"/>
      <c r="R790" s="12"/>
      <c r="S790" s="12"/>
      <c r="T790" s="12"/>
      <c r="U790" s="39"/>
      <c r="W790" s="12"/>
      <c r="X790" s="12"/>
      <c r="Y790" s="12"/>
      <c r="Z790" s="39"/>
      <c r="AB790" s="12"/>
      <c r="AC790" s="42"/>
      <c r="AD790" s="12"/>
      <c r="AE790" s="12"/>
      <c r="AF790" s="12"/>
      <c r="AG790" s="12"/>
      <c r="AH790" s="12"/>
      <c r="AI790" s="12"/>
      <c r="AJ790" s="12"/>
      <c r="AK790" s="12"/>
      <c r="AL790" s="12"/>
      <c r="AM790" s="39"/>
      <c r="AO790" s="12"/>
      <c r="AP790" s="12"/>
      <c r="AQ790" s="12"/>
      <c r="AR790" s="41"/>
      <c r="AS790" s="12"/>
      <c r="AT790" s="12"/>
      <c r="AU790" s="12"/>
      <c r="AV790" s="12"/>
      <c r="AW790" s="12"/>
      <c r="AX790" s="13"/>
      <c r="AY790" s="12">
        <v>4662.7141567424414</v>
      </c>
      <c r="AZ790" s="12">
        <v>36.213326869391089</v>
      </c>
      <c r="BA790" s="39">
        <f>AY790*(AZ790/100)</f>
        <v>1688.5239185665127</v>
      </c>
      <c r="BB790" s="40">
        <v>168.85239185665128</v>
      </c>
      <c r="BC790" s="39"/>
      <c r="BE790" s="12"/>
      <c r="BF790" s="12">
        <f>BA790/227</f>
        <v>7.4384313593238449</v>
      </c>
      <c r="BG790" s="12"/>
      <c r="BH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</row>
    <row r="791" spans="1:128" x14ac:dyDescent="0.25">
      <c r="A791" s="34" t="s">
        <v>178</v>
      </c>
      <c r="B791" s="1">
        <v>40166</v>
      </c>
      <c r="C791" s="2">
        <v>0</v>
      </c>
      <c r="D791" s="1" t="s">
        <v>223</v>
      </c>
      <c r="E791" s="9" t="s">
        <v>14</v>
      </c>
      <c r="F791" s="2">
        <v>0</v>
      </c>
      <c r="G791" t="s">
        <v>128</v>
      </c>
      <c r="H791" s="2"/>
      <c r="I791" s="12"/>
      <c r="J791" s="12"/>
      <c r="K791" s="2"/>
      <c r="L791" s="36"/>
      <c r="M791" s="2"/>
      <c r="N791" s="2"/>
      <c r="O791" s="2"/>
      <c r="P791" s="12"/>
      <c r="Q791" s="12"/>
      <c r="R791" s="12"/>
      <c r="S791" s="12"/>
      <c r="T791" s="12"/>
      <c r="U791" s="39">
        <v>0</v>
      </c>
      <c r="W791" s="12"/>
      <c r="X791" s="12"/>
      <c r="Y791" s="12"/>
      <c r="Z791" s="39">
        <v>0</v>
      </c>
      <c r="AB791" s="12"/>
      <c r="AC791" s="42"/>
      <c r="AD791" s="12"/>
      <c r="AE791" s="12"/>
      <c r="AF791" s="12"/>
      <c r="AG791" s="12">
        <v>0</v>
      </c>
      <c r="AH791" s="12"/>
      <c r="AI791" s="12">
        <v>0</v>
      </c>
      <c r="AJ791" s="12"/>
      <c r="AK791" s="12">
        <v>0</v>
      </c>
      <c r="AL791" s="12">
        <v>0</v>
      </c>
      <c r="AM791" s="39"/>
      <c r="AO791" s="12"/>
      <c r="AP791" s="12"/>
      <c r="AQ791" s="12"/>
      <c r="AR791" s="41">
        <v>0</v>
      </c>
      <c r="AS791" s="12">
        <v>0</v>
      </c>
      <c r="AT791" s="12">
        <v>0</v>
      </c>
      <c r="AU791" s="12">
        <v>0</v>
      </c>
      <c r="AV791" s="12"/>
      <c r="AW791" s="12"/>
      <c r="AX791" s="13">
        <v>0</v>
      </c>
      <c r="AY791" s="12"/>
      <c r="AZ791" s="12"/>
      <c r="BA791" s="39"/>
      <c r="BB791" s="40">
        <v>0</v>
      </c>
      <c r="BC791" s="39"/>
      <c r="BE791" s="12"/>
      <c r="BF791" s="12"/>
      <c r="BG791" s="12"/>
      <c r="BH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</row>
    <row r="792" spans="1:128" x14ac:dyDescent="0.25">
      <c r="A792" s="34" t="s">
        <v>178</v>
      </c>
      <c r="B792" s="1">
        <v>40191</v>
      </c>
      <c r="C792" s="2">
        <v>3</v>
      </c>
      <c r="D792" t="s">
        <v>224</v>
      </c>
      <c r="E792" t="s">
        <v>16</v>
      </c>
      <c r="F792" s="2">
        <v>25</v>
      </c>
      <c r="G792" t="s">
        <v>128</v>
      </c>
      <c r="H792" s="2"/>
      <c r="I792" s="12"/>
      <c r="J792" s="12"/>
      <c r="K792" s="2"/>
      <c r="L792" s="36">
        <v>25</v>
      </c>
      <c r="M792" s="2"/>
      <c r="N792" s="2"/>
      <c r="O792" s="2"/>
      <c r="P792" s="12"/>
      <c r="Q792" s="12"/>
      <c r="R792" s="12"/>
      <c r="S792" s="12"/>
      <c r="T792" s="12"/>
      <c r="U792" s="39"/>
      <c r="W792" s="12"/>
      <c r="X792" s="12"/>
      <c r="Y792" s="12"/>
      <c r="Z792" s="39"/>
      <c r="AB792" s="12"/>
      <c r="AC792" s="42"/>
      <c r="AD792" s="12"/>
      <c r="AE792" s="12"/>
      <c r="AF792" s="12"/>
      <c r="AG792" s="12"/>
      <c r="AH792" s="12"/>
      <c r="AI792" s="12"/>
      <c r="AJ792" s="12"/>
      <c r="AK792" s="12"/>
      <c r="AL792" s="12"/>
      <c r="AM792" s="39"/>
      <c r="AO792" s="12"/>
      <c r="AP792" s="12"/>
      <c r="AQ792" s="12"/>
      <c r="AR792" s="41"/>
      <c r="AS792" s="12"/>
      <c r="AT792" s="12"/>
      <c r="AU792" s="12"/>
      <c r="AV792" s="12"/>
      <c r="AW792" s="12"/>
      <c r="AX792" s="13"/>
      <c r="AY792" s="12"/>
      <c r="AZ792" s="12"/>
      <c r="BA792" s="39"/>
      <c r="BB792" s="40">
        <v>0</v>
      </c>
      <c r="BC792" s="39"/>
      <c r="BE792" s="12"/>
      <c r="BF792" s="12"/>
      <c r="BG792" s="12"/>
      <c r="BH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</row>
    <row r="793" spans="1:128" x14ac:dyDescent="0.25">
      <c r="A793" s="34" t="s">
        <v>171</v>
      </c>
      <c r="B793" s="1">
        <v>40218</v>
      </c>
      <c r="C793" s="2">
        <v>4</v>
      </c>
      <c r="D793" t="s">
        <v>220</v>
      </c>
      <c r="E793" t="s">
        <v>17</v>
      </c>
      <c r="F793" s="2">
        <v>52</v>
      </c>
      <c r="G793" t="s">
        <v>129</v>
      </c>
      <c r="H793" s="2"/>
      <c r="I793" s="12"/>
      <c r="J793" s="12"/>
      <c r="K793" s="2"/>
      <c r="L793" s="36"/>
      <c r="M793" s="2">
        <v>52</v>
      </c>
      <c r="N793" s="2"/>
      <c r="O793" s="2"/>
      <c r="P793" s="12"/>
      <c r="Q793" s="12"/>
      <c r="R793" s="12"/>
      <c r="S793" s="12"/>
      <c r="T793" s="12"/>
      <c r="U793" s="39">
        <v>1501.2037451314181</v>
      </c>
      <c r="V793" s="40">
        <v>150.12037451314183</v>
      </c>
      <c r="W793" s="12"/>
      <c r="X793" s="12"/>
      <c r="Y793" s="12"/>
      <c r="Z793" s="39">
        <v>1380.0620083835563</v>
      </c>
      <c r="AA793" s="40">
        <v>138.00620083835562</v>
      </c>
      <c r="AB793" s="12">
        <v>2.3028186453652024</v>
      </c>
      <c r="AC793" s="42">
        <f>AB793/AA793</f>
        <v>1.6686341855482682E-2</v>
      </c>
      <c r="AD793" s="12"/>
      <c r="AE793" s="12"/>
      <c r="AF793" s="12"/>
      <c r="AG793" s="12">
        <v>127.2638384696053</v>
      </c>
      <c r="AH793" s="12"/>
      <c r="AI793" s="12">
        <v>0</v>
      </c>
      <c r="AJ793" s="12"/>
      <c r="AK793" s="12">
        <v>0</v>
      </c>
      <c r="AL793" s="12">
        <v>0</v>
      </c>
      <c r="AM793" s="39">
        <f>AG793+AH793+AI793+AJ793+AK793+AL793</f>
        <v>127.2638384696053</v>
      </c>
      <c r="AN793" s="40">
        <f>AM793/10</f>
        <v>12.72638384696053</v>
      </c>
      <c r="AO793" s="12"/>
      <c r="AP793" s="12"/>
      <c r="AQ793" s="12"/>
      <c r="AR793" s="41">
        <v>171.66267223573234</v>
      </c>
      <c r="AS793" s="12">
        <v>171.66267223573234</v>
      </c>
      <c r="AT793" s="12">
        <v>0</v>
      </c>
      <c r="AU793" s="12">
        <v>0</v>
      </c>
      <c r="AV793" s="12"/>
      <c r="AW793" s="12"/>
      <c r="AX793" s="13">
        <v>0</v>
      </c>
      <c r="AY793" s="12"/>
      <c r="AZ793" s="12"/>
      <c r="BA793" s="39"/>
      <c r="BB793" s="40">
        <v>0</v>
      </c>
      <c r="BC793" s="39">
        <f>U793+Z793+AM793+BA793</f>
        <v>3008.5295919845798</v>
      </c>
      <c r="BD793">
        <f>V793+AA793+AN793</f>
        <v>300.85295919845794</v>
      </c>
      <c r="BE793" s="12"/>
      <c r="BF793" s="12"/>
      <c r="BG793" s="12"/>
      <c r="BH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</row>
    <row r="794" spans="1:128" x14ac:dyDescent="0.25">
      <c r="A794" s="34" t="s">
        <v>171</v>
      </c>
      <c r="B794" s="1">
        <v>40293</v>
      </c>
      <c r="C794" s="2">
        <v>8</v>
      </c>
      <c r="D794" s="1" t="s">
        <v>221</v>
      </c>
      <c r="E794" t="s">
        <v>19</v>
      </c>
      <c r="F794" s="2">
        <v>127</v>
      </c>
      <c r="G794" t="s">
        <v>129</v>
      </c>
      <c r="H794" s="2"/>
      <c r="I794" s="12"/>
      <c r="J794" s="12"/>
      <c r="K794" s="2"/>
      <c r="L794" s="36"/>
      <c r="M794" s="2"/>
      <c r="N794" s="2"/>
      <c r="O794" s="2">
        <v>127</v>
      </c>
      <c r="P794" s="12"/>
      <c r="Q794" s="12"/>
      <c r="R794" s="12"/>
      <c r="S794" s="12"/>
      <c r="T794" s="12"/>
      <c r="U794" s="39"/>
      <c r="W794" s="12"/>
      <c r="X794" s="12"/>
      <c r="Y794" s="12"/>
      <c r="Z794" s="39"/>
      <c r="AB794" s="12"/>
      <c r="AC794" s="42"/>
      <c r="AD794" s="12"/>
      <c r="AE794" s="12"/>
      <c r="AF794" s="12"/>
      <c r="AG794" s="12"/>
      <c r="AH794" s="12"/>
      <c r="AI794" s="12"/>
      <c r="AJ794" s="12"/>
      <c r="AK794" s="12"/>
      <c r="AL794" s="12"/>
      <c r="AM794" s="39"/>
      <c r="AO794" s="12"/>
      <c r="AP794" s="12"/>
      <c r="AQ794" s="12"/>
      <c r="AR794" s="41"/>
      <c r="AS794" s="12"/>
      <c r="AT794" s="12"/>
      <c r="AU794" s="12"/>
      <c r="AV794" s="12"/>
      <c r="AW794" s="12"/>
      <c r="AX794" s="13"/>
      <c r="AY794" s="12"/>
      <c r="AZ794" s="12"/>
      <c r="BA794" s="39"/>
      <c r="BB794" s="40">
        <v>0</v>
      </c>
      <c r="BC794" s="39"/>
      <c r="BE794" s="12"/>
      <c r="BF794" s="12"/>
      <c r="BG794" s="12"/>
      <c r="BH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</row>
    <row r="795" spans="1:128" x14ac:dyDescent="0.25">
      <c r="A795" s="34" t="s">
        <v>171</v>
      </c>
      <c r="B795" s="1">
        <v>40189</v>
      </c>
      <c r="C795" s="2"/>
      <c r="D795" s="1"/>
      <c r="E795" s="9"/>
      <c r="F795" s="2">
        <v>23</v>
      </c>
      <c r="G795" t="s">
        <v>129</v>
      </c>
      <c r="H795" s="2"/>
      <c r="I795" s="12"/>
      <c r="J795" s="12">
        <v>5.55</v>
      </c>
      <c r="K795" s="2"/>
      <c r="L795" s="36"/>
      <c r="M795" s="2"/>
      <c r="N795" s="2"/>
      <c r="O795" s="2"/>
      <c r="P795" s="12"/>
      <c r="Q795" s="12"/>
      <c r="R795" s="12"/>
      <c r="S795" s="12"/>
      <c r="T795" s="12"/>
      <c r="U795" s="39">
        <v>0</v>
      </c>
      <c r="W795" s="12"/>
      <c r="X795" s="12"/>
      <c r="Y795" s="12"/>
      <c r="Z795" s="39">
        <v>0</v>
      </c>
      <c r="AB795" s="12">
        <v>0.247334375</v>
      </c>
      <c r="AC795" s="42"/>
      <c r="AD795" s="12"/>
      <c r="AE795" s="12"/>
      <c r="AF795" s="12"/>
      <c r="AG795" s="12">
        <v>0</v>
      </c>
      <c r="AH795" s="12"/>
      <c r="AI795" s="12">
        <v>0</v>
      </c>
      <c r="AJ795" s="12"/>
      <c r="AK795" s="12">
        <v>0</v>
      </c>
      <c r="AL795" s="12">
        <v>0</v>
      </c>
      <c r="AM795" s="39"/>
      <c r="AO795" s="12"/>
      <c r="AP795" s="12"/>
      <c r="AQ795" s="12"/>
      <c r="AR795" s="41">
        <v>0</v>
      </c>
      <c r="AS795" s="12">
        <v>0</v>
      </c>
      <c r="AT795" s="12">
        <v>0</v>
      </c>
      <c r="AU795" s="12">
        <v>0</v>
      </c>
      <c r="AV795" s="12"/>
      <c r="AW795" s="12"/>
      <c r="AX795" s="13">
        <v>0</v>
      </c>
      <c r="AY795" s="12"/>
      <c r="AZ795" s="12"/>
      <c r="BA795" s="39"/>
      <c r="BB795" s="40">
        <v>0</v>
      </c>
      <c r="BC795" s="39"/>
      <c r="BE795" s="12"/>
      <c r="BF795" s="12"/>
      <c r="BG795" s="12"/>
      <c r="BH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</row>
    <row r="796" spans="1:128" x14ac:dyDescent="0.25">
      <c r="A796" s="34" t="s">
        <v>171</v>
      </c>
      <c r="B796" s="1">
        <v>40197</v>
      </c>
      <c r="C796" s="2"/>
      <c r="D796" s="1"/>
      <c r="F796" s="2">
        <v>31</v>
      </c>
      <c r="G796" t="s">
        <v>129</v>
      </c>
      <c r="H796" s="2"/>
      <c r="I796" s="12"/>
      <c r="J796" s="12">
        <v>8.4499999999999993</v>
      </c>
      <c r="K796" s="2"/>
      <c r="L796" s="36"/>
      <c r="M796" s="2"/>
      <c r="N796" s="2"/>
      <c r="O796" s="2"/>
      <c r="P796" s="12"/>
      <c r="Q796" s="12"/>
      <c r="R796" s="12"/>
      <c r="S796" s="12"/>
      <c r="T796" s="12"/>
      <c r="U796" s="39"/>
      <c r="W796" s="12"/>
      <c r="X796" s="12"/>
      <c r="Y796" s="12"/>
      <c r="Z796" s="39"/>
      <c r="AB796" s="12"/>
      <c r="AC796" s="42"/>
      <c r="AD796" s="12"/>
      <c r="AE796" s="12"/>
      <c r="AF796" s="12"/>
      <c r="AG796" s="12"/>
      <c r="AH796" s="12"/>
      <c r="AI796" s="12"/>
      <c r="AJ796" s="12"/>
      <c r="AK796" s="12"/>
      <c r="AL796" s="12"/>
      <c r="AM796" s="39"/>
      <c r="AO796" s="12"/>
      <c r="AP796" s="12"/>
      <c r="AQ796" s="12"/>
      <c r="AR796" s="41"/>
      <c r="AS796" s="12"/>
      <c r="AT796" s="12"/>
      <c r="AU796" s="12"/>
      <c r="AV796" s="12"/>
      <c r="AW796" s="12"/>
      <c r="AX796" s="13"/>
      <c r="AY796" s="12"/>
      <c r="AZ796" s="12"/>
      <c r="BA796" s="39"/>
      <c r="BB796" s="40">
        <v>0</v>
      </c>
      <c r="BC796" s="39"/>
      <c r="BE796" s="12"/>
      <c r="BF796" s="12"/>
      <c r="BG796" s="12"/>
      <c r="BH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</row>
    <row r="797" spans="1:128" x14ac:dyDescent="0.25">
      <c r="A797" s="34" t="s">
        <v>171</v>
      </c>
      <c r="B797" s="1">
        <v>40200</v>
      </c>
      <c r="C797" s="2"/>
      <c r="D797" s="1"/>
      <c r="F797" s="2">
        <v>34</v>
      </c>
      <c r="G797" t="s">
        <v>129</v>
      </c>
      <c r="H797" s="2"/>
      <c r="I797" s="12"/>
      <c r="J797" s="12">
        <v>9</v>
      </c>
      <c r="K797" s="2"/>
      <c r="L797" s="36"/>
      <c r="M797" s="2"/>
      <c r="N797" s="2"/>
      <c r="O797" s="2"/>
      <c r="P797" s="12"/>
      <c r="Q797" s="12"/>
      <c r="R797" s="12"/>
      <c r="S797" s="12"/>
      <c r="T797" s="12"/>
      <c r="U797" s="39"/>
      <c r="W797" s="12"/>
      <c r="X797" s="12"/>
      <c r="Y797" s="12"/>
      <c r="Z797" s="39"/>
      <c r="AB797" s="12"/>
      <c r="AC797" s="42"/>
      <c r="AD797" s="12"/>
      <c r="AE797" s="12"/>
      <c r="AF797" s="12"/>
      <c r="AG797" s="12"/>
      <c r="AH797" s="12"/>
      <c r="AI797" s="12"/>
      <c r="AJ797" s="12"/>
      <c r="AK797" s="12"/>
      <c r="AL797" s="12"/>
      <c r="AM797" s="39"/>
      <c r="AO797" s="12"/>
      <c r="AP797" s="12"/>
      <c r="AQ797" s="12"/>
      <c r="AR797" s="41"/>
      <c r="AS797" s="12"/>
      <c r="AT797" s="12"/>
      <c r="AU797" s="12"/>
      <c r="AV797" s="12"/>
      <c r="AW797" s="12"/>
      <c r="AX797" s="13"/>
      <c r="AY797" s="12"/>
      <c r="AZ797" s="12"/>
      <c r="BA797" s="39"/>
      <c r="BB797" s="40">
        <v>0</v>
      </c>
      <c r="BC797" s="39"/>
      <c r="BE797" s="12"/>
      <c r="BF797" s="12"/>
      <c r="BG797" s="12"/>
      <c r="BH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</row>
    <row r="798" spans="1:128" x14ac:dyDescent="0.25">
      <c r="A798" s="34" t="s">
        <v>171</v>
      </c>
      <c r="B798" s="1">
        <v>40203</v>
      </c>
      <c r="C798" s="2"/>
      <c r="D798" s="1"/>
      <c r="E798" s="9"/>
      <c r="F798" s="2">
        <v>37</v>
      </c>
      <c r="G798" t="s">
        <v>129</v>
      </c>
      <c r="H798" s="2"/>
      <c r="I798" s="12"/>
      <c r="J798" s="12"/>
      <c r="K798" s="2"/>
      <c r="L798" s="36"/>
      <c r="M798" s="2"/>
      <c r="N798" s="2"/>
      <c r="O798" s="2"/>
      <c r="P798" s="12"/>
      <c r="Q798" s="12"/>
      <c r="R798" s="12"/>
      <c r="S798" s="12"/>
      <c r="T798" s="12"/>
      <c r="U798" s="39">
        <v>361.66970057224796</v>
      </c>
      <c r="V798" s="40">
        <v>36.166970057224795</v>
      </c>
      <c r="W798" s="12"/>
      <c r="X798" s="12"/>
      <c r="Y798" s="12"/>
      <c r="Z798" s="39">
        <v>506.7658647271503</v>
      </c>
      <c r="AA798" s="40">
        <v>50.67658647271503</v>
      </c>
      <c r="AB798" s="12">
        <v>0.79707731886804256</v>
      </c>
      <c r="AC798" s="42">
        <f>AB798/AA798</f>
        <v>1.5728709732594163E-2</v>
      </c>
      <c r="AD798" s="12"/>
      <c r="AE798" s="12"/>
      <c r="AF798" s="12"/>
      <c r="AG798" s="12">
        <v>41.212680983667234</v>
      </c>
      <c r="AH798" s="12"/>
      <c r="AI798" s="12">
        <v>0</v>
      </c>
      <c r="AJ798" s="12"/>
      <c r="AK798" s="12">
        <v>0</v>
      </c>
      <c r="AL798" s="12">
        <v>0</v>
      </c>
      <c r="AM798" s="39">
        <f>AG798+AH798+AI798+AJ798+AK798+AL798</f>
        <v>41.212680983667234</v>
      </c>
      <c r="AN798" s="40">
        <f>AM798/10</f>
        <v>4.1212680983667234</v>
      </c>
      <c r="AO798" s="12"/>
      <c r="AP798" s="12"/>
      <c r="AQ798" s="12"/>
      <c r="AR798" s="41">
        <v>96.767483587583214</v>
      </c>
      <c r="AS798" s="12">
        <v>96.767483587583214</v>
      </c>
      <c r="AT798" s="12">
        <v>0</v>
      </c>
      <c r="AU798" s="12">
        <v>0</v>
      </c>
      <c r="AV798" s="12"/>
      <c r="AW798" s="12"/>
      <c r="AX798" s="13">
        <v>0</v>
      </c>
      <c r="AY798" s="12"/>
      <c r="AZ798" s="12"/>
      <c r="BA798" s="39"/>
      <c r="BB798" s="40">
        <v>0</v>
      </c>
      <c r="BC798" s="39">
        <f>U798+Z798+AM798+BA798</f>
        <v>909.64824628306553</v>
      </c>
      <c r="BD798">
        <f>V798+AA798+AN798</f>
        <v>90.964824628306559</v>
      </c>
      <c r="BE798" s="12"/>
      <c r="BF798" s="12"/>
      <c r="BG798" s="12"/>
      <c r="BH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</row>
    <row r="799" spans="1:128" x14ac:dyDescent="0.25">
      <c r="A799" s="34" t="s">
        <v>171</v>
      </c>
      <c r="B799" s="1">
        <v>40210</v>
      </c>
      <c r="C799" s="2"/>
      <c r="D799" s="1"/>
      <c r="F799" s="2">
        <v>44</v>
      </c>
      <c r="G799" t="s">
        <v>129</v>
      </c>
      <c r="H799" s="2"/>
      <c r="I799" s="12"/>
      <c r="J799" s="12">
        <v>11.35</v>
      </c>
      <c r="K799" s="2"/>
      <c r="L799" s="36"/>
      <c r="M799" s="2"/>
      <c r="N799" s="2"/>
      <c r="O799" s="2"/>
      <c r="P799" s="12"/>
      <c r="Q799" s="12"/>
      <c r="R799" s="12"/>
      <c r="S799" s="12"/>
      <c r="T799" s="12"/>
      <c r="U799" s="39"/>
      <c r="W799" s="12"/>
      <c r="X799" s="12"/>
      <c r="Y799" s="12"/>
      <c r="Z799" s="39"/>
      <c r="AB799" s="12"/>
      <c r="AC799" s="42"/>
      <c r="AD799" s="12"/>
      <c r="AE799" s="12"/>
      <c r="AF799" s="12"/>
      <c r="AG799" s="12"/>
      <c r="AH799" s="12"/>
      <c r="AI799" s="12"/>
      <c r="AJ799" s="12"/>
      <c r="AK799" s="12"/>
      <c r="AL799" s="12"/>
      <c r="AM799" s="39"/>
      <c r="AO799" s="12"/>
      <c r="AP799" s="12"/>
      <c r="AQ799" s="12"/>
      <c r="AR799" s="41"/>
      <c r="AS799" s="12"/>
      <c r="AT799" s="12"/>
      <c r="AU799" s="12"/>
      <c r="AV799" s="12"/>
      <c r="AW799" s="12"/>
      <c r="AX799" s="13"/>
      <c r="AY799" s="12"/>
      <c r="AZ799" s="12"/>
      <c r="BA799" s="39"/>
      <c r="BB799" s="40">
        <v>0</v>
      </c>
      <c r="BC799" s="39"/>
      <c r="BE799" s="12"/>
      <c r="BF799" s="12"/>
      <c r="BG799" s="12"/>
      <c r="BH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</row>
    <row r="800" spans="1:128" x14ac:dyDescent="0.25">
      <c r="A800" s="34" t="s">
        <v>171</v>
      </c>
      <c r="B800" s="1">
        <v>40217</v>
      </c>
      <c r="C800" s="2"/>
      <c r="D800" s="1"/>
      <c r="F800" s="2">
        <v>51</v>
      </c>
      <c r="G800" t="s">
        <v>129</v>
      </c>
      <c r="H800" s="2"/>
      <c r="I800" s="12"/>
      <c r="J800" s="12">
        <v>15.3</v>
      </c>
      <c r="K800" s="2"/>
      <c r="L800" s="36"/>
      <c r="M800" s="2"/>
      <c r="N800" s="2"/>
      <c r="O800" s="2"/>
      <c r="P800" s="12"/>
      <c r="Q800" s="12"/>
      <c r="R800" s="12"/>
      <c r="S800" s="12"/>
      <c r="T800" s="12"/>
      <c r="U800" s="39"/>
      <c r="W800" s="12"/>
      <c r="X800" s="12"/>
      <c r="Y800" s="12"/>
      <c r="Z800" s="39"/>
      <c r="AB800" s="12"/>
      <c r="AC800" s="42"/>
      <c r="AD800" s="12"/>
      <c r="AE800" s="12"/>
      <c r="AF800" s="12"/>
      <c r="AG800" s="12"/>
      <c r="AH800" s="12"/>
      <c r="AI800" s="12"/>
      <c r="AJ800" s="12"/>
      <c r="AK800" s="12"/>
      <c r="AL800" s="12"/>
      <c r="AM800" s="39"/>
      <c r="AO800" s="12"/>
      <c r="AP800" s="12"/>
      <c r="AQ800" s="12"/>
      <c r="AR800" s="41"/>
      <c r="AS800" s="12"/>
      <c r="AT800" s="12"/>
      <c r="AU800" s="12"/>
      <c r="AV800" s="12"/>
      <c r="AW800" s="12"/>
      <c r="AX800" s="13"/>
      <c r="AY800" s="12"/>
      <c r="AZ800" s="12"/>
      <c r="BA800" s="39"/>
      <c r="BB800" s="40">
        <v>0</v>
      </c>
      <c r="BC800" s="39"/>
      <c r="BE800" s="12"/>
      <c r="BF800" s="12"/>
      <c r="BG800" s="12"/>
      <c r="BH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</row>
    <row r="801" spans="1:128" x14ac:dyDescent="0.25">
      <c r="A801" s="34" t="s">
        <v>171</v>
      </c>
      <c r="B801" s="1">
        <v>40225</v>
      </c>
      <c r="C801" s="2"/>
      <c r="D801" s="1"/>
      <c r="F801" s="2">
        <v>59</v>
      </c>
      <c r="G801" t="s">
        <v>129</v>
      </c>
      <c r="H801" s="2"/>
      <c r="I801" s="12"/>
      <c r="J801" s="12">
        <v>17.05</v>
      </c>
      <c r="K801" s="2"/>
      <c r="L801" s="36"/>
      <c r="M801" s="2"/>
      <c r="N801" s="2"/>
      <c r="O801" s="2"/>
      <c r="P801" s="12"/>
      <c r="Q801" s="12"/>
      <c r="R801" s="12"/>
      <c r="S801" s="12"/>
      <c r="T801" s="12"/>
      <c r="U801" s="39"/>
      <c r="W801" s="12"/>
      <c r="X801" s="12"/>
      <c r="Y801" s="12"/>
      <c r="Z801" s="39"/>
      <c r="AB801" s="12"/>
      <c r="AC801" s="42"/>
      <c r="AD801" s="12"/>
      <c r="AE801" s="12"/>
      <c r="AF801" s="12"/>
      <c r="AG801" s="12"/>
      <c r="AH801" s="12"/>
      <c r="AI801" s="12"/>
      <c r="AJ801" s="12"/>
      <c r="AK801" s="12"/>
      <c r="AL801" s="12"/>
      <c r="AM801" s="39"/>
      <c r="AO801" s="12"/>
      <c r="AP801" s="12"/>
      <c r="AQ801" s="12"/>
      <c r="AR801" s="41"/>
      <c r="AS801" s="12"/>
      <c r="AT801" s="12"/>
      <c r="AU801" s="12"/>
      <c r="AV801" s="12"/>
      <c r="AW801" s="12"/>
      <c r="AX801" s="13"/>
      <c r="AY801" s="12"/>
      <c r="AZ801" s="12"/>
      <c r="BA801" s="39"/>
      <c r="BB801" s="40">
        <v>0</v>
      </c>
      <c r="BC801" s="39"/>
      <c r="BE801" s="12"/>
      <c r="BF801" s="12"/>
      <c r="BG801" s="12"/>
      <c r="BH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</row>
    <row r="802" spans="1:128" x14ac:dyDescent="0.25">
      <c r="A802" s="34" t="s">
        <v>171</v>
      </c>
      <c r="B802" s="1">
        <v>40231</v>
      </c>
      <c r="C802" s="2"/>
      <c r="D802" s="1"/>
      <c r="E802" s="9"/>
      <c r="F802" s="2">
        <v>65</v>
      </c>
      <c r="G802" t="s">
        <v>129</v>
      </c>
      <c r="H802" s="2"/>
      <c r="I802" s="12"/>
      <c r="J802" s="12"/>
      <c r="K802" s="2"/>
      <c r="L802" s="36"/>
      <c r="M802" s="2"/>
      <c r="N802" s="2"/>
      <c r="O802" s="2"/>
      <c r="P802" s="12"/>
      <c r="Q802" s="12"/>
      <c r="R802" s="12"/>
      <c r="S802" s="12"/>
      <c r="T802" s="12"/>
      <c r="U802" s="39">
        <v>3312.7700077544778</v>
      </c>
      <c r="V802" s="40">
        <v>331.27700077544779</v>
      </c>
      <c r="W802" s="12"/>
      <c r="X802" s="12"/>
      <c r="Y802" s="12"/>
      <c r="Z802" s="39">
        <v>2668.1326257206629</v>
      </c>
      <c r="AA802" s="40">
        <v>266.81326257206626</v>
      </c>
      <c r="AB802" s="12">
        <v>3.8025329691891208</v>
      </c>
      <c r="AC802" s="42">
        <f>AB802/AA802</f>
        <v>1.425166400100541E-2</v>
      </c>
      <c r="AD802" s="12"/>
      <c r="AE802" s="12"/>
      <c r="AF802" s="12"/>
      <c r="AG802" s="12">
        <v>213.52599784322655</v>
      </c>
      <c r="AH802" s="12"/>
      <c r="AI802" s="12">
        <v>222.35546196998453</v>
      </c>
      <c r="AJ802" s="12"/>
      <c r="AK802" s="12">
        <v>0</v>
      </c>
      <c r="AL802" s="12">
        <v>0</v>
      </c>
      <c r="AM802" s="39">
        <f>AG802+AH802+AI802+AJ802+AK802+AL802</f>
        <v>435.88145981321111</v>
      </c>
      <c r="AN802" s="40">
        <f>AM802/10</f>
        <v>43.588145981321112</v>
      </c>
      <c r="AO802" s="12"/>
      <c r="AP802" s="12"/>
      <c r="AQ802" s="12"/>
      <c r="AR802" s="41">
        <v>240.55559434018852</v>
      </c>
      <c r="AS802" s="12">
        <v>232.74582257088218</v>
      </c>
      <c r="AT802" s="12">
        <v>7.8097717693063515</v>
      </c>
      <c r="AU802" s="12">
        <v>0</v>
      </c>
      <c r="AV802" s="12"/>
      <c r="AW802" s="12"/>
      <c r="AX802" s="13">
        <v>0</v>
      </c>
      <c r="AY802" s="12"/>
      <c r="AZ802" s="12"/>
      <c r="BA802" s="39"/>
      <c r="BB802" s="40">
        <v>0</v>
      </c>
      <c r="BC802" s="39">
        <f>U802+Z802+AM802+BA802</f>
        <v>6416.7840932883519</v>
      </c>
      <c r="BD802">
        <f>V802+AA802+AN802</f>
        <v>641.67840932883519</v>
      </c>
      <c r="BE802" s="12"/>
      <c r="BF802" s="12"/>
      <c r="BG802" s="12"/>
      <c r="BH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</row>
    <row r="803" spans="1:128" x14ac:dyDescent="0.25">
      <c r="A803" s="34" t="s">
        <v>171</v>
      </c>
      <c r="B803" s="1">
        <v>40233</v>
      </c>
      <c r="C803" s="2"/>
      <c r="D803" s="1"/>
      <c r="F803" s="2">
        <v>67</v>
      </c>
      <c r="G803" t="s">
        <v>129</v>
      </c>
      <c r="H803" s="2"/>
      <c r="I803" s="12"/>
      <c r="J803" s="12">
        <v>18.399999999999999</v>
      </c>
      <c r="K803" s="2"/>
      <c r="L803" s="36"/>
      <c r="M803" s="2"/>
      <c r="N803" s="2"/>
      <c r="O803" s="2"/>
      <c r="P803" s="12"/>
      <c r="Q803" s="12"/>
      <c r="R803" s="12"/>
      <c r="S803" s="12"/>
      <c r="T803" s="12"/>
      <c r="U803" s="39"/>
      <c r="W803" s="12"/>
      <c r="X803" s="12"/>
      <c r="Y803" s="12"/>
      <c r="Z803" s="39"/>
      <c r="AB803" s="12"/>
      <c r="AC803" s="42"/>
      <c r="AD803" s="12"/>
      <c r="AE803" s="12"/>
      <c r="AF803" s="12"/>
      <c r="AG803" s="12"/>
      <c r="AH803" s="12"/>
      <c r="AI803" s="12"/>
      <c r="AJ803" s="12"/>
      <c r="AK803" s="12"/>
      <c r="AL803" s="12"/>
      <c r="AM803" s="39"/>
      <c r="AO803" s="12"/>
      <c r="AP803" s="12"/>
      <c r="AQ803" s="12"/>
      <c r="AR803" s="41"/>
      <c r="AS803" s="12"/>
      <c r="AT803" s="12"/>
      <c r="AU803" s="12"/>
      <c r="AV803" s="12"/>
      <c r="AW803" s="12"/>
      <c r="AX803" s="13"/>
      <c r="AY803" s="12"/>
      <c r="AZ803" s="12"/>
      <c r="BA803" s="39"/>
      <c r="BB803" s="40">
        <v>0</v>
      </c>
      <c r="BC803" s="39"/>
      <c r="BE803" s="12"/>
      <c r="BF803" s="12"/>
      <c r="BG803" s="12"/>
      <c r="BH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</row>
    <row r="804" spans="1:128" x14ac:dyDescent="0.25">
      <c r="A804" s="34" t="s">
        <v>171</v>
      </c>
      <c r="B804" s="1">
        <v>40240</v>
      </c>
      <c r="C804" s="2"/>
      <c r="D804" s="1"/>
      <c r="F804" s="2">
        <v>74</v>
      </c>
      <c r="G804" t="s">
        <v>129</v>
      </c>
      <c r="H804" s="2"/>
      <c r="I804" s="12"/>
      <c r="J804" s="12">
        <v>20.266666666666666</v>
      </c>
      <c r="K804" s="2"/>
      <c r="L804" s="36"/>
      <c r="M804" s="2"/>
      <c r="N804" s="2"/>
      <c r="O804" s="2"/>
      <c r="P804" s="12"/>
      <c r="Q804" s="12"/>
      <c r="R804" s="12"/>
      <c r="S804" s="12"/>
      <c r="T804" s="12"/>
      <c r="U804" s="39"/>
      <c r="W804" s="12"/>
      <c r="X804" s="12"/>
      <c r="Y804" s="12"/>
      <c r="Z804" s="39"/>
      <c r="AB804" s="12"/>
      <c r="AC804" s="42"/>
      <c r="AD804" s="12"/>
      <c r="AE804" s="12"/>
      <c r="AF804" s="12"/>
      <c r="AG804" s="12"/>
      <c r="AH804" s="12"/>
      <c r="AI804" s="12"/>
      <c r="AJ804" s="12"/>
      <c r="AK804" s="12"/>
      <c r="AL804" s="12"/>
      <c r="AM804" s="39"/>
      <c r="AO804" s="12"/>
      <c r="AP804" s="12"/>
      <c r="AQ804" s="12"/>
      <c r="AR804" s="41"/>
      <c r="AS804" s="12"/>
      <c r="AT804" s="12"/>
      <c r="AU804" s="12"/>
      <c r="AV804" s="12"/>
      <c r="AW804" s="12"/>
      <c r="AX804" s="13"/>
      <c r="AY804" s="12"/>
      <c r="AZ804" s="12"/>
      <c r="BA804" s="39"/>
      <c r="BB804" s="40">
        <v>0</v>
      </c>
      <c r="BC804" s="39"/>
      <c r="BE804" s="12"/>
      <c r="BF804" s="12"/>
      <c r="BG804" s="12"/>
      <c r="BH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</row>
    <row r="805" spans="1:128" x14ac:dyDescent="0.25">
      <c r="A805" s="34" t="s">
        <v>171</v>
      </c>
      <c r="B805" s="1">
        <v>40245</v>
      </c>
      <c r="C805" s="2"/>
      <c r="D805" s="1"/>
      <c r="E805" s="9"/>
      <c r="F805" s="2">
        <v>79</v>
      </c>
      <c r="G805" t="s">
        <v>129</v>
      </c>
      <c r="H805" s="2"/>
      <c r="I805" s="12"/>
      <c r="J805" s="12">
        <v>21.1</v>
      </c>
      <c r="K805" s="2"/>
      <c r="L805" s="36"/>
      <c r="M805" s="2"/>
      <c r="N805" s="2"/>
      <c r="O805" s="2"/>
      <c r="P805" s="12"/>
      <c r="Q805" s="12"/>
      <c r="R805" s="12"/>
      <c r="S805" s="12"/>
      <c r="T805" s="12"/>
      <c r="U805" s="39">
        <v>3421.9273001439233</v>
      </c>
      <c r="V805" s="40">
        <v>342.19273001439234</v>
      </c>
      <c r="W805" s="12"/>
      <c r="X805" s="12"/>
      <c r="Y805" s="12"/>
      <c r="Z805" s="39">
        <v>2194.8405831912364</v>
      </c>
      <c r="AA805" s="40">
        <v>219.48405831912365</v>
      </c>
      <c r="AB805" s="12">
        <v>3.1499214190749236</v>
      </c>
      <c r="AC805" s="42">
        <f>AB805/AA805</f>
        <v>1.4351481575463792E-2</v>
      </c>
      <c r="AD805" s="12"/>
      <c r="AE805" s="12"/>
      <c r="AF805" s="12"/>
      <c r="AG805" s="12">
        <v>100.47284258050317</v>
      </c>
      <c r="AH805" s="12"/>
      <c r="AI805" s="12">
        <v>658.23454768313115</v>
      </c>
      <c r="AJ805" s="12"/>
      <c r="AK805" s="12">
        <v>0</v>
      </c>
      <c r="AL805" s="12">
        <v>0</v>
      </c>
      <c r="AM805" s="39">
        <f>AG805+AH805+AI805+AJ805+AK805+AL805</f>
        <v>758.70739026363435</v>
      </c>
      <c r="AN805" s="40">
        <f>AM805/10</f>
        <v>75.870739026363438</v>
      </c>
      <c r="AO805" s="12"/>
      <c r="AP805" s="12"/>
      <c r="AQ805" s="12"/>
      <c r="AR805" s="41">
        <v>144.80591660312172</v>
      </c>
      <c r="AS805" s="12">
        <v>95.132615494575447</v>
      </c>
      <c r="AT805" s="12">
        <v>49.673301108546269</v>
      </c>
      <c r="AU805" s="12">
        <v>0</v>
      </c>
      <c r="AV805" s="12"/>
      <c r="AW805" s="12"/>
      <c r="AX805" s="13">
        <v>0</v>
      </c>
      <c r="AY805" s="12"/>
      <c r="AZ805" s="12"/>
      <c r="BA805" s="39"/>
      <c r="BB805" s="40">
        <v>0</v>
      </c>
      <c r="BC805" s="39">
        <f>U805+Z805+AM805+BA805</f>
        <v>6375.475273598795</v>
      </c>
      <c r="BD805">
        <f>V805+AA805+AN805</f>
        <v>637.5475273598795</v>
      </c>
      <c r="BE805" s="12"/>
      <c r="BF805" s="12"/>
      <c r="BG805" s="12"/>
      <c r="BH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</row>
    <row r="806" spans="1:128" x14ac:dyDescent="0.25">
      <c r="A806" s="34" t="s">
        <v>171</v>
      </c>
      <c r="B806" s="1">
        <v>40252</v>
      </c>
      <c r="C806" s="2"/>
      <c r="D806" s="1"/>
      <c r="F806" s="2">
        <v>86</v>
      </c>
      <c r="G806" t="s">
        <v>129</v>
      </c>
      <c r="H806" s="2"/>
      <c r="I806" s="12"/>
      <c r="J806" s="12">
        <v>22</v>
      </c>
      <c r="K806" s="2"/>
      <c r="L806" s="36"/>
      <c r="M806" s="2"/>
      <c r="N806" s="2"/>
      <c r="O806" s="2"/>
      <c r="P806" s="12"/>
      <c r="Q806" s="12"/>
      <c r="R806" s="12"/>
      <c r="S806" s="12"/>
      <c r="T806" s="12"/>
      <c r="U806" s="39"/>
      <c r="W806" s="12"/>
      <c r="X806" s="12"/>
      <c r="Y806" s="12"/>
      <c r="Z806" s="39"/>
      <c r="AB806" s="12"/>
      <c r="AC806" s="42"/>
      <c r="AD806" s="12"/>
      <c r="AE806" s="12"/>
      <c r="AF806" s="12"/>
      <c r="AG806" s="12"/>
      <c r="AH806" s="12"/>
      <c r="AI806" s="12"/>
      <c r="AJ806" s="12"/>
      <c r="AK806" s="12"/>
      <c r="AL806" s="12"/>
      <c r="AM806" s="39"/>
      <c r="AO806" s="12"/>
      <c r="AP806" s="12"/>
      <c r="AQ806" s="12"/>
      <c r="AR806" s="41"/>
      <c r="AS806" s="12"/>
      <c r="AT806" s="12"/>
      <c r="AU806" s="12"/>
      <c r="AV806" s="12"/>
      <c r="AW806" s="12"/>
      <c r="AX806" s="13"/>
      <c r="AY806" s="12"/>
      <c r="AZ806" s="12"/>
      <c r="BA806" s="39"/>
      <c r="BB806" s="40">
        <v>0</v>
      </c>
      <c r="BC806" s="39"/>
      <c r="BE806" s="12"/>
      <c r="BF806" s="12"/>
      <c r="BG806" s="12"/>
      <c r="BH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</row>
    <row r="807" spans="1:128" x14ac:dyDescent="0.25">
      <c r="A807" s="34" t="s">
        <v>171</v>
      </c>
      <c r="B807" s="1">
        <v>40259</v>
      </c>
      <c r="C807" s="2"/>
      <c r="D807" s="1"/>
      <c r="F807" s="2">
        <v>93</v>
      </c>
      <c r="G807" t="s">
        <v>129</v>
      </c>
      <c r="H807" s="2"/>
      <c r="I807" s="12"/>
      <c r="J807" s="12"/>
      <c r="K807" s="2"/>
      <c r="L807" s="36"/>
      <c r="M807" s="2"/>
      <c r="N807" s="2"/>
      <c r="O807" s="2"/>
      <c r="P807" s="12"/>
      <c r="Q807" s="12"/>
      <c r="R807" s="12"/>
      <c r="S807" s="12"/>
      <c r="T807" s="12"/>
      <c r="U807" s="39"/>
      <c r="W807" s="12"/>
      <c r="X807" s="12"/>
      <c r="Y807" s="12"/>
      <c r="Z807" s="39"/>
      <c r="AB807" s="12"/>
      <c r="AC807" s="42"/>
      <c r="AD807" s="12"/>
      <c r="AE807" s="12"/>
      <c r="AF807" s="12"/>
      <c r="AG807" s="12"/>
      <c r="AH807" s="12"/>
      <c r="AI807" s="12"/>
      <c r="AJ807" s="12"/>
      <c r="AK807" s="12"/>
      <c r="AL807" s="12"/>
      <c r="AM807" s="39"/>
      <c r="AO807" s="12"/>
      <c r="AP807" s="12"/>
      <c r="AQ807" s="12"/>
      <c r="AR807" s="41"/>
      <c r="AS807" s="12"/>
      <c r="AT807" s="12"/>
      <c r="AU807" s="12"/>
      <c r="AV807" s="12"/>
      <c r="AW807" s="12"/>
      <c r="AX807" s="13"/>
      <c r="AY807" s="12"/>
      <c r="AZ807" s="12"/>
      <c r="BA807" s="39"/>
      <c r="BB807" s="40">
        <v>0</v>
      </c>
      <c r="BC807" s="39"/>
      <c r="BE807" s="12"/>
      <c r="BF807" s="12"/>
      <c r="BG807" s="12"/>
      <c r="BH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</row>
    <row r="808" spans="1:128" x14ac:dyDescent="0.25">
      <c r="A808" s="34" t="s">
        <v>171</v>
      </c>
      <c r="B808" s="1">
        <v>40260</v>
      </c>
      <c r="C808" s="2"/>
      <c r="D808" s="1"/>
      <c r="E808" s="9"/>
      <c r="F808" s="2">
        <v>94</v>
      </c>
      <c r="G808" t="s">
        <v>129</v>
      </c>
      <c r="H808" s="2"/>
      <c r="I808" s="12"/>
      <c r="J808" s="12"/>
      <c r="K808" s="2"/>
      <c r="L808" s="36"/>
      <c r="M808" s="2"/>
      <c r="N808" s="2"/>
      <c r="O808" s="2"/>
      <c r="P808" s="12"/>
      <c r="Q808" s="12"/>
      <c r="R808" s="12"/>
      <c r="S808" s="12"/>
      <c r="T808" s="12"/>
      <c r="U808" s="39">
        <v>4624.4388863948507</v>
      </c>
      <c r="V808" s="40">
        <v>462.44388863948507</v>
      </c>
      <c r="W808" s="12"/>
      <c r="X808" s="12"/>
      <c r="Y808" s="12"/>
      <c r="Z808" s="39">
        <v>2507.357422479658</v>
      </c>
      <c r="AA808" s="40">
        <v>250.73574224796579</v>
      </c>
      <c r="AB808" s="12">
        <v>3.9037634316965346</v>
      </c>
      <c r="AC808" s="42">
        <f>AB808/AA808</f>
        <v>1.5569233954032358E-2</v>
      </c>
      <c r="AD808" s="12"/>
      <c r="AE808" s="12"/>
      <c r="AF808" s="12"/>
      <c r="AG808" s="12">
        <v>62.61561948321436</v>
      </c>
      <c r="AH808" s="12"/>
      <c r="AI808" s="12">
        <v>2628.4462301765107</v>
      </c>
      <c r="AJ808" s="12"/>
      <c r="AK808" s="12">
        <v>0</v>
      </c>
      <c r="AL808" s="12">
        <v>0</v>
      </c>
      <c r="AM808" s="39">
        <f>AG808+AH808+AI808+AJ808+AK808+AL808</f>
        <v>2691.0618496597249</v>
      </c>
      <c r="AN808" s="40">
        <f>AM808/10</f>
        <v>269.10618496597249</v>
      </c>
      <c r="AO808" s="12"/>
      <c r="AP808" s="12"/>
      <c r="AQ808" s="12"/>
      <c r="AR808" s="41">
        <v>129.94201940432418</v>
      </c>
      <c r="AS808" s="12">
        <v>37.581450995180283</v>
      </c>
      <c r="AT808" s="12">
        <v>92.360568409143895</v>
      </c>
      <c r="AU808" s="12">
        <v>0</v>
      </c>
      <c r="AV808" s="12"/>
      <c r="AW808" s="12"/>
      <c r="AX808" s="13">
        <v>0</v>
      </c>
      <c r="AY808" s="12"/>
      <c r="AZ808" s="12"/>
      <c r="BA808" s="39"/>
      <c r="BB808" s="40">
        <v>0</v>
      </c>
      <c r="BC808" s="39">
        <f>U808+Z808+AM808+BA808</f>
        <v>9822.8581585342345</v>
      </c>
      <c r="BD808">
        <f>V808+AA808+AN808</f>
        <v>982.2858158534234</v>
      </c>
      <c r="BE808" s="12"/>
      <c r="BF808" s="12"/>
      <c r="BG808" s="12"/>
      <c r="BH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</row>
    <row r="809" spans="1:128" x14ac:dyDescent="0.25">
      <c r="A809" s="34" t="s">
        <v>171</v>
      </c>
      <c r="B809" s="1">
        <v>40267</v>
      </c>
      <c r="C809" s="2"/>
      <c r="D809" s="1"/>
      <c r="F809" s="2">
        <v>101</v>
      </c>
      <c r="G809" t="s">
        <v>129</v>
      </c>
      <c r="H809" s="2"/>
      <c r="I809" s="12"/>
      <c r="J809" s="12">
        <v>21.85</v>
      </c>
      <c r="K809" s="2"/>
      <c r="L809" s="36"/>
      <c r="M809" s="2"/>
      <c r="N809" s="2"/>
      <c r="O809" s="2"/>
      <c r="P809" s="12"/>
      <c r="Q809" s="12"/>
      <c r="R809" s="12"/>
      <c r="S809" s="12"/>
      <c r="T809" s="12"/>
      <c r="U809" s="39"/>
      <c r="W809" s="12"/>
      <c r="X809" s="12"/>
      <c r="Y809" s="12"/>
      <c r="Z809" s="39"/>
      <c r="AB809" s="12"/>
      <c r="AC809" s="42"/>
      <c r="AD809" s="12"/>
      <c r="AE809" s="12"/>
      <c r="AF809" s="12"/>
      <c r="AG809" s="12"/>
      <c r="AH809" s="12"/>
      <c r="AI809" s="12"/>
      <c r="AJ809" s="12"/>
      <c r="AK809" s="12"/>
      <c r="AL809" s="12"/>
      <c r="AM809" s="39"/>
      <c r="AO809" s="12"/>
      <c r="AP809" s="12"/>
      <c r="AQ809" s="12"/>
      <c r="AR809" s="41"/>
      <c r="AS809" s="12"/>
      <c r="AT809" s="12"/>
      <c r="AU809" s="12"/>
      <c r="AV809" s="12"/>
      <c r="AW809" s="12"/>
      <c r="AX809" s="13"/>
      <c r="AY809" s="12"/>
      <c r="AZ809" s="12"/>
      <c r="BA809" s="39"/>
      <c r="BB809" s="40">
        <v>0</v>
      </c>
      <c r="BC809" s="39"/>
      <c r="BE809" s="12"/>
      <c r="BF809" s="12"/>
      <c r="BG809" s="12"/>
      <c r="BH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</row>
    <row r="810" spans="1:128" x14ac:dyDescent="0.25">
      <c r="A810" s="34" t="s">
        <v>171</v>
      </c>
      <c r="B810" s="1">
        <v>40275</v>
      </c>
      <c r="C810" s="2"/>
      <c r="D810" s="1"/>
      <c r="E810" s="9"/>
      <c r="F810" s="2">
        <v>109</v>
      </c>
      <c r="G810" t="s">
        <v>129</v>
      </c>
      <c r="H810" s="2"/>
      <c r="I810" s="12"/>
      <c r="J810" s="12"/>
      <c r="K810" s="2"/>
      <c r="L810" s="36"/>
      <c r="M810" s="2"/>
      <c r="N810" s="2"/>
      <c r="O810" s="2"/>
      <c r="P810" s="12"/>
      <c r="Q810" s="12"/>
      <c r="R810" s="12"/>
      <c r="S810" s="12"/>
      <c r="T810" s="12"/>
      <c r="U810" s="39">
        <v>4608.6333837259963</v>
      </c>
      <c r="V810" s="40">
        <v>460.86333837259963</v>
      </c>
      <c r="W810" s="12"/>
      <c r="X810" s="12"/>
      <c r="Y810" s="12"/>
      <c r="Z810" s="39">
        <v>2350.4389575279315</v>
      </c>
      <c r="AA810" s="40">
        <v>235.04389575279316</v>
      </c>
      <c r="AB810" s="12">
        <v>3.3742764294118963</v>
      </c>
      <c r="AC810" s="42">
        <f>AB810/AA810</f>
        <v>1.4355941551278504E-2</v>
      </c>
      <c r="AD810" s="12"/>
      <c r="AE810" s="12"/>
      <c r="AF810" s="12"/>
      <c r="AG810" s="12">
        <v>0</v>
      </c>
      <c r="AH810" s="12"/>
      <c r="AI810" s="12">
        <v>4021.7612188410076</v>
      </c>
      <c r="AJ810" s="12"/>
      <c r="AK810" s="12">
        <v>183.95661356923972</v>
      </c>
      <c r="AL810" s="12">
        <v>321.99072212042847</v>
      </c>
      <c r="AM810" s="39">
        <f>AG810+AH810+AI810+AJ810+AK810+AL810</f>
        <v>4527.7085545306754</v>
      </c>
      <c r="AN810" s="40">
        <f>AM810/10</f>
        <v>452.77085545306755</v>
      </c>
      <c r="AO810" s="12"/>
      <c r="AP810" s="12"/>
      <c r="AQ810" s="12"/>
      <c r="AR810" s="41">
        <v>76.675916301215892</v>
      </c>
      <c r="AS810" s="12">
        <v>0</v>
      </c>
      <c r="AT810" s="12">
        <v>65.798408399377763</v>
      </c>
      <c r="AU810" s="12">
        <v>6.8906230953484107</v>
      </c>
      <c r="AV810" s="12"/>
      <c r="AW810" s="12"/>
      <c r="AX810" s="13">
        <v>3.9868848064897149</v>
      </c>
      <c r="AY810" s="12"/>
      <c r="AZ810" s="12"/>
      <c r="BA810" s="39"/>
      <c r="BB810" s="40">
        <v>0</v>
      </c>
      <c r="BC810" s="39">
        <f>U810+Z810+AM810+BA810</f>
        <v>11486.780895784603</v>
      </c>
      <c r="BD810">
        <f>V810+AA810+AN810</f>
        <v>1148.6780895784602</v>
      </c>
      <c r="BE810" s="12"/>
      <c r="BF810" s="12"/>
      <c r="BG810" s="12"/>
      <c r="BH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</row>
    <row r="811" spans="1:128" x14ac:dyDescent="0.25">
      <c r="A811" s="34" t="s">
        <v>171</v>
      </c>
      <c r="B811" s="1">
        <v>40280</v>
      </c>
      <c r="C811" s="2"/>
      <c r="D811" s="1"/>
      <c r="F811" s="2">
        <v>114</v>
      </c>
      <c r="G811" t="s">
        <v>129</v>
      </c>
      <c r="H811" s="2"/>
      <c r="I811" s="12"/>
      <c r="J811" s="12">
        <v>22.9</v>
      </c>
      <c r="K811" s="2"/>
      <c r="L811" s="36"/>
      <c r="M811" s="2"/>
      <c r="N811" s="2"/>
      <c r="O811" s="2"/>
      <c r="P811" s="12"/>
      <c r="Q811" s="12"/>
      <c r="R811" s="12"/>
      <c r="S811" s="12"/>
      <c r="T811" s="12"/>
      <c r="U811" s="39"/>
      <c r="W811" s="12"/>
      <c r="X811" s="12"/>
      <c r="Y811" s="12"/>
      <c r="Z811" s="39"/>
      <c r="AB811" s="12"/>
      <c r="AC811" s="42"/>
      <c r="AD811" s="12"/>
      <c r="AE811" s="12"/>
      <c r="AF811" s="12"/>
      <c r="AG811" s="12"/>
      <c r="AH811" s="12"/>
      <c r="AI811" s="12"/>
      <c r="AJ811" s="12"/>
      <c r="AK811" s="12"/>
      <c r="AL811" s="12"/>
      <c r="AM811" s="39"/>
      <c r="AO811" s="12"/>
      <c r="AP811" s="12"/>
      <c r="AQ811" s="12"/>
      <c r="AR811" s="41"/>
      <c r="AS811" s="12"/>
      <c r="AT811" s="12"/>
      <c r="AU811" s="12"/>
      <c r="AV811" s="12"/>
      <c r="AW811" s="12"/>
      <c r="AX811" s="13"/>
      <c r="AY811" s="12"/>
      <c r="AZ811" s="12"/>
      <c r="BA811" s="39"/>
      <c r="BB811" s="40">
        <v>0</v>
      </c>
      <c r="BC811" s="39"/>
      <c r="BE811" s="12"/>
      <c r="BF811" s="12"/>
      <c r="BG811" s="12"/>
      <c r="BH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</row>
    <row r="812" spans="1:128" x14ac:dyDescent="0.25">
      <c r="A812" s="34" t="s">
        <v>171</v>
      </c>
      <c r="B812" s="1">
        <v>40284</v>
      </c>
      <c r="C812" s="2"/>
      <c r="D812" s="1"/>
      <c r="F812" s="2">
        <v>118</v>
      </c>
      <c r="G812" t="s">
        <v>129</v>
      </c>
      <c r="H812" s="2"/>
      <c r="I812" s="12"/>
      <c r="J812" s="12"/>
      <c r="K812" s="2"/>
      <c r="L812" s="36"/>
      <c r="M812" s="2"/>
      <c r="N812" s="2"/>
      <c r="O812" s="2"/>
      <c r="P812" s="12"/>
      <c r="Q812" s="12"/>
      <c r="R812" s="12"/>
      <c r="S812" s="12"/>
      <c r="T812" s="12"/>
      <c r="U812" s="39"/>
      <c r="W812" s="12"/>
      <c r="X812" s="12"/>
      <c r="Y812" s="12"/>
      <c r="Z812" s="39"/>
      <c r="AB812" s="12"/>
      <c r="AC812" s="42"/>
      <c r="AD812" s="12"/>
      <c r="AE812" s="12"/>
      <c r="AF812" s="12"/>
      <c r="AG812" s="12"/>
      <c r="AH812" s="12"/>
      <c r="AI812" s="12"/>
      <c r="AJ812" s="12"/>
      <c r="AK812" s="12"/>
      <c r="AL812" s="12"/>
      <c r="AM812" s="39"/>
      <c r="AO812" s="12"/>
      <c r="AP812" s="12"/>
      <c r="AQ812" s="12"/>
      <c r="AR812" s="41"/>
      <c r="AS812" s="12"/>
      <c r="AT812" s="12"/>
      <c r="AU812" s="12"/>
      <c r="AV812" s="12"/>
      <c r="AW812" s="12"/>
      <c r="AX812" s="13"/>
      <c r="AY812" s="12"/>
      <c r="AZ812" s="12"/>
      <c r="BA812" s="39"/>
      <c r="BB812" s="40">
        <v>0</v>
      </c>
      <c r="BC812" s="39"/>
      <c r="BE812" s="12"/>
      <c r="BF812" s="12"/>
      <c r="BG812" s="12">
        <v>8.429086163361422</v>
      </c>
      <c r="BH812" s="12">
        <v>4.3134095634095635</v>
      </c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</row>
    <row r="813" spans="1:128" x14ac:dyDescent="0.25">
      <c r="A813" s="34" t="s">
        <v>171</v>
      </c>
      <c r="B813" s="1">
        <v>40290</v>
      </c>
      <c r="C813" s="2"/>
      <c r="D813" s="1"/>
      <c r="F813" s="2">
        <v>124</v>
      </c>
      <c r="G813" t="s">
        <v>129</v>
      </c>
      <c r="H813" s="2"/>
      <c r="I813" s="12"/>
      <c r="J813" s="12"/>
      <c r="K813" s="2"/>
      <c r="L813" s="36"/>
      <c r="M813" s="2"/>
      <c r="N813" s="2"/>
      <c r="O813" s="2"/>
      <c r="P813" s="12"/>
      <c r="Q813" s="12"/>
      <c r="R813" s="12"/>
      <c r="S813" s="12"/>
      <c r="T813" s="12"/>
      <c r="U813" s="39"/>
      <c r="W813" s="12"/>
      <c r="X813" s="12"/>
      <c r="Y813" s="12"/>
      <c r="Z813" s="39"/>
      <c r="AB813" s="12"/>
      <c r="AC813" s="42"/>
      <c r="AD813" s="12"/>
      <c r="AE813" s="12"/>
      <c r="AF813" s="12"/>
      <c r="AG813" s="12"/>
      <c r="AH813" s="12"/>
      <c r="AI813" s="12"/>
      <c r="AJ813" s="12"/>
      <c r="AK813" s="12"/>
      <c r="AL813" s="12"/>
      <c r="AM813" s="39"/>
      <c r="AO813" s="12"/>
      <c r="AP813" s="12"/>
      <c r="AQ813" s="12"/>
      <c r="AR813" s="41"/>
      <c r="AS813" s="12"/>
      <c r="AT813" s="12"/>
      <c r="AU813" s="12"/>
      <c r="AV813" s="12"/>
      <c r="AW813" s="12"/>
      <c r="AX813" s="13"/>
      <c r="AY813" s="12"/>
      <c r="AZ813" s="12"/>
      <c r="BA813" s="39"/>
      <c r="BB813" s="40">
        <v>0</v>
      </c>
      <c r="BC813" s="39"/>
      <c r="BE813" s="12"/>
      <c r="BF813" s="12"/>
      <c r="BG813" s="12">
        <v>14.287740800635515</v>
      </c>
      <c r="BH813" s="12">
        <v>4.8210714285714289</v>
      </c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</row>
    <row r="814" spans="1:128" x14ac:dyDescent="0.25">
      <c r="A814" s="34" t="s">
        <v>171</v>
      </c>
      <c r="B814" s="1">
        <v>40298</v>
      </c>
      <c r="C814" s="2"/>
      <c r="D814" s="1"/>
      <c r="F814" s="2">
        <v>132</v>
      </c>
      <c r="G814" t="s">
        <v>129</v>
      </c>
      <c r="H814" s="2"/>
      <c r="I814" s="12"/>
      <c r="J814" s="12"/>
      <c r="K814" s="2"/>
      <c r="L814" s="36"/>
      <c r="M814" s="2"/>
      <c r="N814" s="2"/>
      <c r="O814" s="2"/>
      <c r="P814" s="12"/>
      <c r="Q814" s="12"/>
      <c r="R814" s="12"/>
      <c r="S814" s="12"/>
      <c r="T814" s="12"/>
      <c r="U814" s="39"/>
      <c r="W814" s="12"/>
      <c r="X814" s="12"/>
      <c r="Y814" s="12"/>
      <c r="Z814" s="39"/>
      <c r="AB814" s="12"/>
      <c r="AC814" s="42"/>
      <c r="AD814" s="12"/>
      <c r="AE814" s="12"/>
      <c r="AF814" s="12"/>
      <c r="AG814" s="12"/>
      <c r="AH814" s="12"/>
      <c r="AI814" s="12"/>
      <c r="AJ814" s="12"/>
      <c r="AK814" s="12"/>
      <c r="AL814" s="12"/>
      <c r="AM814" s="39"/>
      <c r="AO814" s="12"/>
      <c r="AP814" s="12"/>
      <c r="AQ814" s="12"/>
      <c r="AR814" s="41"/>
      <c r="AS814" s="12"/>
      <c r="AT814" s="12"/>
      <c r="AU814" s="12"/>
      <c r="AV814" s="12"/>
      <c r="AW814" s="12"/>
      <c r="AX814" s="13"/>
      <c r="AY814" s="12"/>
      <c r="AZ814" s="12"/>
      <c r="BA814" s="39"/>
      <c r="BB814" s="40">
        <v>0</v>
      </c>
      <c r="BC814" s="39"/>
      <c r="BE814" s="12"/>
      <c r="BF814" s="12"/>
      <c r="BG814" s="12">
        <v>43.705847306153714</v>
      </c>
      <c r="BH814" s="12">
        <v>5.0955466027874561</v>
      </c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</row>
    <row r="815" spans="1:128" x14ac:dyDescent="0.25">
      <c r="A815" s="34" t="s">
        <v>171</v>
      </c>
      <c r="B815" s="1">
        <v>40302</v>
      </c>
      <c r="C815" s="2"/>
      <c r="D815" s="1"/>
      <c r="E815" s="9"/>
      <c r="F815" s="2">
        <v>136</v>
      </c>
      <c r="G815" t="s">
        <v>129</v>
      </c>
      <c r="H815" s="2"/>
      <c r="I815" s="12"/>
      <c r="J815" s="12"/>
      <c r="K815" s="2"/>
      <c r="L815" s="36"/>
      <c r="M815" s="2"/>
      <c r="N815" s="2"/>
      <c r="O815" s="2"/>
      <c r="P815" s="12"/>
      <c r="Q815" s="12"/>
      <c r="R815" s="12"/>
      <c r="S815" s="12"/>
      <c r="T815" s="12"/>
      <c r="U815" s="39">
        <v>5423.7445531508238</v>
      </c>
      <c r="V815" s="40">
        <v>542.3744553150824</v>
      </c>
      <c r="W815" s="12"/>
      <c r="X815" s="12"/>
      <c r="Y815" s="12"/>
      <c r="Z815" s="39">
        <v>2497.8945914602377</v>
      </c>
      <c r="AA815" s="40">
        <v>249.78945914602377</v>
      </c>
      <c r="AB815" s="12"/>
      <c r="AC815" s="42"/>
      <c r="AD815" s="12"/>
      <c r="AE815" s="12"/>
      <c r="AF815" s="12"/>
      <c r="AG815" s="12">
        <v>0</v>
      </c>
      <c r="AH815" s="12"/>
      <c r="AI815" s="12">
        <v>2902.921128768287</v>
      </c>
      <c r="AJ815" s="12"/>
      <c r="AK815" s="12">
        <v>567.35401138141117</v>
      </c>
      <c r="AL815" s="12">
        <v>3428.2960404834516</v>
      </c>
      <c r="AM815" s="39">
        <f>AG815+AH815+AI815+AJ815+AK815+AL815</f>
        <v>6898.5711806331492</v>
      </c>
      <c r="AN815" s="40">
        <f>AM815/10</f>
        <v>689.85711806331494</v>
      </c>
      <c r="AO815" s="12"/>
      <c r="AP815" s="12"/>
      <c r="AQ815" s="12"/>
      <c r="AR815" s="41">
        <v>103.37087520684935</v>
      </c>
      <c r="AS815" s="12">
        <v>0</v>
      </c>
      <c r="AT815" s="12">
        <v>32.70788447894757</v>
      </c>
      <c r="AU815" s="12">
        <v>59.818226002590194</v>
      </c>
      <c r="AV815" s="12"/>
      <c r="AW815" s="12"/>
      <c r="AX815" s="13">
        <v>10.844764725311592</v>
      </c>
      <c r="AY815" s="12"/>
      <c r="AZ815" s="12"/>
      <c r="BA815" s="39"/>
      <c r="BB815" s="40">
        <v>0</v>
      </c>
      <c r="BC815" s="39">
        <f>U815+Z815+AM815+BA815</f>
        <v>14820.21032524421</v>
      </c>
      <c r="BD815">
        <f>V815+AA815+AN815</f>
        <v>1482.0210325244211</v>
      </c>
      <c r="BE815" s="12"/>
      <c r="BF815" s="12"/>
      <c r="BG815" s="12"/>
      <c r="BH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</row>
    <row r="816" spans="1:128" x14ac:dyDescent="0.25">
      <c r="A816" s="34" t="s">
        <v>171</v>
      </c>
      <c r="B816" s="1">
        <v>40305</v>
      </c>
      <c r="C816" s="2"/>
      <c r="D816" s="1"/>
      <c r="F816" s="2">
        <v>139</v>
      </c>
      <c r="G816" t="s">
        <v>129</v>
      </c>
      <c r="H816" s="2"/>
      <c r="I816" s="12"/>
      <c r="J816" s="12"/>
      <c r="K816" s="2"/>
      <c r="L816" s="36"/>
      <c r="M816" s="2"/>
      <c r="N816" s="2"/>
      <c r="O816" s="2"/>
      <c r="P816" s="12"/>
      <c r="Q816" s="12"/>
      <c r="R816" s="12"/>
      <c r="S816" s="12"/>
      <c r="T816" s="12"/>
      <c r="U816" s="39"/>
      <c r="W816" s="12"/>
      <c r="X816" s="12"/>
      <c r="Y816" s="12"/>
      <c r="Z816" s="39"/>
      <c r="AB816" s="12"/>
      <c r="AC816" s="42"/>
      <c r="AD816" s="12"/>
      <c r="AE816" s="12"/>
      <c r="AF816" s="12"/>
      <c r="AG816" s="12"/>
      <c r="AH816" s="12"/>
      <c r="AI816" s="12"/>
      <c r="AJ816" s="12"/>
      <c r="AK816" s="12"/>
      <c r="AL816" s="12"/>
      <c r="AM816" s="39"/>
      <c r="AO816" s="12"/>
      <c r="AP816" s="12"/>
      <c r="AQ816" s="12"/>
      <c r="AR816" s="41"/>
      <c r="AS816" s="12"/>
      <c r="AT816" s="12"/>
      <c r="AU816" s="12"/>
      <c r="AV816" s="12"/>
      <c r="AW816" s="12"/>
      <c r="AX816" s="13"/>
      <c r="AY816" s="12"/>
      <c r="AZ816" s="12"/>
      <c r="BA816" s="39"/>
      <c r="BB816" s="40">
        <v>0</v>
      </c>
      <c r="BC816" s="39"/>
      <c r="BE816" s="12"/>
      <c r="BF816" s="12"/>
      <c r="BG816" s="12">
        <v>68.746276278832227</v>
      </c>
      <c r="BH816" s="12">
        <v>4.1650243891734169</v>
      </c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</row>
    <row r="817" spans="1:128" x14ac:dyDescent="0.25">
      <c r="A817" s="34" t="s">
        <v>171</v>
      </c>
      <c r="B817" s="1">
        <v>40311</v>
      </c>
      <c r="C817" s="2"/>
      <c r="D817" s="1"/>
      <c r="F817" s="2">
        <v>145</v>
      </c>
      <c r="G817" t="s">
        <v>129</v>
      </c>
      <c r="H817" s="2"/>
      <c r="I817" s="12"/>
      <c r="J817" s="12"/>
      <c r="K817" s="2"/>
      <c r="L817" s="36"/>
      <c r="M817" s="2"/>
      <c r="N817" s="2"/>
      <c r="O817" s="2"/>
      <c r="P817" s="12"/>
      <c r="Q817" s="12"/>
      <c r="R817" s="12"/>
      <c r="S817" s="12"/>
      <c r="T817" s="12"/>
      <c r="U817" s="39"/>
      <c r="W817" s="12"/>
      <c r="X817" s="12"/>
      <c r="Y817" s="12"/>
      <c r="Z817" s="39"/>
      <c r="AB817" s="12"/>
      <c r="AC817" s="42"/>
      <c r="AD817" s="12"/>
      <c r="AE817" s="12"/>
      <c r="AF817" s="12"/>
      <c r="AG817" s="12"/>
      <c r="AH817" s="12"/>
      <c r="AI817" s="12"/>
      <c r="AJ817" s="12"/>
      <c r="AK817" s="12"/>
      <c r="AL817" s="12"/>
      <c r="AM817" s="39"/>
      <c r="AO817" s="12"/>
      <c r="AP817" s="12"/>
      <c r="AQ817" s="12"/>
      <c r="AR817" s="41"/>
      <c r="AS817" s="12"/>
      <c r="AT817" s="12"/>
      <c r="AU817" s="12"/>
      <c r="AV817" s="12"/>
      <c r="AW817" s="12"/>
      <c r="AX817" s="13"/>
      <c r="AY817" s="12"/>
      <c r="AZ817" s="12"/>
      <c r="BA817" s="39"/>
      <c r="BB817" s="40">
        <v>0</v>
      </c>
      <c r="BC817" s="39"/>
      <c r="BE817" s="12"/>
      <c r="BF817" s="12"/>
      <c r="BG817" s="12">
        <v>83.575907169404488</v>
      </c>
      <c r="BH817" s="12">
        <v>4.1970833333333335</v>
      </c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</row>
    <row r="818" spans="1:128" x14ac:dyDescent="0.25">
      <c r="A818" s="34" t="s">
        <v>171</v>
      </c>
      <c r="B818" s="1">
        <v>40319</v>
      </c>
      <c r="C818" s="2"/>
      <c r="D818" s="1"/>
      <c r="F818" s="2">
        <v>153</v>
      </c>
      <c r="G818" t="s">
        <v>129</v>
      </c>
      <c r="H818" s="2"/>
      <c r="I818" s="12"/>
      <c r="J818" s="12"/>
      <c r="K818" s="2"/>
      <c r="L818" s="36"/>
      <c r="M818" s="2"/>
      <c r="N818" s="2"/>
      <c r="O818" s="2"/>
      <c r="P818" s="12"/>
      <c r="Q818" s="12"/>
      <c r="R818" s="12"/>
      <c r="S818" s="12"/>
      <c r="T818" s="12"/>
      <c r="U818" s="39"/>
      <c r="W818" s="12"/>
      <c r="X818" s="12"/>
      <c r="Y818" s="12"/>
      <c r="Z818" s="39"/>
      <c r="AB818" s="12"/>
      <c r="AC818" s="42"/>
      <c r="AD818" s="12"/>
      <c r="AE818" s="12"/>
      <c r="AF818" s="12"/>
      <c r="AG818" s="12"/>
      <c r="AH818" s="12"/>
      <c r="AI818" s="12"/>
      <c r="AJ818" s="12"/>
      <c r="AK818" s="12"/>
      <c r="AL818" s="12"/>
      <c r="AM818" s="39"/>
      <c r="AO818" s="12"/>
      <c r="AP818" s="12"/>
      <c r="AQ818" s="12"/>
      <c r="AR818" s="41"/>
      <c r="AS818" s="12"/>
      <c r="AT818" s="12"/>
      <c r="AU818" s="12"/>
      <c r="AV818" s="12"/>
      <c r="AW818" s="12"/>
      <c r="AX818" s="13"/>
      <c r="AY818" s="12"/>
      <c r="AZ818" s="12"/>
      <c r="BA818" s="39"/>
      <c r="BB818" s="40">
        <v>0</v>
      </c>
      <c r="BC818" s="39"/>
      <c r="BE818" s="12"/>
      <c r="BF818" s="12"/>
      <c r="BG818" s="12">
        <v>100</v>
      </c>
      <c r="BH818" s="12">
        <v>4.1537681569515188</v>
      </c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</row>
    <row r="819" spans="1:128" x14ac:dyDescent="0.25">
      <c r="A819" s="34" t="s">
        <v>171</v>
      </c>
      <c r="B819" s="1">
        <v>40273</v>
      </c>
      <c r="C819" s="2">
        <v>7</v>
      </c>
      <c r="D819" t="s">
        <v>222</v>
      </c>
      <c r="E819" t="s">
        <v>18</v>
      </c>
      <c r="F819" s="2">
        <v>107</v>
      </c>
      <c r="G819" t="s">
        <v>129</v>
      </c>
      <c r="H819" s="2"/>
      <c r="I819" s="12"/>
      <c r="J819" s="12"/>
      <c r="K819" s="2"/>
      <c r="L819" s="36"/>
      <c r="M819" s="2"/>
      <c r="N819" s="2">
        <v>107</v>
      </c>
      <c r="O819" s="2"/>
      <c r="P819" s="12"/>
      <c r="Q819" s="12"/>
      <c r="R819" s="12"/>
      <c r="S819" s="12"/>
      <c r="T819" s="12"/>
      <c r="U819" s="39"/>
      <c r="W819" s="12"/>
      <c r="X819" s="12"/>
      <c r="Y819" s="12"/>
      <c r="Z819" s="39"/>
      <c r="AB819" s="12"/>
      <c r="AC819" s="42"/>
      <c r="AD819" s="12"/>
      <c r="AE819" s="12"/>
      <c r="AF819" s="12"/>
      <c r="AG819" s="12"/>
      <c r="AH819" s="12"/>
      <c r="AI819" s="12"/>
      <c r="AJ819" s="12"/>
      <c r="AK819" s="12"/>
      <c r="AL819" s="12"/>
      <c r="AM819" s="39"/>
      <c r="AO819" s="12"/>
      <c r="AP819" s="12"/>
      <c r="AQ819" s="12"/>
      <c r="AR819" s="41"/>
      <c r="AS819" s="12"/>
      <c r="AT819" s="12"/>
      <c r="AU819" s="12"/>
      <c r="AV819" s="12"/>
      <c r="AW819" s="12"/>
      <c r="AX819" s="13"/>
      <c r="AY819" s="12"/>
      <c r="AZ819" s="12"/>
      <c r="BA819" s="39"/>
      <c r="BB819" s="40">
        <v>0</v>
      </c>
      <c r="BC819" s="39"/>
      <c r="BE819" s="12"/>
      <c r="BF819" s="12"/>
      <c r="BG819" s="12"/>
      <c r="BH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</row>
    <row r="820" spans="1:128" x14ac:dyDescent="0.25">
      <c r="A820" s="34" t="s">
        <v>171</v>
      </c>
      <c r="B820" s="1">
        <v>40328</v>
      </c>
      <c r="C820" s="2">
        <v>9</v>
      </c>
      <c r="D820" s="1" t="s">
        <v>122</v>
      </c>
      <c r="E820" t="s">
        <v>20</v>
      </c>
      <c r="F820" s="2">
        <v>162</v>
      </c>
      <c r="G820" t="s">
        <v>129</v>
      </c>
      <c r="H820" s="2"/>
      <c r="I820" s="12"/>
      <c r="J820" s="12"/>
      <c r="K820" s="2"/>
      <c r="L820" s="36"/>
      <c r="M820" s="2"/>
      <c r="N820" s="2"/>
      <c r="O820" s="2"/>
      <c r="P820" s="12"/>
      <c r="Q820" s="12"/>
      <c r="R820" s="12"/>
      <c r="S820" s="12"/>
      <c r="T820" s="12"/>
      <c r="U820" s="39"/>
      <c r="W820" s="12"/>
      <c r="X820" s="12"/>
      <c r="Y820" s="12"/>
      <c r="Z820" s="39"/>
      <c r="AB820" s="12"/>
      <c r="AC820" s="42"/>
      <c r="AD820" s="12"/>
      <c r="AE820" s="12"/>
      <c r="AF820" s="12"/>
      <c r="AG820" s="12"/>
      <c r="AH820" s="12"/>
      <c r="AI820" s="12"/>
      <c r="AJ820" s="12"/>
      <c r="AK820" s="12"/>
      <c r="AL820" s="12"/>
      <c r="AM820" s="39"/>
      <c r="AO820" s="12"/>
      <c r="AP820" s="12"/>
      <c r="AQ820" s="12"/>
      <c r="AR820" s="41"/>
      <c r="AS820" s="12"/>
      <c r="AT820" s="12"/>
      <c r="AU820" s="12"/>
      <c r="AV820" s="12"/>
      <c r="AW820" s="12"/>
      <c r="AX820" s="13"/>
      <c r="AY820" s="12">
        <v>4578.6154990628265</v>
      </c>
      <c r="AZ820" s="12">
        <v>36.465318730002437</v>
      </c>
      <c r="BA820" s="39">
        <f>AY820*(AZ820/100)</f>
        <v>1669.6067351545514</v>
      </c>
      <c r="BB820" s="40">
        <v>166.96067351545514</v>
      </c>
      <c r="BC820" s="39"/>
      <c r="BE820" s="12"/>
      <c r="BF820" s="12">
        <f>BA820/227</f>
        <v>7.3550957495795215</v>
      </c>
      <c r="BG820" s="12"/>
      <c r="BH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</row>
    <row r="821" spans="1:128" x14ac:dyDescent="0.25">
      <c r="A821" s="34" t="s">
        <v>171</v>
      </c>
      <c r="B821" s="1">
        <v>40166</v>
      </c>
      <c r="C821" s="2">
        <v>0</v>
      </c>
      <c r="D821" s="1" t="s">
        <v>223</v>
      </c>
      <c r="E821" s="9" t="s">
        <v>14</v>
      </c>
      <c r="F821" s="2">
        <v>0</v>
      </c>
      <c r="G821" t="s">
        <v>129</v>
      </c>
      <c r="H821" s="2"/>
      <c r="I821" s="12"/>
      <c r="J821" s="12"/>
      <c r="K821" s="2"/>
      <c r="L821" s="36"/>
      <c r="M821" s="2"/>
      <c r="N821" s="2"/>
      <c r="O821" s="2"/>
      <c r="P821" s="12"/>
      <c r="Q821" s="12"/>
      <c r="R821" s="12"/>
      <c r="S821" s="12"/>
      <c r="T821" s="12"/>
      <c r="U821" s="39">
        <v>0</v>
      </c>
      <c r="W821" s="12"/>
      <c r="X821" s="12"/>
      <c r="Y821" s="12"/>
      <c r="Z821" s="39">
        <v>0</v>
      </c>
      <c r="AB821" s="12"/>
      <c r="AC821" s="42"/>
      <c r="AD821" s="12"/>
      <c r="AE821" s="12"/>
      <c r="AF821" s="12"/>
      <c r="AG821" s="12">
        <v>0</v>
      </c>
      <c r="AH821" s="12"/>
      <c r="AI821" s="12">
        <v>0</v>
      </c>
      <c r="AJ821" s="12"/>
      <c r="AK821" s="12">
        <v>0</v>
      </c>
      <c r="AL821" s="12">
        <v>0</v>
      </c>
      <c r="AM821" s="39"/>
      <c r="AO821" s="12"/>
      <c r="AP821" s="12"/>
      <c r="AQ821" s="12"/>
      <c r="AR821" s="41">
        <v>0</v>
      </c>
      <c r="AS821" s="12">
        <v>0</v>
      </c>
      <c r="AT821" s="12">
        <v>0</v>
      </c>
      <c r="AU821" s="12">
        <v>0</v>
      </c>
      <c r="AV821" s="12"/>
      <c r="AW821" s="12"/>
      <c r="AX821" s="13">
        <v>0</v>
      </c>
      <c r="AY821" s="12"/>
      <c r="AZ821" s="12"/>
      <c r="BA821" s="39"/>
      <c r="BB821" s="40">
        <v>0</v>
      </c>
      <c r="BC821" s="39"/>
      <c r="BE821" s="12"/>
      <c r="BF821" s="12"/>
      <c r="BG821" s="12"/>
      <c r="BH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</row>
    <row r="822" spans="1:128" x14ac:dyDescent="0.25">
      <c r="A822" s="34" t="s">
        <v>171</v>
      </c>
      <c r="B822" s="1">
        <v>40191</v>
      </c>
      <c r="C822" s="2">
        <v>3</v>
      </c>
      <c r="D822" t="s">
        <v>224</v>
      </c>
      <c r="E822" t="s">
        <v>16</v>
      </c>
      <c r="F822" s="2">
        <v>25</v>
      </c>
      <c r="G822" t="s">
        <v>129</v>
      </c>
      <c r="H822" s="2"/>
      <c r="I822" s="12"/>
      <c r="J822" s="12"/>
      <c r="K822" s="2"/>
      <c r="L822" s="36">
        <v>25</v>
      </c>
      <c r="M822" s="2"/>
      <c r="N822" s="2"/>
      <c r="O822" s="2"/>
      <c r="P822" s="12"/>
      <c r="Q822" s="12"/>
      <c r="R822" s="12"/>
      <c r="S822" s="12"/>
      <c r="T822" s="12"/>
      <c r="U822" s="39"/>
      <c r="W822" s="12"/>
      <c r="X822" s="12"/>
      <c r="Y822" s="12"/>
      <c r="Z822" s="39"/>
      <c r="AB822" s="12"/>
      <c r="AC822" s="42"/>
      <c r="AD822" s="12"/>
      <c r="AE822" s="12"/>
      <c r="AF822" s="12"/>
      <c r="AG822" s="12"/>
      <c r="AH822" s="12"/>
      <c r="AI822" s="12"/>
      <c r="AJ822" s="12"/>
      <c r="AK822" s="12"/>
      <c r="AL822" s="12"/>
      <c r="AM822" s="39"/>
      <c r="AO822" s="12"/>
      <c r="AP822" s="12"/>
      <c r="AQ822" s="12"/>
      <c r="AR822" s="41"/>
      <c r="AS822" s="12"/>
      <c r="AT822" s="12"/>
      <c r="AU822" s="12"/>
      <c r="AV822" s="12"/>
      <c r="AW822" s="12"/>
      <c r="AX822" s="13"/>
      <c r="AY822" s="12"/>
      <c r="AZ822" s="12"/>
      <c r="BA822" s="39"/>
      <c r="BB822" s="40">
        <v>0</v>
      </c>
      <c r="BC822" s="39"/>
      <c r="BE822" s="12"/>
      <c r="BF822" s="12"/>
      <c r="BG822" s="12"/>
      <c r="BH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</row>
    <row r="823" spans="1:128" x14ac:dyDescent="0.25">
      <c r="A823" s="34" t="s">
        <v>157</v>
      </c>
      <c r="B823" s="1">
        <v>40218</v>
      </c>
      <c r="C823" s="2">
        <v>4</v>
      </c>
      <c r="D823" t="s">
        <v>220</v>
      </c>
      <c r="E823" t="s">
        <v>17</v>
      </c>
      <c r="F823" s="2">
        <v>52</v>
      </c>
      <c r="G823" t="s">
        <v>130</v>
      </c>
      <c r="H823" s="2"/>
      <c r="I823" s="12"/>
      <c r="J823" s="12"/>
      <c r="K823" s="2"/>
      <c r="L823" s="36"/>
      <c r="M823" s="2">
        <v>52</v>
      </c>
      <c r="N823" s="2"/>
      <c r="O823" s="2"/>
      <c r="P823" s="12"/>
      <c r="Q823" s="12"/>
      <c r="R823" s="12"/>
      <c r="S823" s="12"/>
      <c r="T823" s="12"/>
      <c r="U823" s="39">
        <v>1444.0955298633535</v>
      </c>
      <c r="V823" s="40">
        <v>144.40955298633534</v>
      </c>
      <c r="W823" s="12"/>
      <c r="X823" s="12"/>
      <c r="Y823" s="12"/>
      <c r="Z823" s="39">
        <v>1398.1412467386908</v>
      </c>
      <c r="AA823" s="40">
        <v>139.81412467386909</v>
      </c>
      <c r="AB823" s="12">
        <v>2.4177083684861858</v>
      </c>
      <c r="AC823" s="42">
        <f>AB823/AA823</f>
        <v>1.7292304151141673E-2</v>
      </c>
      <c r="AD823" s="12"/>
      <c r="AE823" s="12"/>
      <c r="AF823" s="12"/>
      <c r="AG823" s="12">
        <v>92.321099290175937</v>
      </c>
      <c r="AH823" s="12"/>
      <c r="AI823" s="12">
        <v>0</v>
      </c>
      <c r="AJ823" s="12"/>
      <c r="AK823" s="12">
        <v>0</v>
      </c>
      <c r="AL823" s="12">
        <v>0</v>
      </c>
      <c r="AM823" s="39">
        <f>AG823+AH823+AI823+AJ823+AK823+AL823</f>
        <v>92.321099290175937</v>
      </c>
      <c r="AN823" s="40">
        <f>AM823/10</f>
        <v>9.232109929017593</v>
      </c>
      <c r="AO823" s="12"/>
      <c r="AP823" s="12"/>
      <c r="AQ823" s="12"/>
      <c r="AR823" s="41">
        <v>153.86851051725375</v>
      </c>
      <c r="AS823" s="12">
        <v>153.86851051725375</v>
      </c>
      <c r="AT823" s="12">
        <v>0</v>
      </c>
      <c r="AU823" s="12">
        <v>0</v>
      </c>
      <c r="AV823" s="12"/>
      <c r="AW823" s="12"/>
      <c r="AX823" s="13">
        <v>0</v>
      </c>
      <c r="AY823" s="12"/>
      <c r="AZ823" s="12"/>
      <c r="BA823" s="39"/>
      <c r="BB823" s="40">
        <v>0</v>
      </c>
      <c r="BC823" s="39">
        <f>U823+Z823+AM823+BA823</f>
        <v>2934.5578758922202</v>
      </c>
      <c r="BD823">
        <f>V823+AA823+AN823</f>
        <v>293.45578758922204</v>
      </c>
      <c r="BE823" s="12"/>
      <c r="BF823" s="12"/>
      <c r="BG823" s="12"/>
      <c r="BH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</row>
    <row r="824" spans="1:128" x14ac:dyDescent="0.25">
      <c r="A824" s="34" t="s">
        <v>157</v>
      </c>
      <c r="B824" s="1">
        <v>40292</v>
      </c>
      <c r="C824" s="2">
        <v>8</v>
      </c>
      <c r="D824" s="1" t="s">
        <v>221</v>
      </c>
      <c r="E824" t="s">
        <v>19</v>
      </c>
      <c r="F824" s="2">
        <v>126</v>
      </c>
      <c r="G824" t="s">
        <v>130</v>
      </c>
      <c r="H824" s="2"/>
      <c r="I824" s="12"/>
      <c r="J824" s="12"/>
      <c r="K824" s="2"/>
      <c r="L824" s="36"/>
      <c r="M824" s="2"/>
      <c r="N824" s="2"/>
      <c r="O824" s="2">
        <v>126</v>
      </c>
      <c r="P824" s="12"/>
      <c r="Q824" s="12"/>
      <c r="R824" s="12"/>
      <c r="S824" s="12"/>
      <c r="T824" s="12"/>
      <c r="U824" s="39"/>
      <c r="W824" s="12"/>
      <c r="X824" s="12"/>
      <c r="Y824" s="12"/>
      <c r="Z824" s="39"/>
      <c r="AB824" s="12"/>
      <c r="AC824" s="42"/>
      <c r="AD824" s="12"/>
      <c r="AE824" s="12"/>
      <c r="AF824" s="12"/>
      <c r="AG824" s="12"/>
      <c r="AH824" s="12"/>
      <c r="AI824" s="12"/>
      <c r="AJ824" s="12"/>
      <c r="AK824" s="12"/>
      <c r="AL824" s="12"/>
      <c r="AM824" s="39"/>
      <c r="AO824" s="12"/>
      <c r="AP824" s="12"/>
      <c r="AQ824" s="12"/>
      <c r="AR824" s="41"/>
      <c r="AS824" s="12"/>
      <c r="AT824" s="12"/>
      <c r="AU824" s="12"/>
      <c r="AV824" s="12"/>
      <c r="AW824" s="12"/>
      <c r="AX824" s="13"/>
      <c r="AY824" s="12"/>
      <c r="AZ824" s="12"/>
      <c r="BA824" s="39"/>
      <c r="BB824" s="40">
        <v>0</v>
      </c>
      <c r="BC824" s="39"/>
      <c r="BE824" s="12"/>
      <c r="BF824" s="12"/>
      <c r="BG824" s="12"/>
      <c r="BH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</row>
    <row r="825" spans="1:128" x14ac:dyDescent="0.25">
      <c r="A825" s="34" t="s">
        <v>157</v>
      </c>
      <c r="B825" s="1">
        <v>40189</v>
      </c>
      <c r="C825" s="2"/>
      <c r="D825" s="1"/>
      <c r="E825" s="9"/>
      <c r="F825" s="2">
        <v>23</v>
      </c>
      <c r="G825" t="s">
        <v>130</v>
      </c>
      <c r="H825" s="2"/>
      <c r="I825" s="12"/>
      <c r="J825" s="12">
        <v>5.75</v>
      </c>
      <c r="K825" s="2"/>
      <c r="L825" s="36"/>
      <c r="M825" s="2"/>
      <c r="N825" s="2"/>
      <c r="O825" s="2"/>
      <c r="P825" s="12"/>
      <c r="Q825" s="12"/>
      <c r="R825" s="12"/>
      <c r="S825" s="12"/>
      <c r="T825" s="12"/>
      <c r="U825" s="39">
        <v>0</v>
      </c>
      <c r="W825" s="12"/>
      <c r="X825" s="12"/>
      <c r="Y825" s="12"/>
      <c r="Z825" s="39">
        <v>0</v>
      </c>
      <c r="AB825" s="12">
        <v>0.174340625</v>
      </c>
      <c r="AC825" s="42"/>
      <c r="AD825" s="12"/>
      <c r="AE825" s="12"/>
      <c r="AF825" s="12"/>
      <c r="AG825" s="12">
        <v>0</v>
      </c>
      <c r="AH825" s="12"/>
      <c r="AI825" s="12">
        <v>0</v>
      </c>
      <c r="AJ825" s="12"/>
      <c r="AK825" s="12">
        <v>0</v>
      </c>
      <c r="AL825" s="12">
        <v>0</v>
      </c>
      <c r="AM825" s="39"/>
      <c r="AO825" s="12"/>
      <c r="AP825" s="12"/>
      <c r="AQ825" s="12"/>
      <c r="AR825" s="41">
        <v>0</v>
      </c>
      <c r="AS825" s="12">
        <v>0</v>
      </c>
      <c r="AT825" s="12">
        <v>0</v>
      </c>
      <c r="AU825" s="12">
        <v>0</v>
      </c>
      <c r="AV825" s="12"/>
      <c r="AW825" s="12"/>
      <c r="AX825" s="13">
        <v>0</v>
      </c>
      <c r="AY825" s="12"/>
      <c r="AZ825" s="12"/>
      <c r="BA825" s="39"/>
      <c r="BB825" s="40">
        <v>0</v>
      </c>
      <c r="BC825" s="39"/>
      <c r="BE825" s="12"/>
      <c r="BF825" s="12"/>
      <c r="BG825" s="12"/>
      <c r="BH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</row>
    <row r="826" spans="1:128" x14ac:dyDescent="0.25">
      <c r="A826" s="34" t="s">
        <v>157</v>
      </c>
      <c r="B826" s="1">
        <v>40197</v>
      </c>
      <c r="C826" s="2"/>
      <c r="D826" s="1"/>
      <c r="F826" s="2">
        <v>31</v>
      </c>
      <c r="G826" t="s">
        <v>130</v>
      </c>
      <c r="H826" s="2"/>
      <c r="I826" s="12"/>
      <c r="J826" s="12">
        <v>8.5</v>
      </c>
      <c r="K826" s="2"/>
      <c r="L826" s="36"/>
      <c r="M826" s="2"/>
      <c r="N826" s="2"/>
      <c r="O826" s="2"/>
      <c r="P826" s="12"/>
      <c r="Q826" s="12"/>
      <c r="R826" s="12"/>
      <c r="S826" s="12"/>
      <c r="T826" s="12"/>
      <c r="U826" s="39"/>
      <c r="W826" s="12"/>
      <c r="X826" s="12"/>
      <c r="Y826" s="12"/>
      <c r="Z826" s="39"/>
      <c r="AB826" s="12"/>
      <c r="AC826" s="42"/>
      <c r="AD826" s="12"/>
      <c r="AE826" s="12"/>
      <c r="AF826" s="12"/>
      <c r="AG826" s="12"/>
      <c r="AH826" s="12"/>
      <c r="AI826" s="12"/>
      <c r="AJ826" s="12"/>
      <c r="AK826" s="12"/>
      <c r="AL826" s="12"/>
      <c r="AM826" s="39"/>
      <c r="AO826" s="12"/>
      <c r="AP826" s="12"/>
      <c r="AQ826" s="12"/>
      <c r="AR826" s="41"/>
      <c r="AS826" s="12"/>
      <c r="AT826" s="12"/>
      <c r="AU826" s="12"/>
      <c r="AV826" s="12"/>
      <c r="AW826" s="12"/>
      <c r="AX826" s="13"/>
      <c r="AY826" s="12"/>
      <c r="AZ826" s="12"/>
      <c r="BA826" s="39"/>
      <c r="BB826" s="40">
        <v>0</v>
      </c>
      <c r="BC826" s="39"/>
      <c r="BE826" s="12"/>
      <c r="BF826" s="12"/>
      <c r="BG826" s="12"/>
      <c r="BH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</row>
    <row r="827" spans="1:128" x14ac:dyDescent="0.25">
      <c r="A827" s="34" t="s">
        <v>157</v>
      </c>
      <c r="B827" s="1">
        <v>40200</v>
      </c>
      <c r="C827" s="2"/>
      <c r="D827" s="1"/>
      <c r="F827" s="2">
        <v>34</v>
      </c>
      <c r="G827" t="s">
        <v>130</v>
      </c>
      <c r="H827" s="2"/>
      <c r="I827" s="12"/>
      <c r="J827" s="12">
        <v>8.9499999999999993</v>
      </c>
      <c r="K827" s="2"/>
      <c r="L827" s="36"/>
      <c r="M827" s="2"/>
      <c r="N827" s="2"/>
      <c r="O827" s="2"/>
      <c r="P827" s="12"/>
      <c r="Q827" s="12"/>
      <c r="R827" s="12"/>
      <c r="S827" s="12"/>
      <c r="T827" s="12"/>
      <c r="U827" s="39"/>
      <c r="W827" s="12"/>
      <c r="X827" s="12"/>
      <c r="Y827" s="12"/>
      <c r="Z827" s="39"/>
      <c r="AB827" s="12"/>
      <c r="AC827" s="42"/>
      <c r="AD827" s="12"/>
      <c r="AE827" s="12"/>
      <c r="AF827" s="12"/>
      <c r="AG827" s="12"/>
      <c r="AH827" s="12"/>
      <c r="AI827" s="12"/>
      <c r="AJ827" s="12"/>
      <c r="AK827" s="12"/>
      <c r="AL827" s="12"/>
      <c r="AM827" s="39"/>
      <c r="AO827" s="12"/>
      <c r="AP827" s="12"/>
      <c r="AQ827" s="12"/>
      <c r="AR827" s="41"/>
      <c r="AS827" s="12"/>
      <c r="AT827" s="12"/>
      <c r="AU827" s="12"/>
      <c r="AV827" s="12"/>
      <c r="AW827" s="12"/>
      <c r="AX827" s="13"/>
      <c r="AY827" s="12"/>
      <c r="AZ827" s="12"/>
      <c r="BA827" s="39"/>
      <c r="BB827" s="40">
        <v>0</v>
      </c>
      <c r="BC827" s="39"/>
      <c r="BE827" s="12"/>
      <c r="BF827" s="12"/>
      <c r="BG827" s="12"/>
      <c r="BH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</row>
    <row r="828" spans="1:128" x14ac:dyDescent="0.25">
      <c r="A828" s="34" t="s">
        <v>157</v>
      </c>
      <c r="B828" s="1">
        <v>40203</v>
      </c>
      <c r="C828" s="2"/>
      <c r="D828" s="1"/>
      <c r="E828" s="9"/>
      <c r="F828" s="2">
        <v>37</v>
      </c>
      <c r="G828" t="s">
        <v>130</v>
      </c>
      <c r="H828" s="2"/>
      <c r="I828" s="12"/>
      <c r="J828" s="12"/>
      <c r="K828" s="2"/>
      <c r="L828" s="36"/>
      <c r="M828" s="2"/>
      <c r="N828" s="2"/>
      <c r="O828" s="2"/>
      <c r="P828" s="12"/>
      <c r="Q828" s="12"/>
      <c r="R828" s="12"/>
      <c r="S828" s="12"/>
      <c r="T828" s="12"/>
      <c r="U828" s="39">
        <v>339.31928134347936</v>
      </c>
      <c r="V828" s="40">
        <v>33.931928134347935</v>
      </c>
      <c r="W828" s="12"/>
      <c r="X828" s="12"/>
      <c r="Y828" s="12"/>
      <c r="Z828" s="39">
        <v>501.36234979193176</v>
      </c>
      <c r="AA828" s="40">
        <v>50.136234979193176</v>
      </c>
      <c r="AB828" s="12">
        <v>0.88363893326297205</v>
      </c>
      <c r="AC828" s="42">
        <f>AB828/AA828</f>
        <v>1.7624756498562114E-2</v>
      </c>
      <c r="AD828" s="12"/>
      <c r="AE828" s="12"/>
      <c r="AF828" s="12"/>
      <c r="AG828" s="12">
        <v>36.791033608412569</v>
      </c>
      <c r="AH828" s="12"/>
      <c r="AI828" s="12">
        <v>0</v>
      </c>
      <c r="AJ828" s="12"/>
      <c r="AK828" s="12">
        <v>0</v>
      </c>
      <c r="AL828" s="12">
        <v>0</v>
      </c>
      <c r="AM828" s="39">
        <f>AG828+AH828+AI828+AJ828+AK828+AL828</f>
        <v>36.791033608412569</v>
      </c>
      <c r="AN828" s="40">
        <f>AM828/10</f>
        <v>3.6791033608412569</v>
      </c>
      <c r="AO828" s="12"/>
      <c r="AP828" s="12"/>
      <c r="AQ828" s="12"/>
      <c r="AR828" s="41">
        <v>92.362562482625066</v>
      </c>
      <c r="AS828" s="12">
        <v>92.362562482625066</v>
      </c>
      <c r="AT828" s="12">
        <v>0</v>
      </c>
      <c r="AU828" s="12">
        <v>0</v>
      </c>
      <c r="AV828" s="12"/>
      <c r="AW828" s="12"/>
      <c r="AX828" s="13">
        <v>0</v>
      </c>
      <c r="AY828" s="12"/>
      <c r="AZ828" s="12"/>
      <c r="BA828" s="39"/>
      <c r="BB828" s="40">
        <v>0</v>
      </c>
      <c r="BC828" s="39">
        <f>U828+Z828+AM828+BA828</f>
        <v>877.47266474382377</v>
      </c>
      <c r="BD828">
        <f>V828+AA828+AN828</f>
        <v>87.747266474382371</v>
      </c>
      <c r="BE828" s="12"/>
      <c r="BF828" s="12"/>
      <c r="BG828" s="12"/>
      <c r="BH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</row>
    <row r="829" spans="1:128" x14ac:dyDescent="0.25">
      <c r="A829" s="34" t="s">
        <v>157</v>
      </c>
      <c r="B829" s="1">
        <v>40210</v>
      </c>
      <c r="C829" s="2"/>
      <c r="D829" s="1"/>
      <c r="F829" s="2">
        <v>44</v>
      </c>
      <c r="G829" t="s">
        <v>130</v>
      </c>
      <c r="H829" s="2"/>
      <c r="I829" s="12"/>
      <c r="J829" s="12">
        <v>13.2</v>
      </c>
      <c r="K829" s="2"/>
      <c r="L829" s="36"/>
      <c r="M829" s="2"/>
      <c r="N829" s="2"/>
      <c r="O829" s="2"/>
      <c r="P829" s="12"/>
      <c r="Q829" s="12"/>
      <c r="R829" s="12"/>
      <c r="S829" s="12"/>
      <c r="T829" s="12"/>
      <c r="U829" s="39"/>
      <c r="W829" s="12"/>
      <c r="X829" s="12"/>
      <c r="Y829" s="12"/>
      <c r="Z829" s="39"/>
      <c r="AB829" s="12"/>
      <c r="AC829" s="42"/>
      <c r="AD829" s="12"/>
      <c r="AE829" s="12"/>
      <c r="AF829" s="12"/>
      <c r="AG829" s="12"/>
      <c r="AH829" s="12"/>
      <c r="AI829" s="12"/>
      <c r="AJ829" s="12"/>
      <c r="AK829" s="12"/>
      <c r="AL829" s="12"/>
      <c r="AM829" s="39"/>
      <c r="AO829" s="12"/>
      <c r="AP829" s="12"/>
      <c r="AQ829" s="12"/>
      <c r="AR829" s="41"/>
      <c r="AS829" s="12"/>
      <c r="AT829" s="12"/>
      <c r="AU829" s="12"/>
      <c r="AV829" s="12"/>
      <c r="AW829" s="12"/>
      <c r="AX829" s="13"/>
      <c r="AY829" s="12"/>
      <c r="AZ829" s="12"/>
      <c r="BA829" s="39"/>
      <c r="BB829" s="40">
        <v>0</v>
      </c>
      <c r="BC829" s="39"/>
      <c r="BE829" s="12"/>
      <c r="BF829" s="12"/>
      <c r="BG829" s="12"/>
      <c r="BH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</row>
    <row r="830" spans="1:128" x14ac:dyDescent="0.25">
      <c r="A830" s="34" t="s">
        <v>157</v>
      </c>
      <c r="B830" s="1">
        <v>40217</v>
      </c>
      <c r="C830" s="2"/>
      <c r="D830" s="1"/>
      <c r="F830" s="2">
        <v>51</v>
      </c>
      <c r="G830" t="s">
        <v>130</v>
      </c>
      <c r="H830" s="2"/>
      <c r="I830" s="12"/>
      <c r="J830" s="12">
        <v>16.399999999999999</v>
      </c>
      <c r="K830" s="2"/>
      <c r="L830" s="36"/>
      <c r="M830" s="2"/>
      <c r="N830" s="2"/>
      <c r="O830" s="2"/>
      <c r="P830" s="12"/>
      <c r="Q830" s="12"/>
      <c r="R830" s="12"/>
      <c r="S830" s="12"/>
      <c r="T830" s="12"/>
      <c r="U830" s="39"/>
      <c r="W830" s="12"/>
      <c r="X830" s="12"/>
      <c r="Y830" s="12"/>
      <c r="Z830" s="39"/>
      <c r="AB830" s="12"/>
      <c r="AC830" s="42"/>
      <c r="AD830" s="12"/>
      <c r="AE830" s="12"/>
      <c r="AF830" s="12"/>
      <c r="AG830" s="12"/>
      <c r="AH830" s="12"/>
      <c r="AI830" s="12"/>
      <c r="AJ830" s="12"/>
      <c r="AK830" s="12"/>
      <c r="AL830" s="12"/>
      <c r="AM830" s="39"/>
      <c r="AO830" s="12"/>
      <c r="AP830" s="12"/>
      <c r="AQ830" s="12"/>
      <c r="AR830" s="41"/>
      <c r="AS830" s="12"/>
      <c r="AT830" s="12"/>
      <c r="AU830" s="12"/>
      <c r="AV830" s="12"/>
      <c r="AW830" s="12"/>
      <c r="AX830" s="13"/>
      <c r="AY830" s="12"/>
      <c r="AZ830" s="12"/>
      <c r="BA830" s="39"/>
      <c r="BB830" s="40">
        <v>0</v>
      </c>
      <c r="BC830" s="39"/>
      <c r="BE830" s="12"/>
      <c r="BF830" s="12"/>
      <c r="BG830" s="12"/>
      <c r="BH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</row>
    <row r="831" spans="1:128" x14ac:dyDescent="0.25">
      <c r="A831" s="34" t="s">
        <v>157</v>
      </c>
      <c r="B831" s="1">
        <v>40225</v>
      </c>
      <c r="C831" s="2"/>
      <c r="D831" s="1"/>
      <c r="F831" s="2">
        <v>59</v>
      </c>
      <c r="G831" t="s">
        <v>130</v>
      </c>
      <c r="H831" s="2"/>
      <c r="I831" s="12"/>
      <c r="J831" s="12">
        <v>17.850000000000001</v>
      </c>
      <c r="K831" s="2"/>
      <c r="L831" s="36"/>
      <c r="M831" s="2"/>
      <c r="N831" s="2"/>
      <c r="O831" s="2"/>
      <c r="P831" s="12"/>
      <c r="Q831" s="12"/>
      <c r="R831" s="12"/>
      <c r="S831" s="12"/>
      <c r="T831" s="12"/>
      <c r="U831" s="39"/>
      <c r="W831" s="12"/>
      <c r="X831" s="12"/>
      <c r="Y831" s="12"/>
      <c r="Z831" s="39"/>
      <c r="AB831" s="12"/>
      <c r="AC831" s="42"/>
      <c r="AD831" s="12"/>
      <c r="AE831" s="12"/>
      <c r="AF831" s="12"/>
      <c r="AG831" s="12"/>
      <c r="AH831" s="12"/>
      <c r="AI831" s="12"/>
      <c r="AJ831" s="12"/>
      <c r="AK831" s="12"/>
      <c r="AL831" s="12"/>
      <c r="AM831" s="39"/>
      <c r="AO831" s="12"/>
      <c r="AP831" s="12"/>
      <c r="AQ831" s="12"/>
      <c r="AR831" s="41"/>
      <c r="AS831" s="12"/>
      <c r="AT831" s="12"/>
      <c r="AU831" s="12"/>
      <c r="AV831" s="12"/>
      <c r="AW831" s="12"/>
      <c r="AX831" s="13"/>
      <c r="AY831" s="12"/>
      <c r="AZ831" s="12"/>
      <c r="BA831" s="39"/>
      <c r="BB831" s="40">
        <v>0</v>
      </c>
      <c r="BC831" s="39"/>
      <c r="BE831" s="12"/>
      <c r="BF831" s="12"/>
      <c r="BG831" s="12"/>
      <c r="BH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</row>
    <row r="832" spans="1:128" x14ac:dyDescent="0.25">
      <c r="A832" s="34" t="s">
        <v>157</v>
      </c>
      <c r="B832" s="1">
        <v>40231</v>
      </c>
      <c r="C832" s="2"/>
      <c r="D832" s="1"/>
      <c r="E832" s="9"/>
      <c r="F832" s="2">
        <v>65</v>
      </c>
      <c r="G832" t="s">
        <v>130</v>
      </c>
      <c r="H832" s="2"/>
      <c r="I832" s="12"/>
      <c r="J832" s="12"/>
      <c r="K832" s="2"/>
      <c r="L832" s="36"/>
      <c r="M832" s="2"/>
      <c r="N832" s="2"/>
      <c r="O832" s="2"/>
      <c r="P832" s="12"/>
      <c r="Q832" s="12"/>
      <c r="R832" s="12"/>
      <c r="S832" s="12"/>
      <c r="T832" s="12"/>
      <c r="U832" s="39">
        <v>3315.5349888469523</v>
      </c>
      <c r="V832" s="40">
        <v>331.55349888469522</v>
      </c>
      <c r="W832" s="12"/>
      <c r="X832" s="12"/>
      <c r="Y832" s="12"/>
      <c r="Z832" s="39">
        <v>2661.4328027028832</v>
      </c>
      <c r="AA832" s="40">
        <v>266.1432802702883</v>
      </c>
      <c r="AB832" s="12">
        <v>3.7951800053002951</v>
      </c>
      <c r="AC832" s="42">
        <f>AB832/AA832</f>
        <v>1.4259912936543081E-2</v>
      </c>
      <c r="AD832" s="12"/>
      <c r="AE832" s="12"/>
      <c r="AF832" s="12"/>
      <c r="AG832" s="12">
        <v>211.4752610651538</v>
      </c>
      <c r="AH832" s="12"/>
      <c r="AI832" s="12">
        <v>83.969988257107516</v>
      </c>
      <c r="AJ832" s="12"/>
      <c r="AK832" s="12">
        <v>0</v>
      </c>
      <c r="AL832" s="12">
        <v>0</v>
      </c>
      <c r="AM832" s="39">
        <f>AG832+AH832+AI832+AJ832+AK832+AL832</f>
        <v>295.4452493222613</v>
      </c>
      <c r="AN832" s="40">
        <f>AM832/10</f>
        <v>29.544524932226132</v>
      </c>
      <c r="AO832" s="12"/>
      <c r="AP832" s="12"/>
      <c r="AQ832" s="12"/>
      <c r="AR832" s="41">
        <v>264.91457087343952</v>
      </c>
      <c r="AS832" s="12">
        <v>262.12940219682343</v>
      </c>
      <c r="AT832" s="12">
        <v>2.785168676616109</v>
      </c>
      <c r="AU832" s="12">
        <v>0</v>
      </c>
      <c r="AV832" s="12"/>
      <c r="AW832" s="12"/>
      <c r="AX832" s="13">
        <v>0</v>
      </c>
      <c r="AY832" s="12"/>
      <c r="AZ832" s="12"/>
      <c r="BA832" s="39"/>
      <c r="BB832" s="40">
        <v>0</v>
      </c>
      <c r="BC832" s="39">
        <f>U832+Z832+AM832+BA832</f>
        <v>6272.4130408720976</v>
      </c>
      <c r="BD832">
        <f>V832+AA832+AN832</f>
        <v>627.24130408720964</v>
      </c>
      <c r="BE832" s="12"/>
      <c r="BF832" s="12"/>
      <c r="BG832" s="12"/>
      <c r="BH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</row>
    <row r="833" spans="1:128" x14ac:dyDescent="0.25">
      <c r="A833" s="34" t="s">
        <v>157</v>
      </c>
      <c r="B833" s="1">
        <v>40233</v>
      </c>
      <c r="C833" s="2"/>
      <c r="D833" s="1"/>
      <c r="F833" s="2">
        <v>67</v>
      </c>
      <c r="G833" t="s">
        <v>130</v>
      </c>
      <c r="H833" s="2"/>
      <c r="I833" s="12"/>
      <c r="J833" s="12">
        <v>19.8</v>
      </c>
      <c r="K833" s="2"/>
      <c r="L833" s="36"/>
      <c r="M833" s="2"/>
      <c r="N833" s="2"/>
      <c r="O833" s="2"/>
      <c r="P833" s="12"/>
      <c r="Q833" s="12"/>
      <c r="R833" s="12"/>
      <c r="S833" s="12"/>
      <c r="T833" s="12"/>
      <c r="U833" s="39"/>
      <c r="W833" s="12"/>
      <c r="X833" s="12"/>
      <c r="Y833" s="12"/>
      <c r="Z833" s="39"/>
      <c r="AB833" s="12"/>
      <c r="AC833" s="42"/>
      <c r="AD833" s="12"/>
      <c r="AE833" s="12"/>
      <c r="AF833" s="12"/>
      <c r="AG833" s="12"/>
      <c r="AH833" s="12"/>
      <c r="AI833" s="12"/>
      <c r="AJ833" s="12"/>
      <c r="AK833" s="12"/>
      <c r="AL833" s="12"/>
      <c r="AM833" s="39"/>
      <c r="AO833" s="12"/>
      <c r="AP833" s="12"/>
      <c r="AQ833" s="12"/>
      <c r="AR833" s="41"/>
      <c r="AS833" s="12"/>
      <c r="AT833" s="12"/>
      <c r="AU833" s="12"/>
      <c r="AV833" s="12"/>
      <c r="AW833" s="12"/>
      <c r="AX833" s="13"/>
      <c r="AY833" s="12"/>
      <c r="AZ833" s="12"/>
      <c r="BA833" s="39"/>
      <c r="BB833" s="40">
        <v>0</v>
      </c>
      <c r="BC833" s="39"/>
      <c r="BE833" s="12"/>
      <c r="BF833" s="12"/>
      <c r="BG833" s="12"/>
      <c r="BH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</row>
    <row r="834" spans="1:128" x14ac:dyDescent="0.25">
      <c r="A834" s="34" t="s">
        <v>157</v>
      </c>
      <c r="B834" s="1">
        <v>40240</v>
      </c>
      <c r="C834" s="2"/>
      <c r="D834" s="1"/>
      <c r="F834" s="2">
        <v>74</v>
      </c>
      <c r="G834" t="s">
        <v>130</v>
      </c>
      <c r="H834" s="2"/>
      <c r="I834" s="12"/>
      <c r="J834" s="12">
        <v>21.95</v>
      </c>
      <c r="K834" s="2"/>
      <c r="L834" s="36"/>
      <c r="M834" s="2"/>
      <c r="N834" s="2"/>
      <c r="O834" s="2"/>
      <c r="P834" s="12"/>
      <c r="Q834" s="12"/>
      <c r="R834" s="12"/>
      <c r="S834" s="12"/>
      <c r="T834" s="12"/>
      <c r="U834" s="39"/>
      <c r="W834" s="12"/>
      <c r="X834" s="12"/>
      <c r="Y834" s="12"/>
      <c r="Z834" s="39"/>
      <c r="AB834" s="12"/>
      <c r="AC834" s="42"/>
      <c r="AD834" s="12"/>
      <c r="AE834" s="12"/>
      <c r="AF834" s="12"/>
      <c r="AG834" s="12"/>
      <c r="AH834" s="12"/>
      <c r="AI834" s="12"/>
      <c r="AJ834" s="12"/>
      <c r="AK834" s="12"/>
      <c r="AL834" s="12"/>
      <c r="AM834" s="39"/>
      <c r="AO834" s="12"/>
      <c r="AP834" s="12"/>
      <c r="AQ834" s="12"/>
      <c r="AR834" s="41"/>
      <c r="AS834" s="12"/>
      <c r="AT834" s="12"/>
      <c r="AU834" s="12"/>
      <c r="AV834" s="12"/>
      <c r="AW834" s="12"/>
      <c r="AX834" s="13"/>
      <c r="AY834" s="12"/>
      <c r="AZ834" s="12"/>
      <c r="BA834" s="39"/>
      <c r="BB834" s="40">
        <v>0</v>
      </c>
      <c r="BC834" s="39"/>
      <c r="BE834" s="12"/>
      <c r="BF834" s="12"/>
      <c r="BG834" s="12"/>
      <c r="BH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</row>
    <row r="835" spans="1:128" x14ac:dyDescent="0.25">
      <c r="A835" s="34" t="s">
        <v>157</v>
      </c>
      <c r="B835" s="1">
        <v>40245</v>
      </c>
      <c r="C835" s="2"/>
      <c r="D835" s="1"/>
      <c r="E835" s="9"/>
      <c r="F835" s="2">
        <v>79</v>
      </c>
      <c r="G835" t="s">
        <v>130</v>
      </c>
      <c r="H835" s="2"/>
      <c r="I835" s="12"/>
      <c r="J835" s="12">
        <v>22.9</v>
      </c>
      <c r="K835" s="2"/>
      <c r="L835" s="36"/>
      <c r="M835" s="2"/>
      <c r="N835" s="2"/>
      <c r="O835" s="2"/>
      <c r="P835" s="12"/>
      <c r="Q835" s="12"/>
      <c r="R835" s="12"/>
      <c r="S835" s="12"/>
      <c r="T835" s="12"/>
      <c r="U835" s="39">
        <v>4020.8209441600129</v>
      </c>
      <c r="V835" s="40">
        <v>402.08209441600127</v>
      </c>
      <c r="W835" s="12"/>
      <c r="X835" s="12"/>
      <c r="Y835" s="12"/>
      <c r="Z835" s="39">
        <v>2409.892538222487</v>
      </c>
      <c r="AA835" s="40">
        <v>240.98925382224871</v>
      </c>
      <c r="AB835" s="12">
        <v>3.3788333968953332</v>
      </c>
      <c r="AC835" s="42">
        <f>AB835/AA835</f>
        <v>1.4020680770220267E-2</v>
      </c>
      <c r="AD835" s="12"/>
      <c r="AE835" s="12"/>
      <c r="AF835" s="12"/>
      <c r="AG835" s="12">
        <v>90.029648241812481</v>
      </c>
      <c r="AH835" s="12"/>
      <c r="AI835" s="12">
        <v>505.47805670127508</v>
      </c>
      <c r="AJ835" s="12"/>
      <c r="AK835" s="12">
        <v>0</v>
      </c>
      <c r="AL835" s="12">
        <v>0</v>
      </c>
      <c r="AM835" s="39">
        <f>AG835+AH835+AI835+AJ835+AK835+AL835</f>
        <v>595.50770494308756</v>
      </c>
      <c r="AN835" s="40">
        <f>AM835/10</f>
        <v>59.550770494308757</v>
      </c>
      <c r="AO835" s="12"/>
      <c r="AP835" s="12"/>
      <c r="AQ835" s="12"/>
      <c r="AR835" s="41">
        <v>150.71142952245987</v>
      </c>
      <c r="AS835" s="12">
        <v>105.39159558365171</v>
      </c>
      <c r="AT835" s="12">
        <v>45.319833938808173</v>
      </c>
      <c r="AU835" s="12">
        <v>0</v>
      </c>
      <c r="AV835" s="12"/>
      <c r="AW835" s="12"/>
      <c r="AX835" s="13">
        <v>0</v>
      </c>
      <c r="AY835" s="12"/>
      <c r="AZ835" s="12"/>
      <c r="BA835" s="39"/>
      <c r="BB835" s="40">
        <v>0</v>
      </c>
      <c r="BC835" s="39">
        <f>U835+Z835+AM835+BA835</f>
        <v>7026.2211873255874</v>
      </c>
      <c r="BD835">
        <f>V835+AA835+AN835</f>
        <v>702.62211873255876</v>
      </c>
      <c r="BE835" s="12"/>
      <c r="BF835" s="12"/>
      <c r="BG835" s="12"/>
      <c r="BH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</row>
    <row r="836" spans="1:128" x14ac:dyDescent="0.25">
      <c r="A836" s="34" t="s">
        <v>157</v>
      </c>
      <c r="B836" s="1">
        <v>40252</v>
      </c>
      <c r="C836" s="2"/>
      <c r="D836" s="1"/>
      <c r="F836" s="2">
        <v>86</v>
      </c>
      <c r="G836" t="s">
        <v>130</v>
      </c>
      <c r="H836" s="2"/>
      <c r="I836" s="12"/>
      <c r="J836" s="12">
        <v>23.55</v>
      </c>
      <c r="K836" s="2"/>
      <c r="L836" s="36"/>
      <c r="M836" s="2"/>
      <c r="N836" s="2"/>
      <c r="O836" s="2"/>
      <c r="P836" s="12"/>
      <c r="Q836" s="12"/>
      <c r="R836" s="12"/>
      <c r="S836" s="12"/>
      <c r="T836" s="12"/>
      <c r="U836" s="39"/>
      <c r="W836" s="12"/>
      <c r="X836" s="12"/>
      <c r="Y836" s="12"/>
      <c r="Z836" s="39"/>
      <c r="AB836" s="12"/>
      <c r="AC836" s="42"/>
      <c r="AD836" s="12"/>
      <c r="AE836" s="12"/>
      <c r="AF836" s="12"/>
      <c r="AG836" s="12"/>
      <c r="AH836" s="12"/>
      <c r="AI836" s="12"/>
      <c r="AJ836" s="12"/>
      <c r="AK836" s="12"/>
      <c r="AL836" s="12"/>
      <c r="AM836" s="39"/>
      <c r="AO836" s="12"/>
      <c r="AP836" s="12"/>
      <c r="AQ836" s="12"/>
      <c r="AR836" s="41"/>
      <c r="AS836" s="12"/>
      <c r="AT836" s="12"/>
      <c r="AU836" s="12"/>
      <c r="AV836" s="12"/>
      <c r="AW836" s="12"/>
      <c r="AX836" s="13"/>
      <c r="AY836" s="12"/>
      <c r="AZ836" s="12"/>
      <c r="BA836" s="39"/>
      <c r="BB836" s="40">
        <v>0</v>
      </c>
      <c r="BC836" s="39"/>
      <c r="BE836" s="12"/>
      <c r="BF836" s="12"/>
      <c r="BG836" s="12"/>
      <c r="BH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</row>
    <row r="837" spans="1:128" x14ac:dyDescent="0.25">
      <c r="A837" s="34" t="s">
        <v>157</v>
      </c>
      <c r="B837" s="1">
        <v>40259</v>
      </c>
      <c r="C837" s="2"/>
      <c r="D837" s="1"/>
      <c r="F837" s="2">
        <v>93</v>
      </c>
      <c r="G837" t="s">
        <v>130</v>
      </c>
      <c r="H837" s="2"/>
      <c r="I837" s="12"/>
      <c r="J837" s="12"/>
      <c r="K837" s="2"/>
      <c r="L837" s="36"/>
      <c r="M837" s="2"/>
      <c r="N837" s="2"/>
      <c r="O837" s="2"/>
      <c r="P837" s="12"/>
      <c r="Q837" s="12"/>
      <c r="R837" s="12"/>
      <c r="S837" s="12"/>
      <c r="T837" s="12"/>
      <c r="U837" s="39"/>
      <c r="W837" s="12"/>
      <c r="X837" s="12"/>
      <c r="Y837" s="12"/>
      <c r="Z837" s="39"/>
      <c r="AB837" s="12"/>
      <c r="AC837" s="42"/>
      <c r="AD837" s="12"/>
      <c r="AE837" s="12"/>
      <c r="AF837" s="12"/>
      <c r="AG837" s="12"/>
      <c r="AH837" s="12"/>
      <c r="AI837" s="12"/>
      <c r="AJ837" s="12"/>
      <c r="AK837" s="12"/>
      <c r="AL837" s="12"/>
      <c r="AM837" s="39"/>
      <c r="AO837" s="12"/>
      <c r="AP837" s="12"/>
      <c r="AQ837" s="12"/>
      <c r="AR837" s="41"/>
      <c r="AS837" s="12"/>
      <c r="AT837" s="12"/>
      <c r="AU837" s="12"/>
      <c r="AV837" s="12"/>
      <c r="AW837" s="12"/>
      <c r="AX837" s="13"/>
      <c r="AY837" s="12"/>
      <c r="AZ837" s="12"/>
      <c r="BA837" s="39"/>
      <c r="BB837" s="40">
        <v>0</v>
      </c>
      <c r="BC837" s="39"/>
      <c r="BE837" s="12"/>
      <c r="BF837" s="12"/>
      <c r="BG837" s="12"/>
      <c r="BH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</row>
    <row r="838" spans="1:128" x14ac:dyDescent="0.25">
      <c r="A838" s="34" t="s">
        <v>157</v>
      </c>
      <c r="B838" s="1">
        <v>40260</v>
      </c>
      <c r="C838" s="2"/>
      <c r="D838" s="1"/>
      <c r="E838" s="9"/>
      <c r="F838" s="2">
        <v>94</v>
      </c>
      <c r="G838" t="s">
        <v>130</v>
      </c>
      <c r="H838" s="2"/>
      <c r="I838" s="12"/>
      <c r="J838" s="12"/>
      <c r="K838" s="2"/>
      <c r="L838" s="36"/>
      <c r="M838" s="2"/>
      <c r="N838" s="2"/>
      <c r="O838" s="2"/>
      <c r="P838" s="12"/>
      <c r="Q838" s="12"/>
      <c r="R838" s="12"/>
      <c r="S838" s="12"/>
      <c r="T838" s="12"/>
      <c r="U838" s="39">
        <v>4620.9795464796298</v>
      </c>
      <c r="V838" s="40">
        <v>462.09795464796298</v>
      </c>
      <c r="W838" s="12"/>
      <c r="X838" s="12"/>
      <c r="Y838" s="12"/>
      <c r="Z838" s="39">
        <v>2418.4446066381715</v>
      </c>
      <c r="AA838" s="40">
        <v>241.84446066381716</v>
      </c>
      <c r="AB838" s="12">
        <v>3.706368306901723</v>
      </c>
      <c r="AC838" s="42">
        <f>AB838/AA838</f>
        <v>1.5325421540474589E-2</v>
      </c>
      <c r="AD838" s="12"/>
      <c r="AE838" s="12"/>
      <c r="AF838" s="12"/>
      <c r="AG838" s="12">
        <v>98.89513736787066</v>
      </c>
      <c r="AH838" s="12"/>
      <c r="AI838" s="12">
        <v>1690.52562504806</v>
      </c>
      <c r="AJ838" s="12"/>
      <c r="AK838" s="12">
        <v>0</v>
      </c>
      <c r="AL838" s="12">
        <v>0</v>
      </c>
      <c r="AM838" s="39">
        <f>AG838+AH838+AI838+AJ838+AK838+AL838</f>
        <v>1789.4207624159305</v>
      </c>
      <c r="AN838" s="40">
        <f>AM838/10</f>
        <v>178.94207624159304</v>
      </c>
      <c r="AO838" s="12"/>
      <c r="AP838" s="12"/>
      <c r="AQ838" s="12"/>
      <c r="AR838" s="41">
        <v>133.98371629152609</v>
      </c>
      <c r="AS838" s="12">
        <v>78.771521906406505</v>
      </c>
      <c r="AT838" s="12">
        <v>55.212194385119574</v>
      </c>
      <c r="AU838" s="12">
        <v>0</v>
      </c>
      <c r="AV838" s="12"/>
      <c r="AW838" s="12"/>
      <c r="AX838" s="13">
        <v>0</v>
      </c>
      <c r="AY838" s="12"/>
      <c r="AZ838" s="12"/>
      <c r="BA838" s="39"/>
      <c r="BB838" s="40">
        <v>0</v>
      </c>
      <c r="BC838" s="39">
        <f>U838+Z838+AM838+BA838</f>
        <v>8828.8449155337312</v>
      </c>
      <c r="BD838">
        <f>V838+AA838+AN838</f>
        <v>882.88449155337321</v>
      </c>
      <c r="BE838" s="12"/>
      <c r="BF838" s="12"/>
      <c r="BG838" s="12"/>
      <c r="BH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</row>
    <row r="839" spans="1:128" x14ac:dyDescent="0.25">
      <c r="A839" s="34" t="s">
        <v>157</v>
      </c>
      <c r="B839" s="1">
        <v>40267</v>
      </c>
      <c r="C839" s="2"/>
      <c r="D839" s="1"/>
      <c r="F839" s="2">
        <v>101</v>
      </c>
      <c r="G839" t="s">
        <v>130</v>
      </c>
      <c r="H839" s="2"/>
      <c r="I839" s="12"/>
      <c r="J839" s="12">
        <v>23.55</v>
      </c>
      <c r="K839" s="2"/>
      <c r="L839" s="36"/>
      <c r="M839" s="2"/>
      <c r="N839" s="2"/>
      <c r="O839" s="2"/>
      <c r="P839" s="12"/>
      <c r="Q839" s="12"/>
      <c r="R839" s="12"/>
      <c r="S839" s="12"/>
      <c r="T839" s="12"/>
      <c r="U839" s="39"/>
      <c r="W839" s="12"/>
      <c r="X839" s="12"/>
      <c r="Y839" s="12"/>
      <c r="Z839" s="39"/>
      <c r="AB839" s="12"/>
      <c r="AC839" s="42"/>
      <c r="AD839" s="12"/>
      <c r="AE839" s="12"/>
      <c r="AF839" s="12"/>
      <c r="AG839" s="12"/>
      <c r="AH839" s="12"/>
      <c r="AI839" s="12"/>
      <c r="AJ839" s="12"/>
      <c r="AK839" s="12"/>
      <c r="AL839" s="12"/>
      <c r="AM839" s="39"/>
      <c r="AO839" s="12"/>
      <c r="AP839" s="12"/>
      <c r="AQ839" s="12"/>
      <c r="AR839" s="41"/>
      <c r="AS839" s="12"/>
      <c r="AT839" s="12"/>
      <c r="AU839" s="12"/>
      <c r="AV839" s="12"/>
      <c r="AW839" s="12"/>
      <c r="AX839" s="13"/>
      <c r="AY839" s="12"/>
      <c r="AZ839" s="12"/>
      <c r="BA839" s="39"/>
      <c r="BB839" s="40">
        <v>0</v>
      </c>
      <c r="BC839" s="39"/>
      <c r="BE839" s="12"/>
      <c r="BF839" s="12"/>
      <c r="BG839" s="12"/>
      <c r="BH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</row>
    <row r="840" spans="1:128" x14ac:dyDescent="0.25">
      <c r="A840" s="34" t="s">
        <v>157</v>
      </c>
      <c r="B840" s="1">
        <v>40275</v>
      </c>
      <c r="C840" s="2"/>
      <c r="D840" s="1"/>
      <c r="E840" s="9"/>
      <c r="F840" s="2">
        <v>109</v>
      </c>
      <c r="G840" t="s">
        <v>130</v>
      </c>
      <c r="H840" s="2"/>
      <c r="I840" s="12"/>
      <c r="J840" s="12"/>
      <c r="K840" s="2"/>
      <c r="L840" s="36"/>
      <c r="M840" s="2"/>
      <c r="N840" s="2"/>
      <c r="O840" s="2"/>
      <c r="P840" s="12"/>
      <c r="Q840" s="12"/>
      <c r="R840" s="12"/>
      <c r="S840" s="12"/>
      <c r="T840" s="12"/>
      <c r="U840" s="39">
        <v>4799.3262164205771</v>
      </c>
      <c r="V840" s="40">
        <v>479.93262164205771</v>
      </c>
      <c r="W840" s="12"/>
      <c r="X840" s="12"/>
      <c r="Y840" s="12"/>
      <c r="Z840" s="39">
        <v>2361.0272916301351</v>
      </c>
      <c r="AA840" s="40">
        <v>236.10272916301352</v>
      </c>
      <c r="AB840" s="12">
        <v>3.491528365675391</v>
      </c>
      <c r="AC840" s="42">
        <f>AB840/AA840</f>
        <v>1.4788174529167423E-2</v>
      </c>
      <c r="AD840" s="12"/>
      <c r="AE840" s="12"/>
      <c r="AF840" s="12"/>
      <c r="AG840" s="12">
        <v>39.729312936453248</v>
      </c>
      <c r="AH840" s="12"/>
      <c r="AI840" s="12">
        <v>2816.3121580176153</v>
      </c>
      <c r="AJ840" s="12"/>
      <c r="AK840" s="12">
        <v>134.7009752490176</v>
      </c>
      <c r="AL840" s="12">
        <v>0</v>
      </c>
      <c r="AM840" s="39">
        <f>AG840+AH840+AI840+AJ840+AK840+AL840</f>
        <v>2990.7424462030863</v>
      </c>
      <c r="AN840" s="40">
        <f>AM840/10</f>
        <v>299.0742446203086</v>
      </c>
      <c r="AO840" s="12"/>
      <c r="AP840" s="12"/>
      <c r="AQ840" s="12"/>
      <c r="AR840" s="41">
        <v>97.743232388537479</v>
      </c>
      <c r="AS840" s="12">
        <v>28.506472833000039</v>
      </c>
      <c r="AT840" s="12">
        <v>65.672672427494689</v>
      </c>
      <c r="AU840" s="12">
        <v>0</v>
      </c>
      <c r="AV840" s="12"/>
      <c r="AW840" s="12"/>
      <c r="AX840" s="13">
        <v>3.5640871280427646</v>
      </c>
      <c r="AY840" s="12"/>
      <c r="AZ840" s="12"/>
      <c r="BA840" s="39"/>
      <c r="BB840" s="40">
        <v>0</v>
      </c>
      <c r="BC840" s="39">
        <f>U840+Z840+AM840+BA840</f>
        <v>10151.095954253798</v>
      </c>
      <c r="BD840">
        <f>V840+AA840+AN840</f>
        <v>1015.1095954253798</v>
      </c>
      <c r="BE840" s="12"/>
      <c r="BF840" s="12"/>
      <c r="BG840" s="12"/>
      <c r="BH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</row>
    <row r="841" spans="1:128" x14ac:dyDescent="0.25">
      <c r="A841" s="34" t="s">
        <v>157</v>
      </c>
      <c r="B841" s="1">
        <v>40284</v>
      </c>
      <c r="C841" s="2"/>
      <c r="D841" s="1"/>
      <c r="F841" s="2">
        <v>118</v>
      </c>
      <c r="G841" t="s">
        <v>130</v>
      </c>
      <c r="H841" s="2"/>
      <c r="I841" s="12"/>
      <c r="J841" s="12"/>
      <c r="K841" s="2"/>
      <c r="L841" s="36"/>
      <c r="M841" s="2"/>
      <c r="N841" s="2"/>
      <c r="O841" s="2"/>
      <c r="P841" s="12"/>
      <c r="Q841" s="12"/>
      <c r="R841" s="12"/>
      <c r="S841" s="12"/>
      <c r="T841" s="12"/>
      <c r="U841" s="39"/>
      <c r="W841" s="12"/>
      <c r="X841" s="12"/>
      <c r="Y841" s="12"/>
      <c r="Z841" s="39"/>
      <c r="AB841" s="12"/>
      <c r="AC841" s="42"/>
      <c r="AD841" s="12"/>
      <c r="AE841" s="12"/>
      <c r="AF841" s="12"/>
      <c r="AG841" s="12"/>
      <c r="AH841" s="12"/>
      <c r="AI841" s="12"/>
      <c r="AJ841" s="12"/>
      <c r="AK841" s="12"/>
      <c r="AL841" s="12"/>
      <c r="AM841" s="39"/>
      <c r="AO841" s="12"/>
      <c r="AP841" s="12"/>
      <c r="AQ841" s="12"/>
      <c r="AR841" s="41"/>
      <c r="AS841" s="12"/>
      <c r="AT841" s="12"/>
      <c r="AU841" s="12"/>
      <c r="AV841" s="12"/>
      <c r="AW841" s="12"/>
      <c r="AX841" s="13"/>
      <c r="AY841" s="12"/>
      <c r="AZ841" s="12"/>
      <c r="BA841" s="39"/>
      <c r="BB841" s="40">
        <v>0</v>
      </c>
      <c r="BC841" s="39"/>
      <c r="BE841" s="12"/>
      <c r="BF841" s="12"/>
      <c r="BG841" s="12">
        <v>2.6779924782777851</v>
      </c>
      <c r="BH841" s="12">
        <v>4.2666666666666666</v>
      </c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</row>
    <row r="842" spans="1:128" x14ac:dyDescent="0.25">
      <c r="A842" s="34" t="s">
        <v>157</v>
      </c>
      <c r="B842" s="1">
        <v>40290</v>
      </c>
      <c r="C842" s="2"/>
      <c r="D842" s="1"/>
      <c r="F842" s="2">
        <v>124</v>
      </c>
      <c r="G842" t="s">
        <v>130</v>
      </c>
      <c r="H842" s="2"/>
      <c r="I842" s="12"/>
      <c r="J842" s="12"/>
      <c r="K842" s="2"/>
      <c r="L842" s="36"/>
      <c r="M842" s="2"/>
      <c r="N842" s="2"/>
      <c r="O842" s="2"/>
      <c r="P842" s="12"/>
      <c r="Q842" s="12"/>
      <c r="R842" s="12"/>
      <c r="S842" s="12"/>
      <c r="T842" s="12"/>
      <c r="U842" s="39"/>
      <c r="W842" s="12"/>
      <c r="X842" s="12"/>
      <c r="Y842" s="12"/>
      <c r="Z842" s="39"/>
      <c r="AB842" s="12"/>
      <c r="AC842" s="42"/>
      <c r="AD842" s="12"/>
      <c r="AE842" s="12"/>
      <c r="AF842" s="12"/>
      <c r="AG842" s="12"/>
      <c r="AH842" s="12"/>
      <c r="AI842" s="12"/>
      <c r="AJ842" s="12"/>
      <c r="AK842" s="12"/>
      <c r="AL842" s="12"/>
      <c r="AM842" s="39"/>
      <c r="AO842" s="12"/>
      <c r="AP842" s="12"/>
      <c r="AQ842" s="12"/>
      <c r="AR842" s="41"/>
      <c r="AS842" s="12"/>
      <c r="AT842" s="12"/>
      <c r="AU842" s="12"/>
      <c r="AV842" s="12"/>
      <c r="AW842" s="12"/>
      <c r="AX842" s="13"/>
      <c r="AY842" s="12"/>
      <c r="AZ842" s="12"/>
      <c r="BA842" s="39"/>
      <c r="BB842" s="40">
        <v>0</v>
      </c>
      <c r="BC842" s="39"/>
      <c r="BE842" s="12"/>
      <c r="BF842" s="12"/>
      <c r="BG842" s="12">
        <v>3.6182077551549736</v>
      </c>
      <c r="BH842" s="12">
        <v>5.8166666666666664</v>
      </c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</row>
    <row r="843" spans="1:128" x14ac:dyDescent="0.25">
      <c r="A843" s="34" t="s">
        <v>157</v>
      </c>
      <c r="B843" s="1">
        <v>40298</v>
      </c>
      <c r="C843" s="2"/>
      <c r="D843" s="1"/>
      <c r="F843" s="2">
        <v>132</v>
      </c>
      <c r="G843" t="s">
        <v>130</v>
      </c>
      <c r="H843" s="2"/>
      <c r="I843" s="12"/>
      <c r="J843" s="12"/>
      <c r="K843" s="2"/>
      <c r="L843" s="36"/>
      <c r="M843" s="2"/>
      <c r="N843" s="2"/>
      <c r="O843" s="2"/>
      <c r="P843" s="12"/>
      <c r="Q843" s="12"/>
      <c r="R843" s="12"/>
      <c r="S843" s="12"/>
      <c r="T843" s="12"/>
      <c r="U843" s="39"/>
      <c r="W843" s="12"/>
      <c r="X843" s="12"/>
      <c r="Y843" s="12"/>
      <c r="Z843" s="39"/>
      <c r="AB843" s="12"/>
      <c r="AC843" s="42"/>
      <c r="AD843" s="12"/>
      <c r="AE843" s="12"/>
      <c r="AF843" s="12"/>
      <c r="AG843" s="12"/>
      <c r="AH843" s="12"/>
      <c r="AI843" s="12"/>
      <c r="AJ843" s="12"/>
      <c r="AK843" s="12"/>
      <c r="AL843" s="12"/>
      <c r="AM843" s="39"/>
      <c r="AO843" s="12"/>
      <c r="AP843" s="12"/>
      <c r="AQ843" s="12"/>
      <c r="AR843" s="41"/>
      <c r="AS843" s="12"/>
      <c r="AT843" s="12"/>
      <c r="AU843" s="12"/>
      <c r="AV843" s="12"/>
      <c r="AW843" s="12"/>
      <c r="AX843" s="13"/>
      <c r="AY843" s="12"/>
      <c r="AZ843" s="12"/>
      <c r="BA843" s="39"/>
      <c r="BB843" s="40">
        <v>0</v>
      </c>
      <c r="BC843" s="39"/>
      <c r="BE843" s="12"/>
      <c r="BF843" s="12"/>
      <c r="BG843" s="12">
        <v>36.76241732589807</v>
      </c>
      <c r="BH843" s="12">
        <v>5.3356952887537989</v>
      </c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</row>
    <row r="844" spans="1:128" x14ac:dyDescent="0.25">
      <c r="A844" s="34" t="s">
        <v>157</v>
      </c>
      <c r="B844" s="1">
        <v>40302</v>
      </c>
      <c r="C844" s="2"/>
      <c r="D844" s="1"/>
      <c r="F844" s="2">
        <v>136</v>
      </c>
      <c r="G844" t="s">
        <v>130</v>
      </c>
      <c r="H844" s="2"/>
      <c r="I844" s="12"/>
      <c r="J844" s="12"/>
      <c r="K844" s="2"/>
      <c r="L844" s="36"/>
      <c r="M844" s="2"/>
      <c r="N844" s="2"/>
      <c r="O844" s="2"/>
      <c r="P844" s="12"/>
      <c r="Q844" s="12"/>
      <c r="R844" s="12"/>
      <c r="S844" s="12"/>
      <c r="T844" s="12"/>
      <c r="U844" s="39">
        <v>5340.7012839935442</v>
      </c>
      <c r="V844" s="40">
        <v>534.07012839935442</v>
      </c>
      <c r="W844" s="12"/>
      <c r="X844" s="12"/>
      <c r="Y844" s="12"/>
      <c r="Z844" s="39">
        <v>2328.1186161198498</v>
      </c>
      <c r="AA844" s="40">
        <v>232.81186161198497</v>
      </c>
      <c r="AB844" s="12"/>
      <c r="AC844" s="42"/>
      <c r="AD844" s="12"/>
      <c r="AE844" s="12"/>
      <c r="AF844" s="12"/>
      <c r="AG844" s="12">
        <v>0</v>
      </c>
      <c r="AH844" s="12"/>
      <c r="AI844" s="12">
        <v>2981.5545077604497</v>
      </c>
      <c r="AJ844" s="12"/>
      <c r="AK844" s="12">
        <v>143.07630962763537</v>
      </c>
      <c r="AL844" s="12">
        <v>3157.0320174886979</v>
      </c>
      <c r="AM844" s="39">
        <f>AG844+AH844+AI844+AJ844+AK844+AL844</f>
        <v>6281.6628348767827</v>
      </c>
      <c r="AN844" s="40">
        <f>AM844/10</f>
        <v>628.16628348767824</v>
      </c>
      <c r="AO844" s="12"/>
      <c r="AP844" s="12"/>
      <c r="AQ844" s="12"/>
      <c r="AR844" s="41">
        <v>85.994692651604566</v>
      </c>
      <c r="AS844" s="12">
        <v>0</v>
      </c>
      <c r="AT844" s="12">
        <v>33.551711040305122</v>
      </c>
      <c r="AU844" s="12">
        <v>49.115864427354353</v>
      </c>
      <c r="AV844" s="12"/>
      <c r="AW844" s="12"/>
      <c r="AX844" s="13">
        <v>3.3271171839450933</v>
      </c>
      <c r="AY844" s="12"/>
      <c r="AZ844" s="12"/>
      <c r="BA844" s="39"/>
      <c r="BB844" s="40">
        <v>0</v>
      </c>
      <c r="BC844" s="39">
        <f>U844+Z844+AM844+BA844</f>
        <v>13950.482734990177</v>
      </c>
      <c r="BD844">
        <f>V844+AA844+AN844</f>
        <v>1395.0482734990178</v>
      </c>
      <c r="BE844" s="12"/>
      <c r="BF844" s="12"/>
      <c r="BG844" s="12"/>
      <c r="BH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</row>
    <row r="845" spans="1:128" x14ac:dyDescent="0.25">
      <c r="A845" s="34" t="s">
        <v>157</v>
      </c>
      <c r="B845" s="1">
        <v>40305</v>
      </c>
      <c r="C845" s="2"/>
      <c r="D845" s="1"/>
      <c r="F845" s="2">
        <v>139</v>
      </c>
      <c r="G845" t="s">
        <v>130</v>
      </c>
      <c r="H845" s="2"/>
      <c r="I845" s="12"/>
      <c r="J845" s="12"/>
      <c r="K845" s="2"/>
      <c r="L845" s="36"/>
      <c r="M845" s="2"/>
      <c r="N845" s="2"/>
      <c r="O845" s="2"/>
      <c r="P845" s="12"/>
      <c r="Q845" s="12"/>
      <c r="R845" s="12"/>
      <c r="S845" s="12"/>
      <c r="T845" s="12"/>
      <c r="U845" s="39"/>
      <c r="W845" s="12"/>
      <c r="X845" s="12"/>
      <c r="Y845" s="12"/>
      <c r="Z845" s="39"/>
      <c r="AB845" s="12"/>
      <c r="AC845" s="42"/>
      <c r="AD845" s="12"/>
      <c r="AE845" s="12"/>
      <c r="AF845" s="12"/>
      <c r="AG845" s="12"/>
      <c r="AH845" s="12"/>
      <c r="AI845" s="12"/>
      <c r="AJ845" s="12"/>
      <c r="AK845" s="12"/>
      <c r="AL845" s="12"/>
      <c r="AM845" s="39"/>
      <c r="AO845" s="12"/>
      <c r="AP845" s="12"/>
      <c r="AQ845" s="12"/>
      <c r="AR845" s="41"/>
      <c r="AS845" s="12"/>
      <c r="AT845" s="12"/>
      <c r="AU845" s="12"/>
      <c r="AV845" s="12"/>
      <c r="AW845" s="12"/>
      <c r="AX845" s="13"/>
      <c r="AY845" s="12"/>
      <c r="AZ845" s="12"/>
      <c r="BA845" s="39"/>
      <c r="BB845" s="40">
        <v>0</v>
      </c>
      <c r="BC845" s="39"/>
      <c r="BE845" s="12"/>
      <c r="BF845" s="12"/>
      <c r="BG845" s="12">
        <v>67.821942679289336</v>
      </c>
      <c r="BH845" s="12">
        <v>5.0013372668084042</v>
      </c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</row>
    <row r="846" spans="1:128" x14ac:dyDescent="0.25">
      <c r="A846" s="34" t="s">
        <v>157</v>
      </c>
      <c r="B846" s="1">
        <v>40311</v>
      </c>
      <c r="C846" s="2"/>
      <c r="D846" s="1"/>
      <c r="F846" s="2">
        <v>145</v>
      </c>
      <c r="G846" t="s">
        <v>130</v>
      </c>
      <c r="H846" s="2"/>
      <c r="I846" s="12"/>
      <c r="J846" s="12"/>
      <c r="K846" s="2"/>
      <c r="L846" s="36"/>
      <c r="M846" s="2"/>
      <c r="N846" s="2"/>
      <c r="O846" s="2"/>
      <c r="P846" s="12"/>
      <c r="Q846" s="12"/>
      <c r="R846" s="12"/>
      <c r="S846" s="12"/>
      <c r="T846" s="12"/>
      <c r="U846" s="39"/>
      <c r="W846" s="12"/>
      <c r="X846" s="12"/>
      <c r="Y846" s="12"/>
      <c r="Z846" s="39"/>
      <c r="AB846" s="12"/>
      <c r="AC846" s="42"/>
      <c r="AD846" s="12"/>
      <c r="AE846" s="12"/>
      <c r="AF846" s="12"/>
      <c r="AG846" s="12"/>
      <c r="AH846" s="12"/>
      <c r="AI846" s="12"/>
      <c r="AJ846" s="12"/>
      <c r="AK846" s="12"/>
      <c r="AL846" s="12"/>
      <c r="AM846" s="39"/>
      <c r="AO846" s="12"/>
      <c r="AP846" s="12"/>
      <c r="AQ846" s="12"/>
      <c r="AR846" s="41"/>
      <c r="AS846" s="12"/>
      <c r="AT846" s="12"/>
      <c r="AU846" s="12"/>
      <c r="AV846" s="12"/>
      <c r="AW846" s="12"/>
      <c r="AX846" s="13"/>
      <c r="AY846" s="12"/>
      <c r="AZ846" s="12"/>
      <c r="BA846" s="39"/>
      <c r="BB846" s="40">
        <v>0</v>
      </c>
      <c r="BC846" s="39"/>
      <c r="BE846" s="12"/>
      <c r="BF846" s="12"/>
      <c r="BG846" s="12">
        <v>87.958760212683174</v>
      </c>
      <c r="BH846" s="12">
        <v>5.1182181543946248</v>
      </c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</row>
    <row r="847" spans="1:128" x14ac:dyDescent="0.25">
      <c r="A847" s="34" t="s">
        <v>157</v>
      </c>
      <c r="B847" s="1">
        <v>40319</v>
      </c>
      <c r="C847" s="2"/>
      <c r="D847" s="1"/>
      <c r="F847" s="2">
        <v>153</v>
      </c>
      <c r="G847" t="s">
        <v>130</v>
      </c>
      <c r="H847" s="2"/>
      <c r="I847" s="12"/>
      <c r="J847" s="12"/>
      <c r="K847" s="2"/>
      <c r="L847" s="36"/>
      <c r="M847" s="2"/>
      <c r="N847" s="2"/>
      <c r="O847" s="2"/>
      <c r="P847" s="12"/>
      <c r="Q847" s="12"/>
      <c r="R847" s="12"/>
      <c r="S847" s="12"/>
      <c r="T847" s="12"/>
      <c r="U847" s="39"/>
      <c r="W847" s="12"/>
      <c r="X847" s="12"/>
      <c r="Y847" s="12"/>
      <c r="Z847" s="39"/>
      <c r="AB847" s="12"/>
      <c r="AC847" s="42"/>
      <c r="AD847" s="12"/>
      <c r="AE847" s="12"/>
      <c r="AF847" s="12"/>
      <c r="AG847" s="12"/>
      <c r="AH847" s="12"/>
      <c r="AI847" s="12"/>
      <c r="AJ847" s="12"/>
      <c r="AK847" s="12"/>
      <c r="AL847" s="12"/>
      <c r="AM847" s="39"/>
      <c r="AO847" s="12"/>
      <c r="AP847" s="12"/>
      <c r="AQ847" s="12"/>
      <c r="AR847" s="41"/>
      <c r="AS847" s="12"/>
      <c r="AT847" s="12"/>
      <c r="AU847" s="12"/>
      <c r="AV847" s="12"/>
      <c r="AW847" s="12"/>
      <c r="AX847" s="13"/>
      <c r="AY847" s="12"/>
      <c r="AZ847" s="12"/>
      <c r="BA847" s="39"/>
      <c r="BB847" s="40">
        <v>0</v>
      </c>
      <c r="BC847" s="39"/>
      <c r="BE847" s="12"/>
      <c r="BF847" s="12"/>
      <c r="BG847" s="12">
        <v>100</v>
      </c>
      <c r="BH847" s="12">
        <v>4.2896835269993172</v>
      </c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</row>
    <row r="848" spans="1:128" x14ac:dyDescent="0.25">
      <c r="A848" s="34" t="s">
        <v>157</v>
      </c>
      <c r="B848" s="1">
        <v>40280</v>
      </c>
      <c r="C848" s="2">
        <v>7</v>
      </c>
      <c r="D848" t="s">
        <v>222</v>
      </c>
      <c r="E848" t="s">
        <v>18</v>
      </c>
      <c r="F848" s="2">
        <v>114</v>
      </c>
      <c r="G848" t="s">
        <v>130</v>
      </c>
      <c r="H848" s="2"/>
      <c r="I848" s="12"/>
      <c r="J848" s="12">
        <v>26.6</v>
      </c>
      <c r="K848" s="2"/>
      <c r="L848" s="36"/>
      <c r="M848" s="2"/>
      <c r="N848" s="2">
        <v>114</v>
      </c>
      <c r="O848" s="2"/>
      <c r="P848" s="12"/>
      <c r="Q848" s="12"/>
      <c r="R848" s="12"/>
      <c r="S848" s="12"/>
      <c r="T848" s="12"/>
      <c r="U848" s="39"/>
      <c r="W848" s="12"/>
      <c r="X848" s="12"/>
      <c r="Y848" s="12"/>
      <c r="Z848" s="39"/>
      <c r="AB848" s="12"/>
      <c r="AC848" s="42"/>
      <c r="AD848" s="12"/>
      <c r="AE848" s="12"/>
      <c r="AF848" s="12"/>
      <c r="AG848" s="12"/>
      <c r="AH848" s="12"/>
      <c r="AI848" s="12"/>
      <c r="AJ848" s="12"/>
      <c r="AK848" s="12"/>
      <c r="AL848" s="12"/>
      <c r="AM848" s="39"/>
      <c r="AO848" s="12"/>
      <c r="AP848" s="12"/>
      <c r="AQ848" s="12"/>
      <c r="AR848" s="41"/>
      <c r="AS848" s="12"/>
      <c r="AT848" s="12"/>
      <c r="AU848" s="12"/>
      <c r="AV848" s="12"/>
      <c r="AW848" s="12"/>
      <c r="AX848" s="13"/>
      <c r="AY848" s="12"/>
      <c r="AZ848" s="12"/>
      <c r="BA848" s="39"/>
      <c r="BB848" s="40">
        <v>0</v>
      </c>
      <c r="BC848" s="39"/>
      <c r="BE848" s="12"/>
      <c r="BF848" s="12"/>
      <c r="BG848" s="12"/>
      <c r="BH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</row>
    <row r="849" spans="1:128" x14ac:dyDescent="0.25">
      <c r="A849" s="34" t="s">
        <v>157</v>
      </c>
      <c r="B849" s="1">
        <v>40328</v>
      </c>
      <c r="C849" s="2">
        <v>9</v>
      </c>
      <c r="D849" s="1" t="s">
        <v>122</v>
      </c>
      <c r="E849" t="s">
        <v>20</v>
      </c>
      <c r="F849" s="2">
        <v>162</v>
      </c>
      <c r="G849" t="s">
        <v>130</v>
      </c>
      <c r="H849" s="2"/>
      <c r="I849" s="12"/>
      <c r="J849" s="12"/>
      <c r="K849" s="2"/>
      <c r="L849" s="36"/>
      <c r="M849" s="2"/>
      <c r="N849" s="2"/>
      <c r="O849" s="2"/>
      <c r="P849" s="12"/>
      <c r="Q849" s="12"/>
      <c r="R849" s="12"/>
      <c r="S849" s="12"/>
      <c r="T849" s="12"/>
      <c r="U849" s="39"/>
      <c r="W849" s="12"/>
      <c r="X849" s="12"/>
      <c r="Y849" s="12"/>
      <c r="Z849" s="39"/>
      <c r="AB849" s="12"/>
      <c r="AC849" s="42"/>
      <c r="AD849" s="12"/>
      <c r="AE849" s="12"/>
      <c r="AF849" s="12"/>
      <c r="AG849" s="12"/>
      <c r="AH849" s="12"/>
      <c r="AI849" s="12"/>
      <c r="AJ849" s="12"/>
      <c r="AK849" s="12"/>
      <c r="AL849" s="12"/>
      <c r="AM849" s="39"/>
      <c r="AO849" s="12"/>
      <c r="AP849" s="12"/>
      <c r="AQ849" s="12"/>
      <c r="AR849" s="41"/>
      <c r="AS849" s="12"/>
      <c r="AT849" s="12"/>
      <c r="AU849" s="12"/>
      <c r="AV849" s="12"/>
      <c r="AW849" s="12"/>
      <c r="AX849" s="13"/>
      <c r="AY849" s="12">
        <v>4340.0548826071927</v>
      </c>
      <c r="AZ849" s="12">
        <v>42.450537775661466</v>
      </c>
      <c r="BA849" s="39">
        <f>AY849*(AZ849/100)</f>
        <v>1842.3766374256063</v>
      </c>
      <c r="BB849" s="40">
        <v>184.23766374256064</v>
      </c>
      <c r="BC849" s="39"/>
      <c r="BE849" s="12"/>
      <c r="BF849" s="12">
        <f>BA849/227</f>
        <v>8.1161966406414372</v>
      </c>
      <c r="BG849" s="12"/>
      <c r="BH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</row>
    <row r="850" spans="1:128" x14ac:dyDescent="0.25">
      <c r="A850" s="34" t="s">
        <v>157</v>
      </c>
      <c r="B850" s="1">
        <v>40166</v>
      </c>
      <c r="C850" s="2">
        <v>0</v>
      </c>
      <c r="D850" s="1" t="s">
        <v>223</v>
      </c>
      <c r="E850" s="9" t="s">
        <v>14</v>
      </c>
      <c r="F850" s="2">
        <v>0</v>
      </c>
      <c r="G850" t="s">
        <v>130</v>
      </c>
      <c r="H850" s="2"/>
      <c r="I850" s="12"/>
      <c r="J850" s="12"/>
      <c r="K850" s="2"/>
      <c r="L850" s="36"/>
      <c r="M850" s="2"/>
      <c r="N850" s="2"/>
      <c r="O850" s="2"/>
      <c r="P850" s="12"/>
      <c r="Q850" s="12"/>
      <c r="R850" s="12"/>
      <c r="S850" s="12"/>
      <c r="T850" s="12"/>
      <c r="U850" s="39">
        <v>0</v>
      </c>
      <c r="W850" s="12"/>
      <c r="X850" s="12"/>
      <c r="Y850" s="12"/>
      <c r="Z850" s="39">
        <v>0</v>
      </c>
      <c r="AB850" s="12"/>
      <c r="AC850" s="42"/>
      <c r="AD850" s="12"/>
      <c r="AE850" s="12"/>
      <c r="AF850" s="12"/>
      <c r="AG850" s="12">
        <v>0</v>
      </c>
      <c r="AH850" s="12"/>
      <c r="AI850" s="12">
        <v>0</v>
      </c>
      <c r="AJ850" s="12"/>
      <c r="AK850" s="12">
        <v>0</v>
      </c>
      <c r="AL850" s="12">
        <v>0</v>
      </c>
      <c r="AM850" s="39"/>
      <c r="AO850" s="12"/>
      <c r="AP850" s="12"/>
      <c r="AQ850" s="12"/>
      <c r="AR850" s="41">
        <v>0</v>
      </c>
      <c r="AS850" s="12">
        <v>0</v>
      </c>
      <c r="AT850" s="12">
        <v>0</v>
      </c>
      <c r="AU850" s="12">
        <v>0</v>
      </c>
      <c r="AV850" s="12"/>
      <c r="AW850" s="12"/>
      <c r="AX850" s="13">
        <v>0</v>
      </c>
      <c r="AY850" s="12"/>
      <c r="AZ850" s="12"/>
      <c r="BA850" s="39"/>
      <c r="BB850" s="40">
        <v>0</v>
      </c>
      <c r="BC850" s="39"/>
      <c r="BE850" s="12"/>
      <c r="BF850" s="12"/>
      <c r="BG850" s="12"/>
      <c r="BH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</row>
    <row r="851" spans="1:128" x14ac:dyDescent="0.25">
      <c r="A851" s="34" t="s">
        <v>157</v>
      </c>
      <c r="B851" s="1">
        <v>40191</v>
      </c>
      <c r="C851" s="2">
        <v>3</v>
      </c>
      <c r="D851" t="s">
        <v>224</v>
      </c>
      <c r="E851" t="s">
        <v>16</v>
      </c>
      <c r="F851" s="2">
        <v>25</v>
      </c>
      <c r="G851" t="s">
        <v>130</v>
      </c>
      <c r="H851" s="2"/>
      <c r="I851" s="12"/>
      <c r="J851" s="12"/>
      <c r="K851" s="2"/>
      <c r="L851" s="36">
        <v>25</v>
      </c>
      <c r="M851" s="2"/>
      <c r="N851" s="2"/>
      <c r="O851" s="2"/>
      <c r="P851" s="12"/>
      <c r="Q851" s="12"/>
      <c r="R851" s="12"/>
      <c r="S851" s="12"/>
      <c r="T851" s="12"/>
      <c r="U851" s="39"/>
      <c r="W851" s="12"/>
      <c r="X851" s="12"/>
      <c r="Y851" s="12"/>
      <c r="Z851" s="39"/>
      <c r="AB851" s="12"/>
      <c r="AC851" s="42"/>
      <c r="AD851" s="12"/>
      <c r="AE851" s="12"/>
      <c r="AF851" s="12"/>
      <c r="AG851" s="12"/>
      <c r="AH851" s="12"/>
      <c r="AI851" s="12"/>
      <c r="AJ851" s="12"/>
      <c r="AK851" s="12"/>
      <c r="AL851" s="12"/>
      <c r="AM851" s="39"/>
      <c r="AO851" s="12"/>
      <c r="AP851" s="12"/>
      <c r="AQ851" s="12"/>
      <c r="AR851" s="41"/>
      <c r="AS851" s="12"/>
      <c r="AT851" s="12"/>
      <c r="AU851" s="12"/>
      <c r="AV851" s="12"/>
      <c r="AW851" s="12"/>
      <c r="AX851" s="13"/>
      <c r="AY851" s="12"/>
      <c r="AZ851" s="12"/>
      <c r="BA851" s="39"/>
      <c r="BB851" s="40">
        <v>0</v>
      </c>
      <c r="BC851" s="39"/>
      <c r="BE851" s="12"/>
      <c r="BF851" s="12"/>
      <c r="BG851" s="12"/>
      <c r="BH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</row>
    <row r="852" spans="1:128" x14ac:dyDescent="0.25">
      <c r="A852" s="34" t="s">
        <v>164</v>
      </c>
      <c r="B852" s="1">
        <v>40218</v>
      </c>
      <c r="C852" s="2">
        <v>4</v>
      </c>
      <c r="D852" t="s">
        <v>220</v>
      </c>
      <c r="E852" t="s">
        <v>17</v>
      </c>
      <c r="F852" s="2">
        <v>52</v>
      </c>
      <c r="G852" t="s">
        <v>131</v>
      </c>
      <c r="H852" s="2"/>
      <c r="I852" s="12"/>
      <c r="J852" s="12"/>
      <c r="K852" s="2"/>
      <c r="L852" s="36"/>
      <c r="M852" s="2">
        <v>52</v>
      </c>
      <c r="N852" s="2"/>
      <c r="O852" s="2"/>
      <c r="P852" s="12"/>
      <c r="Q852" s="12"/>
      <c r="R852" s="12"/>
      <c r="S852" s="12"/>
      <c r="T852" s="12"/>
      <c r="U852" s="39">
        <v>1653.5145191446377</v>
      </c>
      <c r="V852" s="40">
        <v>165.35145191446378</v>
      </c>
      <c r="W852" s="12"/>
      <c r="X852" s="12"/>
      <c r="Y852" s="12"/>
      <c r="Z852" s="39">
        <v>1111.0093150538953</v>
      </c>
      <c r="AA852" s="40">
        <v>111.10093150538953</v>
      </c>
      <c r="AB852" s="12">
        <v>1.8955286940787583</v>
      </c>
      <c r="AC852" s="42">
        <f>AB852/AA852</f>
        <v>1.7061321344428206E-2</v>
      </c>
      <c r="AD852" s="12"/>
      <c r="AE852" s="12"/>
      <c r="AF852" s="12"/>
      <c r="AG852" s="12">
        <v>85.342902647604305</v>
      </c>
      <c r="AH852" s="12"/>
      <c r="AI852" s="12">
        <v>0</v>
      </c>
      <c r="AJ852" s="12"/>
      <c r="AK852" s="12">
        <v>0</v>
      </c>
      <c r="AL852" s="12">
        <v>0</v>
      </c>
      <c r="AM852" s="39">
        <f>AG852+AH852+AI852+AJ852+AK852+AL852</f>
        <v>85.342902647604305</v>
      </c>
      <c r="AN852" s="40">
        <f>AM852/10</f>
        <v>8.5342902647604308</v>
      </c>
      <c r="AO852" s="12"/>
      <c r="AP852" s="12"/>
      <c r="AQ852" s="12"/>
      <c r="AR852" s="41">
        <v>163.38943197967674</v>
      </c>
      <c r="AS852" s="12">
        <v>163.38943197967674</v>
      </c>
      <c r="AT852" s="12">
        <v>0</v>
      </c>
      <c r="AU852" s="12">
        <v>0</v>
      </c>
      <c r="AV852" s="12"/>
      <c r="AW852" s="12"/>
      <c r="AX852" s="13">
        <v>0</v>
      </c>
      <c r="AY852" s="12"/>
      <c r="AZ852" s="12"/>
      <c r="BA852" s="39"/>
      <c r="BB852" s="40">
        <v>0</v>
      </c>
      <c r="BC852" s="39">
        <f>U852+Z852+AM852+BA852</f>
        <v>2849.8667368461374</v>
      </c>
      <c r="BD852">
        <f>V852+AA852+AN852</f>
        <v>284.98667368461372</v>
      </c>
      <c r="BE852" s="12"/>
      <c r="BF852" s="12"/>
      <c r="BG852" s="12"/>
      <c r="BH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</row>
    <row r="853" spans="1:128" x14ac:dyDescent="0.25">
      <c r="A853" s="34" t="s">
        <v>164</v>
      </c>
      <c r="B853" s="1">
        <v>40291</v>
      </c>
      <c r="C853" s="2">
        <v>8</v>
      </c>
      <c r="D853" s="1" t="s">
        <v>221</v>
      </c>
      <c r="E853" t="s">
        <v>19</v>
      </c>
      <c r="F853" s="2">
        <v>125</v>
      </c>
      <c r="G853" t="s">
        <v>131</v>
      </c>
      <c r="H853" s="2"/>
      <c r="I853" s="12"/>
      <c r="J853" s="12"/>
      <c r="K853" s="2"/>
      <c r="L853" s="36"/>
      <c r="M853" s="2"/>
      <c r="N853" s="2"/>
      <c r="O853" s="2">
        <v>125</v>
      </c>
      <c r="P853" s="12"/>
      <c r="Q853" s="12"/>
      <c r="R853" s="12"/>
      <c r="S853" s="12"/>
      <c r="T853" s="12"/>
      <c r="U853" s="39"/>
      <c r="W853" s="12"/>
      <c r="X853" s="12"/>
      <c r="Y853" s="12"/>
      <c r="Z853" s="39"/>
      <c r="AB853" s="12"/>
      <c r="AC853" s="42"/>
      <c r="AD853" s="12"/>
      <c r="AE853" s="12"/>
      <c r="AF853" s="12"/>
      <c r="AG853" s="12"/>
      <c r="AH853" s="12"/>
      <c r="AI853" s="12"/>
      <c r="AJ853" s="12"/>
      <c r="AK853" s="12"/>
      <c r="AL853" s="12"/>
      <c r="AM853" s="39"/>
      <c r="AO853" s="12"/>
      <c r="AP853" s="12"/>
      <c r="AQ853" s="12"/>
      <c r="AR853" s="41"/>
      <c r="AS853" s="12"/>
      <c r="AT853" s="12"/>
      <c r="AU853" s="12"/>
      <c r="AV853" s="12"/>
      <c r="AW853" s="12"/>
      <c r="AX853" s="13"/>
      <c r="AY853" s="12"/>
      <c r="AZ853" s="12"/>
      <c r="BA853" s="39"/>
      <c r="BB853" s="40">
        <v>0</v>
      </c>
      <c r="BC853" s="39"/>
      <c r="BE853" s="12"/>
      <c r="BF853" s="12"/>
      <c r="BG853" s="12"/>
      <c r="BH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</row>
    <row r="854" spans="1:128" x14ac:dyDescent="0.25">
      <c r="A854" s="34" t="s">
        <v>164</v>
      </c>
      <c r="B854" s="1">
        <v>40189</v>
      </c>
      <c r="C854" s="2"/>
      <c r="D854" s="1"/>
      <c r="E854" s="9"/>
      <c r="F854" s="2">
        <v>23</v>
      </c>
      <c r="G854" t="s">
        <v>131</v>
      </c>
      <c r="H854" s="2"/>
      <c r="I854" s="12"/>
      <c r="J854" s="12">
        <v>5.85</v>
      </c>
      <c r="K854" s="2"/>
      <c r="L854" s="36"/>
      <c r="M854" s="2"/>
      <c r="N854" s="2"/>
      <c r="O854" s="2"/>
      <c r="P854" s="12"/>
      <c r="Q854" s="12"/>
      <c r="R854" s="12"/>
      <c r="S854" s="12"/>
      <c r="T854" s="12"/>
      <c r="U854" s="39">
        <v>0</v>
      </c>
      <c r="W854" s="12"/>
      <c r="X854" s="12"/>
      <c r="Y854" s="12"/>
      <c r="Z854" s="39">
        <v>0</v>
      </c>
      <c r="AB854" s="12">
        <v>0.22522500000000001</v>
      </c>
      <c r="AC854" s="42"/>
      <c r="AD854" s="12"/>
      <c r="AE854" s="12"/>
      <c r="AF854" s="12"/>
      <c r="AG854" s="12">
        <v>0</v>
      </c>
      <c r="AH854" s="12"/>
      <c r="AI854" s="12">
        <v>0</v>
      </c>
      <c r="AJ854" s="12"/>
      <c r="AK854" s="12">
        <v>0</v>
      </c>
      <c r="AL854" s="12">
        <v>0</v>
      </c>
      <c r="AM854" s="39"/>
      <c r="AO854" s="12"/>
      <c r="AP854" s="12"/>
      <c r="AQ854" s="12"/>
      <c r="AR854" s="41">
        <v>0</v>
      </c>
      <c r="AS854" s="12">
        <v>0</v>
      </c>
      <c r="AT854" s="12">
        <v>0</v>
      </c>
      <c r="AU854" s="12">
        <v>0</v>
      </c>
      <c r="AV854" s="12"/>
      <c r="AW854" s="12"/>
      <c r="AX854" s="13">
        <v>0</v>
      </c>
      <c r="AY854" s="12"/>
      <c r="AZ854" s="12"/>
      <c r="BA854" s="39"/>
      <c r="BB854" s="40">
        <v>0</v>
      </c>
      <c r="BC854" s="39"/>
      <c r="BE854" s="12"/>
      <c r="BF854" s="12"/>
      <c r="BG854" s="12"/>
      <c r="BH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</row>
    <row r="855" spans="1:128" x14ac:dyDescent="0.25">
      <c r="A855" s="34" t="s">
        <v>164</v>
      </c>
      <c r="B855" s="1">
        <v>40197</v>
      </c>
      <c r="C855" s="2"/>
      <c r="D855" s="1"/>
      <c r="F855" s="2">
        <v>31</v>
      </c>
      <c r="G855" t="s">
        <v>131</v>
      </c>
      <c r="H855" s="2"/>
      <c r="I855" s="12"/>
      <c r="J855" s="12">
        <v>8.6</v>
      </c>
      <c r="K855" s="2"/>
      <c r="L855" s="36"/>
      <c r="M855" s="2"/>
      <c r="N855" s="2"/>
      <c r="O855" s="2"/>
      <c r="P855" s="12"/>
      <c r="Q855" s="12"/>
      <c r="R855" s="12"/>
      <c r="S855" s="12"/>
      <c r="T855" s="12"/>
      <c r="U855" s="39"/>
      <c r="W855" s="12"/>
      <c r="X855" s="12"/>
      <c r="Y855" s="12"/>
      <c r="Z855" s="39"/>
      <c r="AB855" s="12"/>
      <c r="AC855" s="42"/>
      <c r="AD855" s="12"/>
      <c r="AE855" s="12"/>
      <c r="AF855" s="12"/>
      <c r="AG855" s="12"/>
      <c r="AH855" s="12"/>
      <c r="AI855" s="12"/>
      <c r="AJ855" s="12"/>
      <c r="AK855" s="12"/>
      <c r="AL855" s="12"/>
      <c r="AM855" s="39"/>
      <c r="AO855" s="12"/>
      <c r="AP855" s="12"/>
      <c r="AQ855" s="12"/>
      <c r="AR855" s="41"/>
      <c r="AS855" s="12"/>
      <c r="AT855" s="12"/>
      <c r="AU855" s="12"/>
      <c r="AV855" s="12"/>
      <c r="AW855" s="12"/>
      <c r="AX855" s="13"/>
      <c r="AY855" s="12"/>
      <c r="AZ855" s="12"/>
      <c r="BA855" s="39"/>
      <c r="BB855" s="40">
        <v>0</v>
      </c>
      <c r="BC855" s="39"/>
      <c r="BE855" s="12"/>
      <c r="BF855" s="12"/>
      <c r="BG855" s="12"/>
      <c r="BH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</row>
    <row r="856" spans="1:128" x14ac:dyDescent="0.25">
      <c r="A856" s="34" t="s">
        <v>164</v>
      </c>
      <c r="B856" s="1">
        <v>40200</v>
      </c>
      <c r="C856" s="2"/>
      <c r="D856" s="1"/>
      <c r="F856" s="2">
        <v>34</v>
      </c>
      <c r="G856" t="s">
        <v>131</v>
      </c>
      <c r="H856" s="2"/>
      <c r="I856" s="12"/>
      <c r="J856" s="12">
        <v>9.65</v>
      </c>
      <c r="K856" s="2"/>
      <c r="L856" s="36"/>
      <c r="M856" s="2"/>
      <c r="N856" s="2"/>
      <c r="O856" s="2"/>
      <c r="P856" s="12"/>
      <c r="Q856" s="12"/>
      <c r="R856" s="12"/>
      <c r="S856" s="12"/>
      <c r="T856" s="12"/>
      <c r="U856" s="39"/>
      <c r="W856" s="12"/>
      <c r="X856" s="12"/>
      <c r="Y856" s="12"/>
      <c r="Z856" s="39"/>
      <c r="AB856" s="12"/>
      <c r="AC856" s="42"/>
      <c r="AD856" s="12"/>
      <c r="AE856" s="12"/>
      <c r="AF856" s="12"/>
      <c r="AG856" s="12"/>
      <c r="AH856" s="12"/>
      <c r="AI856" s="12"/>
      <c r="AJ856" s="12"/>
      <c r="AK856" s="12"/>
      <c r="AL856" s="12"/>
      <c r="AM856" s="39"/>
      <c r="AO856" s="12"/>
      <c r="AP856" s="12"/>
      <c r="AQ856" s="12"/>
      <c r="AR856" s="41"/>
      <c r="AS856" s="12"/>
      <c r="AT856" s="12"/>
      <c r="AU856" s="12"/>
      <c r="AV856" s="12"/>
      <c r="AW856" s="12"/>
      <c r="AX856" s="13"/>
      <c r="AY856" s="12"/>
      <c r="AZ856" s="12"/>
      <c r="BA856" s="39"/>
      <c r="BB856" s="40">
        <v>0</v>
      </c>
      <c r="BC856" s="39"/>
      <c r="BE856" s="12"/>
      <c r="BF856" s="12"/>
      <c r="BG856" s="12"/>
      <c r="BH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</row>
    <row r="857" spans="1:128" x14ac:dyDescent="0.25">
      <c r="A857" s="34" t="s">
        <v>164</v>
      </c>
      <c r="B857" s="1">
        <v>40203</v>
      </c>
      <c r="C857" s="2"/>
      <c r="D857" s="1"/>
      <c r="E857" s="9"/>
      <c r="F857" s="2">
        <v>37</v>
      </c>
      <c r="G857" t="s">
        <v>131</v>
      </c>
      <c r="H857" s="2"/>
      <c r="I857" s="12"/>
      <c r="J857" s="12"/>
      <c r="K857" s="2"/>
      <c r="L857" s="36"/>
      <c r="M857" s="2"/>
      <c r="N857" s="2"/>
      <c r="O857" s="2"/>
      <c r="P857" s="12"/>
      <c r="Q857" s="12"/>
      <c r="R857" s="12"/>
      <c r="S857" s="12"/>
      <c r="T857" s="12"/>
      <c r="U857" s="39">
        <v>426.56295916664561</v>
      </c>
      <c r="V857" s="40">
        <v>42.656295916664561</v>
      </c>
      <c r="W857" s="12"/>
      <c r="X857" s="12"/>
      <c r="Y857" s="12"/>
      <c r="Z857" s="39">
        <v>474.39862551315764</v>
      </c>
      <c r="AA857" s="40">
        <v>47.439862551315763</v>
      </c>
      <c r="AB857" s="12">
        <v>0.81089380860581572</v>
      </c>
      <c r="AC857" s="42">
        <f>AB857/AA857</f>
        <v>1.7093089334495243E-2</v>
      </c>
      <c r="AD857" s="12"/>
      <c r="AE857" s="12"/>
      <c r="AF857" s="12"/>
      <c r="AG857" s="12">
        <v>37.591097294663648</v>
      </c>
      <c r="AH857" s="12"/>
      <c r="AI857" s="12">
        <v>0</v>
      </c>
      <c r="AJ857" s="12"/>
      <c r="AK857" s="12">
        <v>0</v>
      </c>
      <c r="AL857" s="12">
        <v>0</v>
      </c>
      <c r="AM857" s="39">
        <f>AG857+AH857+AI857+AJ857+AK857+AL857</f>
        <v>37.591097294663648</v>
      </c>
      <c r="AN857" s="40">
        <f>AM857/10</f>
        <v>3.7591097294663647</v>
      </c>
      <c r="AO857" s="12"/>
      <c r="AP857" s="12"/>
      <c r="AQ857" s="12"/>
      <c r="AR857" s="41">
        <v>118.25954904021827</v>
      </c>
      <c r="AS857" s="12">
        <v>118.25954904021827</v>
      </c>
      <c r="AT857" s="12">
        <v>0</v>
      </c>
      <c r="AU857" s="12">
        <v>0</v>
      </c>
      <c r="AV857" s="12"/>
      <c r="AW857" s="12"/>
      <c r="AX857" s="13">
        <v>0</v>
      </c>
      <c r="AY857" s="12"/>
      <c r="AZ857" s="12"/>
      <c r="BA857" s="39"/>
      <c r="BB857" s="40">
        <v>0</v>
      </c>
      <c r="BC857" s="39">
        <f>U857+Z857+AM857+BA857</f>
        <v>938.55268197446696</v>
      </c>
      <c r="BD857">
        <f>V857+AA857+AN857</f>
        <v>93.855268197446691</v>
      </c>
      <c r="BE857" s="12"/>
      <c r="BF857" s="12"/>
      <c r="BG857" s="12"/>
      <c r="BH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</row>
    <row r="858" spans="1:128" x14ac:dyDescent="0.25">
      <c r="A858" s="34" t="s">
        <v>164</v>
      </c>
      <c r="B858" s="1">
        <v>40210</v>
      </c>
      <c r="C858" s="2"/>
      <c r="D858" s="1"/>
      <c r="F858" s="2">
        <v>44</v>
      </c>
      <c r="G858" t="s">
        <v>131</v>
      </c>
      <c r="H858" s="2"/>
      <c r="I858" s="12"/>
      <c r="J858" s="12">
        <v>13.4</v>
      </c>
      <c r="K858" s="2"/>
      <c r="L858" s="36"/>
      <c r="M858" s="2"/>
      <c r="N858" s="2"/>
      <c r="O858" s="2"/>
      <c r="P858" s="12"/>
      <c r="Q858" s="12"/>
      <c r="R858" s="12"/>
      <c r="S858" s="12"/>
      <c r="T858" s="12"/>
      <c r="U858" s="39"/>
      <c r="W858" s="12"/>
      <c r="X858" s="12"/>
      <c r="Y858" s="12"/>
      <c r="Z858" s="39"/>
      <c r="AB858" s="12"/>
      <c r="AC858" s="42"/>
      <c r="AD858" s="12"/>
      <c r="AE858" s="12"/>
      <c r="AF858" s="12"/>
      <c r="AG858" s="12"/>
      <c r="AH858" s="12"/>
      <c r="AI858" s="12"/>
      <c r="AJ858" s="12"/>
      <c r="AK858" s="12"/>
      <c r="AL858" s="12"/>
      <c r="AM858" s="39"/>
      <c r="AO858" s="12"/>
      <c r="AP858" s="12"/>
      <c r="AQ858" s="12"/>
      <c r="AR858" s="41"/>
      <c r="AS858" s="12"/>
      <c r="AT858" s="12"/>
      <c r="AU858" s="12"/>
      <c r="AV858" s="12"/>
      <c r="AW858" s="12"/>
      <c r="AX858" s="13"/>
      <c r="AY858" s="12"/>
      <c r="AZ858" s="12"/>
      <c r="BA858" s="39"/>
      <c r="BB858" s="40">
        <v>0</v>
      </c>
      <c r="BC858" s="39"/>
      <c r="BE858" s="12"/>
      <c r="BF858" s="12"/>
      <c r="BG858" s="12"/>
      <c r="BH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</row>
    <row r="859" spans="1:128" x14ac:dyDescent="0.25">
      <c r="A859" s="34" t="s">
        <v>164</v>
      </c>
      <c r="B859" s="1">
        <v>40217</v>
      </c>
      <c r="C859" s="2"/>
      <c r="D859" s="1"/>
      <c r="F859" s="2">
        <v>51</v>
      </c>
      <c r="G859" t="s">
        <v>131</v>
      </c>
      <c r="H859" s="2"/>
      <c r="I859" s="12"/>
      <c r="J859" s="12">
        <v>16.3</v>
      </c>
      <c r="K859" s="2"/>
      <c r="L859" s="36"/>
      <c r="M859" s="2"/>
      <c r="N859" s="2"/>
      <c r="O859" s="2"/>
      <c r="P859" s="12"/>
      <c r="Q859" s="12"/>
      <c r="R859" s="12"/>
      <c r="S859" s="12"/>
      <c r="T859" s="12"/>
      <c r="U859" s="39"/>
      <c r="W859" s="12"/>
      <c r="X859" s="12"/>
      <c r="Y859" s="12"/>
      <c r="Z859" s="39"/>
      <c r="AB859" s="12"/>
      <c r="AC859" s="42"/>
      <c r="AD859" s="12"/>
      <c r="AE859" s="12"/>
      <c r="AF859" s="12"/>
      <c r="AG859" s="12"/>
      <c r="AH859" s="12"/>
      <c r="AI859" s="12"/>
      <c r="AJ859" s="12"/>
      <c r="AK859" s="12"/>
      <c r="AL859" s="12"/>
      <c r="AM859" s="39"/>
      <c r="AO859" s="12"/>
      <c r="AP859" s="12"/>
      <c r="AQ859" s="12"/>
      <c r="AR859" s="41"/>
      <c r="AS859" s="12"/>
      <c r="AT859" s="12"/>
      <c r="AU859" s="12"/>
      <c r="AV859" s="12"/>
      <c r="AW859" s="12"/>
      <c r="AX859" s="13"/>
      <c r="AY859" s="12"/>
      <c r="AZ859" s="12"/>
      <c r="BA859" s="39"/>
      <c r="BB859" s="40">
        <v>0</v>
      </c>
      <c r="BC859" s="39"/>
      <c r="BE859" s="12"/>
      <c r="BF859" s="12"/>
      <c r="BG859" s="12"/>
      <c r="BH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</row>
    <row r="860" spans="1:128" x14ac:dyDescent="0.25">
      <c r="A860" s="34" t="s">
        <v>164</v>
      </c>
      <c r="B860" s="1">
        <v>40225</v>
      </c>
      <c r="C860" s="2"/>
      <c r="D860" s="1"/>
      <c r="F860" s="2">
        <v>59</v>
      </c>
      <c r="G860" t="s">
        <v>131</v>
      </c>
      <c r="H860" s="2"/>
      <c r="I860" s="12"/>
      <c r="J860" s="12">
        <v>19</v>
      </c>
      <c r="K860" s="2"/>
      <c r="L860" s="36"/>
      <c r="M860" s="2"/>
      <c r="N860" s="2"/>
      <c r="O860" s="2"/>
      <c r="P860" s="12"/>
      <c r="Q860" s="12"/>
      <c r="R860" s="12"/>
      <c r="S860" s="12"/>
      <c r="T860" s="12"/>
      <c r="U860" s="39"/>
      <c r="W860" s="12"/>
      <c r="X860" s="12"/>
      <c r="Y860" s="12"/>
      <c r="Z860" s="39"/>
      <c r="AB860" s="12"/>
      <c r="AC860" s="42"/>
      <c r="AD860" s="12"/>
      <c r="AE860" s="12"/>
      <c r="AF860" s="12"/>
      <c r="AG860" s="12"/>
      <c r="AH860" s="12"/>
      <c r="AI860" s="12"/>
      <c r="AJ860" s="12"/>
      <c r="AK860" s="12"/>
      <c r="AL860" s="12"/>
      <c r="AM860" s="39"/>
      <c r="AO860" s="12"/>
      <c r="AP860" s="12"/>
      <c r="AQ860" s="12"/>
      <c r="AR860" s="41"/>
      <c r="AS860" s="12"/>
      <c r="AT860" s="12"/>
      <c r="AU860" s="12"/>
      <c r="AV860" s="12"/>
      <c r="AW860" s="12"/>
      <c r="AX860" s="13"/>
      <c r="AY860" s="12"/>
      <c r="AZ860" s="12"/>
      <c r="BA860" s="39"/>
      <c r="BB860" s="40">
        <v>0</v>
      </c>
      <c r="BC860" s="39"/>
      <c r="BE860" s="12"/>
      <c r="BF860" s="12"/>
      <c r="BG860" s="12"/>
      <c r="BH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</row>
    <row r="861" spans="1:128" x14ac:dyDescent="0.25">
      <c r="A861" s="34" t="s">
        <v>164</v>
      </c>
      <c r="B861" s="1">
        <v>40231</v>
      </c>
      <c r="C861" s="2"/>
      <c r="D861" s="1"/>
      <c r="E861" s="9"/>
      <c r="F861" s="2">
        <v>65</v>
      </c>
      <c r="G861" t="s">
        <v>131</v>
      </c>
      <c r="H861" s="2"/>
      <c r="I861" s="12"/>
      <c r="J861" s="12"/>
      <c r="K861" s="2"/>
      <c r="L861" s="36"/>
      <c r="M861" s="2"/>
      <c r="N861" s="2"/>
      <c r="O861" s="2"/>
      <c r="P861" s="12"/>
      <c r="Q861" s="12"/>
      <c r="R861" s="12"/>
      <c r="S861" s="12"/>
      <c r="T861" s="12"/>
      <c r="U861" s="39">
        <v>3555.5385782302719</v>
      </c>
      <c r="V861" s="40">
        <v>355.55385782302722</v>
      </c>
      <c r="W861" s="12"/>
      <c r="X861" s="12"/>
      <c r="Y861" s="12"/>
      <c r="Z861" s="39">
        <v>2363.7036064272306</v>
      </c>
      <c r="AA861" s="40">
        <v>236.37036064272306</v>
      </c>
      <c r="AB861" s="12">
        <v>3.3990516549666951</v>
      </c>
      <c r="AC861" s="42">
        <f>AB861/AA861</f>
        <v>1.4380194055313081E-2</v>
      </c>
      <c r="AD861" s="12"/>
      <c r="AE861" s="12"/>
      <c r="AF861" s="12"/>
      <c r="AG861" s="12">
        <v>154.124862185095</v>
      </c>
      <c r="AH861" s="12"/>
      <c r="AI861" s="12">
        <v>155.27277066268459</v>
      </c>
      <c r="AJ861" s="12"/>
      <c r="AK861" s="12">
        <v>0</v>
      </c>
      <c r="AL861" s="12">
        <v>0</v>
      </c>
      <c r="AM861" s="39">
        <f>AG861+AH861+AI861+AJ861+AK861+AL861</f>
        <v>309.39763284777962</v>
      </c>
      <c r="AN861" s="40">
        <f>AM861/10</f>
        <v>30.93976328477796</v>
      </c>
      <c r="AO861" s="12"/>
      <c r="AP861" s="12"/>
      <c r="AQ861" s="12"/>
      <c r="AR861" s="41">
        <v>247.12165365402169</v>
      </c>
      <c r="AS861" s="12">
        <v>240.10077319626436</v>
      </c>
      <c r="AT861" s="12">
        <v>7.0208804577573254</v>
      </c>
      <c r="AU861" s="12">
        <v>0</v>
      </c>
      <c r="AV861" s="12"/>
      <c r="AW861" s="12"/>
      <c r="AX861" s="13">
        <v>0</v>
      </c>
      <c r="AY861" s="12"/>
      <c r="AZ861" s="12"/>
      <c r="BA861" s="39"/>
      <c r="BB861" s="40">
        <v>0</v>
      </c>
      <c r="BC861" s="39">
        <f>U861+Z861+AM861+BA861</f>
        <v>6228.6398175052818</v>
      </c>
      <c r="BD861">
        <f>V861+AA861+AN861</f>
        <v>622.8639817505283</v>
      </c>
      <c r="BE861" s="12"/>
      <c r="BF861" s="12"/>
      <c r="BG861" s="12"/>
      <c r="BH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</row>
    <row r="862" spans="1:128" x14ac:dyDescent="0.25">
      <c r="A862" s="34" t="s">
        <v>164</v>
      </c>
      <c r="B862" s="1">
        <v>40233</v>
      </c>
      <c r="C862" s="2"/>
      <c r="D862" s="1"/>
      <c r="F862" s="2">
        <v>67</v>
      </c>
      <c r="G862" t="s">
        <v>131</v>
      </c>
      <c r="H862" s="2"/>
      <c r="I862" s="12"/>
      <c r="J862" s="12">
        <v>20.45</v>
      </c>
      <c r="K862" s="2"/>
      <c r="L862" s="36"/>
      <c r="M862" s="2"/>
      <c r="N862" s="2"/>
      <c r="O862" s="2"/>
      <c r="P862" s="12"/>
      <c r="Q862" s="12"/>
      <c r="R862" s="12"/>
      <c r="S862" s="12"/>
      <c r="T862" s="12"/>
      <c r="U862" s="39"/>
      <c r="W862" s="12"/>
      <c r="X862" s="12"/>
      <c r="Y862" s="12"/>
      <c r="Z862" s="39"/>
      <c r="AB862" s="12"/>
      <c r="AC862" s="42"/>
      <c r="AD862" s="12"/>
      <c r="AE862" s="12"/>
      <c r="AF862" s="12"/>
      <c r="AG862" s="12"/>
      <c r="AH862" s="12"/>
      <c r="AI862" s="12"/>
      <c r="AJ862" s="12"/>
      <c r="AK862" s="12"/>
      <c r="AL862" s="12"/>
      <c r="AM862" s="39"/>
      <c r="AO862" s="12"/>
      <c r="AP862" s="12"/>
      <c r="AQ862" s="12"/>
      <c r="AR862" s="41"/>
      <c r="AS862" s="12"/>
      <c r="AT862" s="12"/>
      <c r="AU862" s="12"/>
      <c r="AV862" s="12"/>
      <c r="AW862" s="12"/>
      <c r="AX862" s="13"/>
      <c r="AY862" s="12"/>
      <c r="AZ862" s="12"/>
      <c r="BA862" s="39"/>
      <c r="BB862" s="40">
        <v>0</v>
      </c>
      <c r="BC862" s="39"/>
      <c r="BE862" s="12"/>
      <c r="BF862" s="12"/>
      <c r="BG862" s="12"/>
      <c r="BH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</row>
    <row r="863" spans="1:128" x14ac:dyDescent="0.25">
      <c r="A863" s="34" t="s">
        <v>164</v>
      </c>
      <c r="B863" s="1">
        <v>40240</v>
      </c>
      <c r="C863" s="2"/>
      <c r="D863" s="1"/>
      <c r="F863" s="2">
        <v>74</v>
      </c>
      <c r="G863" t="s">
        <v>131</v>
      </c>
      <c r="H863" s="2"/>
      <c r="I863" s="12"/>
      <c r="J863" s="12">
        <v>23.55</v>
      </c>
      <c r="K863" s="2"/>
      <c r="L863" s="36"/>
      <c r="M863" s="2"/>
      <c r="N863" s="2"/>
      <c r="O863" s="2"/>
      <c r="P863" s="12"/>
      <c r="Q863" s="12"/>
      <c r="R863" s="12"/>
      <c r="S863" s="12"/>
      <c r="T863" s="12"/>
      <c r="U863" s="39"/>
      <c r="W863" s="12"/>
      <c r="X863" s="12"/>
      <c r="Y863" s="12"/>
      <c r="Z863" s="39"/>
      <c r="AB863" s="12"/>
      <c r="AC863" s="42"/>
      <c r="AD863" s="12"/>
      <c r="AE863" s="12"/>
      <c r="AF863" s="12"/>
      <c r="AG863" s="12"/>
      <c r="AH863" s="12"/>
      <c r="AI863" s="12"/>
      <c r="AJ863" s="12"/>
      <c r="AK863" s="12"/>
      <c r="AL863" s="12"/>
      <c r="AM863" s="39"/>
      <c r="AO863" s="12"/>
      <c r="AP863" s="12"/>
      <c r="AQ863" s="12"/>
      <c r="AR863" s="41"/>
      <c r="AS863" s="12"/>
      <c r="AT863" s="12"/>
      <c r="AU863" s="12"/>
      <c r="AV863" s="12"/>
      <c r="AW863" s="12"/>
      <c r="AX863" s="13"/>
      <c r="AY863" s="12"/>
      <c r="AZ863" s="12"/>
      <c r="BA863" s="39"/>
      <c r="BB863" s="40">
        <v>0</v>
      </c>
      <c r="BC863" s="39"/>
      <c r="BE863" s="12"/>
      <c r="BF863" s="12"/>
      <c r="BG863" s="12"/>
      <c r="BH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</row>
    <row r="864" spans="1:128" x14ac:dyDescent="0.25">
      <c r="A864" s="34" t="s">
        <v>164</v>
      </c>
      <c r="B864" s="1">
        <v>40245</v>
      </c>
      <c r="C864" s="2"/>
      <c r="D864" s="1"/>
      <c r="E864" s="9"/>
      <c r="F864" s="2">
        <v>79</v>
      </c>
      <c r="G864" t="s">
        <v>131</v>
      </c>
      <c r="H864" s="2"/>
      <c r="I864" s="12"/>
      <c r="J864" s="12">
        <v>24.7</v>
      </c>
      <c r="K864" s="2"/>
      <c r="L864" s="36"/>
      <c r="M864" s="2"/>
      <c r="N864" s="2"/>
      <c r="O864" s="2"/>
      <c r="P864" s="12"/>
      <c r="Q864" s="12"/>
      <c r="R864" s="12"/>
      <c r="S864" s="12"/>
      <c r="T864" s="12"/>
      <c r="U864" s="39">
        <v>4137.4497637268105</v>
      </c>
      <c r="V864" s="40">
        <v>413.74497637268104</v>
      </c>
      <c r="W864" s="12"/>
      <c r="X864" s="12"/>
      <c r="Y864" s="12"/>
      <c r="Z864" s="39">
        <v>2152.5274511245962</v>
      </c>
      <c r="AA864" s="40">
        <v>215.25274511245962</v>
      </c>
      <c r="AB864" s="12">
        <v>3.388726423395676</v>
      </c>
      <c r="AC864" s="42">
        <f>AB864/AA864</f>
        <v>1.5743011414907731E-2</v>
      </c>
      <c r="AD864" s="12"/>
      <c r="AE864" s="12"/>
      <c r="AF864" s="12"/>
      <c r="AG864" s="12">
        <v>107.14054271240585</v>
      </c>
      <c r="AH864" s="12"/>
      <c r="AI864" s="12">
        <v>565.08896925172235</v>
      </c>
      <c r="AJ864" s="12"/>
      <c r="AK864" s="12">
        <v>0</v>
      </c>
      <c r="AL864" s="12">
        <v>0</v>
      </c>
      <c r="AM864" s="39">
        <f>AG864+AH864+AI864+AJ864+AK864+AL864</f>
        <v>672.22951196412816</v>
      </c>
      <c r="AN864" s="40">
        <f>AM864/10</f>
        <v>67.222951196412822</v>
      </c>
      <c r="AO864" s="12"/>
      <c r="AP864" s="12"/>
      <c r="AQ864" s="12"/>
      <c r="AR864" s="41">
        <v>150.22467985398737</v>
      </c>
      <c r="AS864" s="12">
        <v>103.59385214276038</v>
      </c>
      <c r="AT864" s="12">
        <v>46.630827711226985</v>
      </c>
      <c r="AU864" s="12">
        <v>0</v>
      </c>
      <c r="AV864" s="12"/>
      <c r="AW864" s="12"/>
      <c r="AX864" s="13">
        <v>0</v>
      </c>
      <c r="AY864" s="12"/>
      <c r="AZ864" s="12"/>
      <c r="BA864" s="39"/>
      <c r="BB864" s="40">
        <v>0</v>
      </c>
      <c r="BC864" s="39">
        <f>U864+Z864+AM864+BA864</f>
        <v>6962.2067268155351</v>
      </c>
      <c r="BD864">
        <f>V864+AA864+AN864</f>
        <v>696.22067268155354</v>
      </c>
      <c r="BE864" s="12"/>
      <c r="BF864" s="12"/>
      <c r="BG864" s="12"/>
      <c r="BH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</row>
    <row r="865" spans="1:128" x14ac:dyDescent="0.25">
      <c r="A865" s="34" t="s">
        <v>164</v>
      </c>
      <c r="B865" s="1">
        <v>40252</v>
      </c>
      <c r="C865" s="2"/>
      <c r="D865" s="1"/>
      <c r="F865" s="2">
        <v>86</v>
      </c>
      <c r="G865" t="s">
        <v>131</v>
      </c>
      <c r="H865" s="2"/>
      <c r="I865" s="12"/>
      <c r="J865" s="12">
        <v>25.8</v>
      </c>
      <c r="K865" s="2"/>
      <c r="L865" s="36"/>
      <c r="M865" s="2"/>
      <c r="N865" s="2"/>
      <c r="O865" s="2"/>
      <c r="P865" s="12"/>
      <c r="Q865" s="12"/>
      <c r="R865" s="12"/>
      <c r="S865" s="12"/>
      <c r="T865" s="12"/>
      <c r="U865" s="39"/>
      <c r="W865" s="12"/>
      <c r="X865" s="12"/>
      <c r="Y865" s="12"/>
      <c r="Z865" s="39"/>
      <c r="AB865" s="12"/>
      <c r="AC865" s="42"/>
      <c r="AD865" s="12"/>
      <c r="AE865" s="12"/>
      <c r="AF865" s="12"/>
      <c r="AG865" s="12"/>
      <c r="AH865" s="12"/>
      <c r="AI865" s="12"/>
      <c r="AJ865" s="12"/>
      <c r="AK865" s="12"/>
      <c r="AL865" s="12"/>
      <c r="AM865" s="39"/>
      <c r="AO865" s="12"/>
      <c r="AP865" s="12"/>
      <c r="AQ865" s="12"/>
      <c r="AR865" s="41"/>
      <c r="AS865" s="12"/>
      <c r="AT865" s="12"/>
      <c r="AU865" s="12"/>
      <c r="AV865" s="12"/>
      <c r="AW865" s="12"/>
      <c r="AX865" s="13"/>
      <c r="AY865" s="12"/>
      <c r="AZ865" s="12"/>
      <c r="BA865" s="39"/>
      <c r="BB865" s="40">
        <v>0</v>
      </c>
      <c r="BC865" s="39"/>
      <c r="BE865" s="12"/>
      <c r="BF865" s="12"/>
      <c r="BG865" s="12"/>
      <c r="BH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</row>
    <row r="866" spans="1:128" x14ac:dyDescent="0.25">
      <c r="A866" s="34" t="s">
        <v>164</v>
      </c>
      <c r="B866" s="1">
        <v>40259</v>
      </c>
      <c r="C866" s="2"/>
      <c r="D866" s="1"/>
      <c r="F866" s="2">
        <v>93</v>
      </c>
      <c r="G866" t="s">
        <v>131</v>
      </c>
      <c r="H866" s="2"/>
      <c r="I866" s="12"/>
      <c r="J866" s="12"/>
      <c r="K866" s="2"/>
      <c r="L866" s="36"/>
      <c r="M866" s="2"/>
      <c r="N866" s="2"/>
      <c r="O866" s="2"/>
      <c r="P866" s="12"/>
      <c r="Q866" s="12"/>
      <c r="R866" s="12"/>
      <c r="S866" s="12"/>
      <c r="T866" s="12"/>
      <c r="U866" s="39"/>
      <c r="W866" s="12"/>
      <c r="X866" s="12"/>
      <c r="Y866" s="12"/>
      <c r="Z866" s="39"/>
      <c r="AB866" s="12"/>
      <c r="AC866" s="42"/>
      <c r="AD866" s="12"/>
      <c r="AE866" s="12"/>
      <c r="AF866" s="12"/>
      <c r="AG866" s="12"/>
      <c r="AH866" s="12"/>
      <c r="AI866" s="12"/>
      <c r="AJ866" s="12"/>
      <c r="AK866" s="12"/>
      <c r="AL866" s="12"/>
      <c r="AM866" s="39"/>
      <c r="AO866" s="12"/>
      <c r="AP866" s="12"/>
      <c r="AQ866" s="12"/>
      <c r="AR866" s="41"/>
      <c r="AS866" s="12"/>
      <c r="AT866" s="12"/>
      <c r="AU866" s="12"/>
      <c r="AV866" s="12"/>
      <c r="AW866" s="12"/>
      <c r="AX866" s="13"/>
      <c r="AY866" s="12"/>
      <c r="AZ866" s="12"/>
      <c r="BA866" s="39"/>
      <c r="BB866" s="40">
        <v>0</v>
      </c>
      <c r="BC866" s="39"/>
      <c r="BE866" s="12"/>
      <c r="BF866" s="12"/>
      <c r="BG866" s="12"/>
      <c r="BH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</row>
    <row r="867" spans="1:128" x14ac:dyDescent="0.25">
      <c r="A867" s="34" t="s">
        <v>164</v>
      </c>
      <c r="B867" s="1">
        <v>40260</v>
      </c>
      <c r="C867" s="2"/>
      <c r="D867" s="1"/>
      <c r="E867" s="9"/>
      <c r="F867" s="2">
        <v>94</v>
      </c>
      <c r="G867" t="s">
        <v>131</v>
      </c>
      <c r="H867" s="2"/>
      <c r="I867" s="12"/>
      <c r="J867" s="12"/>
      <c r="K867" s="2"/>
      <c r="L867" s="36"/>
      <c r="M867" s="2"/>
      <c r="N867" s="2"/>
      <c r="O867" s="2"/>
      <c r="P867" s="12"/>
      <c r="Q867" s="12"/>
      <c r="R867" s="12"/>
      <c r="S867" s="12"/>
      <c r="T867" s="12"/>
      <c r="U867" s="39">
        <v>4847.5864051143062</v>
      </c>
      <c r="V867" s="40">
        <v>484.7586405114306</v>
      </c>
      <c r="W867" s="12"/>
      <c r="X867" s="12"/>
      <c r="Y867" s="12"/>
      <c r="Z867" s="39">
        <v>2243.6368213656833</v>
      </c>
      <c r="AA867" s="40">
        <v>224.36368213656834</v>
      </c>
      <c r="AB867" s="12">
        <v>3.5379231882134352</v>
      </c>
      <c r="AC867" s="42">
        <f>AB867/AA867</f>
        <v>1.5768698189129959E-2</v>
      </c>
      <c r="AD867" s="12"/>
      <c r="AE867" s="12"/>
      <c r="AF867" s="12"/>
      <c r="AG867" s="12">
        <v>96.327279166869104</v>
      </c>
      <c r="AH867" s="12"/>
      <c r="AI867" s="12">
        <v>1943.9337891051155</v>
      </c>
      <c r="AJ867" s="12"/>
      <c r="AK867" s="12">
        <v>0</v>
      </c>
      <c r="AL867" s="12">
        <v>0</v>
      </c>
      <c r="AM867" s="39">
        <f>AG867+AH867+AI867+AJ867+AK867+AL867</f>
        <v>2040.2610682719846</v>
      </c>
      <c r="AN867" s="40">
        <f>AM867/10</f>
        <v>204.02610682719848</v>
      </c>
      <c r="AO867" s="12"/>
      <c r="AP867" s="12"/>
      <c r="AQ867" s="12"/>
      <c r="AR867" s="41">
        <v>154.67899440212148</v>
      </c>
      <c r="AS867" s="12">
        <v>87.769606079030538</v>
      </c>
      <c r="AT867" s="12">
        <v>66.909388323090951</v>
      </c>
      <c r="AU867" s="12">
        <v>0</v>
      </c>
      <c r="AV867" s="12"/>
      <c r="AW867" s="12"/>
      <c r="AX867" s="13">
        <v>0</v>
      </c>
      <c r="AY867" s="12"/>
      <c r="AZ867" s="12"/>
      <c r="BA867" s="39"/>
      <c r="BB867" s="40">
        <v>0</v>
      </c>
      <c r="BC867" s="39">
        <f>U867+Z867+AM867+BA867</f>
        <v>9131.4842947519737</v>
      </c>
      <c r="BD867">
        <f>V867+AA867+AN867</f>
        <v>913.14842947519742</v>
      </c>
      <c r="BE867" s="12"/>
      <c r="BF867" s="12"/>
      <c r="BG867" s="12"/>
      <c r="BH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</row>
    <row r="868" spans="1:128" x14ac:dyDescent="0.25">
      <c r="A868" s="34" t="s">
        <v>164</v>
      </c>
      <c r="B868" s="1">
        <v>40267</v>
      </c>
      <c r="C868" s="2"/>
      <c r="D868" s="1"/>
      <c r="F868" s="2">
        <v>101</v>
      </c>
      <c r="G868" t="s">
        <v>131</v>
      </c>
      <c r="H868" s="2"/>
      <c r="I868" s="12"/>
      <c r="J868" s="12">
        <v>26.25</v>
      </c>
      <c r="K868" s="2"/>
      <c r="L868" s="36"/>
      <c r="M868" s="2"/>
      <c r="N868" s="2"/>
      <c r="O868" s="2"/>
      <c r="P868" s="12"/>
      <c r="Q868" s="12"/>
      <c r="R868" s="12"/>
      <c r="S868" s="12"/>
      <c r="T868" s="12"/>
      <c r="U868" s="39"/>
      <c r="W868" s="12"/>
      <c r="X868" s="12"/>
      <c r="Y868" s="12"/>
      <c r="Z868" s="39"/>
      <c r="AB868" s="12"/>
      <c r="AC868" s="42"/>
      <c r="AD868" s="12"/>
      <c r="AE868" s="12"/>
      <c r="AF868" s="12"/>
      <c r="AG868" s="12"/>
      <c r="AH868" s="12"/>
      <c r="AI868" s="12"/>
      <c r="AJ868" s="12"/>
      <c r="AK868" s="12"/>
      <c r="AL868" s="12"/>
      <c r="AM868" s="39"/>
      <c r="AO868" s="12"/>
      <c r="AP868" s="12"/>
      <c r="AQ868" s="12"/>
      <c r="AR868" s="41"/>
      <c r="AS868" s="12"/>
      <c r="AT868" s="12"/>
      <c r="AU868" s="12"/>
      <c r="AV868" s="12"/>
      <c r="AW868" s="12"/>
      <c r="AX868" s="13"/>
      <c r="AY868" s="12"/>
      <c r="AZ868" s="12"/>
      <c r="BA868" s="39"/>
      <c r="BB868" s="40">
        <v>0</v>
      </c>
      <c r="BC868" s="39"/>
      <c r="BE868" s="12"/>
      <c r="BF868" s="12"/>
      <c r="BG868" s="12"/>
      <c r="BH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</row>
    <row r="869" spans="1:128" x14ac:dyDescent="0.25">
      <c r="A869" s="34" t="s">
        <v>164</v>
      </c>
      <c r="B869" s="1">
        <v>40275</v>
      </c>
      <c r="C869" s="2"/>
      <c r="D869" s="1"/>
      <c r="E869" s="9"/>
      <c r="F869" s="2">
        <v>109</v>
      </c>
      <c r="G869" t="s">
        <v>131</v>
      </c>
      <c r="H869" s="2"/>
      <c r="I869" s="12"/>
      <c r="J869" s="12"/>
      <c r="K869" s="2"/>
      <c r="L869" s="36"/>
      <c r="M869" s="2"/>
      <c r="N869" s="2"/>
      <c r="O869" s="2"/>
      <c r="P869" s="12"/>
      <c r="Q869" s="12"/>
      <c r="R869" s="12"/>
      <c r="S869" s="12"/>
      <c r="T869" s="12"/>
      <c r="U869" s="39">
        <v>5358.5411635830496</v>
      </c>
      <c r="V869" s="40">
        <v>535.85411635830496</v>
      </c>
      <c r="W869" s="12"/>
      <c r="X869" s="12"/>
      <c r="Y869" s="12"/>
      <c r="Z869" s="39">
        <v>2223.5306771159826</v>
      </c>
      <c r="AA869" s="40">
        <v>222.35306771159827</v>
      </c>
      <c r="AB869" s="12">
        <v>3.5447388949478862</v>
      </c>
      <c r="AC869" s="42">
        <f>AB869/AA869</f>
        <v>1.594193833900942E-2</v>
      </c>
      <c r="AD869" s="12"/>
      <c r="AE869" s="12"/>
      <c r="AF869" s="12"/>
      <c r="AG869" s="12">
        <v>74.81397126254997</v>
      </c>
      <c r="AH869" s="12"/>
      <c r="AI869" s="12">
        <v>2950.0317077013906</v>
      </c>
      <c r="AJ869" s="12"/>
      <c r="AK869" s="12">
        <v>10.408607350096712</v>
      </c>
      <c r="AL869" s="12">
        <v>129.29943348831688</v>
      </c>
      <c r="AM869" s="39">
        <f>AG869+AH869+AI869+AJ869+AK869+AL869</f>
        <v>3164.553719802354</v>
      </c>
      <c r="AN869" s="40">
        <f>AM869/10</f>
        <v>316.45537198023538</v>
      </c>
      <c r="AO869" s="12"/>
      <c r="AP869" s="12"/>
      <c r="AQ869" s="12"/>
      <c r="AR869" s="41">
        <v>134.12053877471757</v>
      </c>
      <c r="AS869" s="12">
        <v>49.465909425152702</v>
      </c>
      <c r="AT869" s="12">
        <v>73.214983456456551</v>
      </c>
      <c r="AU869" s="12">
        <v>10.943997924056099</v>
      </c>
      <c r="AV869" s="12"/>
      <c r="AW869" s="12"/>
      <c r="AX869" s="13">
        <v>0.49564796905222436</v>
      </c>
      <c r="AY869" s="12"/>
      <c r="AZ869" s="12"/>
      <c r="BA869" s="39"/>
      <c r="BB869" s="40">
        <v>0</v>
      </c>
      <c r="BC869" s="39">
        <f>U869+Z869+AM869+BA869</f>
        <v>10746.625560501387</v>
      </c>
      <c r="BD869">
        <f>V869+AA869+AN869</f>
        <v>1074.6625560501386</v>
      </c>
      <c r="BE869" s="12"/>
      <c r="BF869" s="12"/>
      <c r="BG869" s="12"/>
      <c r="BH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</row>
    <row r="870" spans="1:128" x14ac:dyDescent="0.25">
      <c r="A870" s="34" t="s">
        <v>164</v>
      </c>
      <c r="B870" s="1">
        <v>40280</v>
      </c>
      <c r="C870" s="2"/>
      <c r="D870" s="1"/>
      <c r="F870" s="2">
        <v>114</v>
      </c>
      <c r="G870" t="s">
        <v>131</v>
      </c>
      <c r="H870" s="2"/>
      <c r="I870" s="12"/>
      <c r="J870" s="12">
        <v>27.3</v>
      </c>
      <c r="K870" s="2"/>
      <c r="L870" s="36"/>
      <c r="M870" s="2"/>
      <c r="N870" s="2"/>
      <c r="O870" s="2"/>
      <c r="P870" s="12"/>
      <c r="Q870" s="12"/>
      <c r="R870" s="12"/>
      <c r="S870" s="12"/>
      <c r="T870" s="12"/>
      <c r="U870" s="39"/>
      <c r="W870" s="12"/>
      <c r="X870" s="12"/>
      <c r="Y870" s="12"/>
      <c r="Z870" s="39"/>
      <c r="AB870" s="12"/>
      <c r="AC870" s="42"/>
      <c r="AD870" s="12"/>
      <c r="AE870" s="12"/>
      <c r="AF870" s="12"/>
      <c r="AG870" s="12"/>
      <c r="AH870" s="12"/>
      <c r="AI870" s="12"/>
      <c r="AJ870" s="12"/>
      <c r="AK870" s="12"/>
      <c r="AL870" s="12"/>
      <c r="AM870" s="39"/>
      <c r="AO870" s="12"/>
      <c r="AP870" s="12"/>
      <c r="AQ870" s="12"/>
      <c r="AR870" s="41"/>
      <c r="AS870" s="12"/>
      <c r="AT870" s="12"/>
      <c r="AU870" s="12"/>
      <c r="AV870" s="12"/>
      <c r="AW870" s="12"/>
      <c r="AX870" s="13"/>
      <c r="AY870" s="12"/>
      <c r="AZ870" s="12"/>
      <c r="BA870" s="39"/>
      <c r="BB870" s="40">
        <v>0</v>
      </c>
      <c r="BC870" s="39"/>
      <c r="BE870" s="12"/>
      <c r="BF870" s="12"/>
      <c r="BG870" s="12"/>
      <c r="BH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</row>
    <row r="871" spans="1:128" x14ac:dyDescent="0.25">
      <c r="A871" s="34" t="s">
        <v>164</v>
      </c>
      <c r="B871" s="1">
        <v>40284</v>
      </c>
      <c r="C871" s="2"/>
      <c r="D871" s="1"/>
      <c r="F871" s="2">
        <v>118</v>
      </c>
      <c r="G871" t="s">
        <v>131</v>
      </c>
      <c r="H871" s="2"/>
      <c r="I871" s="12"/>
      <c r="J871" s="12"/>
      <c r="K871" s="2"/>
      <c r="L871" s="36"/>
      <c r="M871" s="2"/>
      <c r="N871" s="2"/>
      <c r="O871" s="2"/>
      <c r="P871" s="12"/>
      <c r="Q871" s="12"/>
      <c r="R871" s="12"/>
      <c r="S871" s="12"/>
      <c r="T871" s="12"/>
      <c r="U871" s="39"/>
      <c r="W871" s="12"/>
      <c r="X871" s="12"/>
      <c r="Y871" s="12"/>
      <c r="Z871" s="39"/>
      <c r="AB871" s="12"/>
      <c r="AC871" s="42"/>
      <c r="AD871" s="12"/>
      <c r="AE871" s="12"/>
      <c r="AF871" s="12"/>
      <c r="AG871" s="12"/>
      <c r="AH871" s="12"/>
      <c r="AI871" s="12"/>
      <c r="AJ871" s="12"/>
      <c r="AK871" s="12"/>
      <c r="AL871" s="12"/>
      <c r="AM871" s="39"/>
      <c r="AO871" s="12"/>
      <c r="AP871" s="12"/>
      <c r="AQ871" s="12"/>
      <c r="AR871" s="41"/>
      <c r="AS871" s="12"/>
      <c r="AT871" s="12"/>
      <c r="AU871" s="12"/>
      <c r="AV871" s="12"/>
      <c r="AW871" s="12"/>
      <c r="AX871" s="13"/>
      <c r="AY871" s="12"/>
      <c r="AZ871" s="12"/>
      <c r="BA871" s="39"/>
      <c r="BB871" s="40">
        <v>0</v>
      </c>
      <c r="BC871" s="39"/>
      <c r="BE871" s="12"/>
      <c r="BF871" s="12"/>
      <c r="BG871" s="12">
        <v>5.2710292798032503</v>
      </c>
      <c r="BH871" s="12">
        <v>3.7166666666666663</v>
      </c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</row>
    <row r="872" spans="1:128" x14ac:dyDescent="0.25">
      <c r="A872" s="34" t="s">
        <v>164</v>
      </c>
      <c r="B872" s="1">
        <v>40290</v>
      </c>
      <c r="C872" s="2"/>
      <c r="D872" s="1"/>
      <c r="F872" s="2">
        <v>124</v>
      </c>
      <c r="G872" t="s">
        <v>131</v>
      </c>
      <c r="H872" s="2"/>
      <c r="I872" s="12"/>
      <c r="J872" s="12"/>
      <c r="K872" s="2"/>
      <c r="L872" s="36"/>
      <c r="M872" s="2"/>
      <c r="N872" s="2"/>
      <c r="O872" s="2"/>
      <c r="P872" s="12"/>
      <c r="Q872" s="12"/>
      <c r="R872" s="12"/>
      <c r="S872" s="12"/>
      <c r="T872" s="12"/>
      <c r="U872" s="39"/>
      <c r="W872" s="12"/>
      <c r="X872" s="12"/>
      <c r="Y872" s="12"/>
      <c r="Z872" s="39"/>
      <c r="AB872" s="12"/>
      <c r="AC872" s="42"/>
      <c r="AD872" s="12"/>
      <c r="AE872" s="12"/>
      <c r="AF872" s="12"/>
      <c r="AG872" s="12"/>
      <c r="AH872" s="12"/>
      <c r="AI872" s="12"/>
      <c r="AJ872" s="12"/>
      <c r="AK872" s="12"/>
      <c r="AL872" s="12"/>
      <c r="AM872" s="39"/>
      <c r="AO872" s="12"/>
      <c r="AP872" s="12"/>
      <c r="AQ872" s="12"/>
      <c r="AR872" s="41"/>
      <c r="AS872" s="12"/>
      <c r="AT872" s="12"/>
      <c r="AU872" s="12"/>
      <c r="AV872" s="12"/>
      <c r="AW872" s="12"/>
      <c r="AX872" s="13"/>
      <c r="AY872" s="12"/>
      <c r="AZ872" s="12"/>
      <c r="BA872" s="39"/>
      <c r="BB872" s="40">
        <v>0</v>
      </c>
      <c r="BC872" s="39"/>
      <c r="BE872" s="12"/>
      <c r="BF872" s="12"/>
      <c r="BG872" s="12">
        <v>6.2713948619096671</v>
      </c>
      <c r="BH872" s="12">
        <v>5.8</v>
      </c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</row>
    <row r="873" spans="1:128" x14ac:dyDescent="0.25">
      <c r="A873" s="34" t="s">
        <v>164</v>
      </c>
      <c r="B873" s="1">
        <v>40298</v>
      </c>
      <c r="C873" s="2"/>
      <c r="D873" s="1"/>
      <c r="F873" s="2">
        <v>132</v>
      </c>
      <c r="G873" t="s">
        <v>131</v>
      </c>
      <c r="H873" s="2"/>
      <c r="I873" s="12"/>
      <c r="J873" s="12"/>
      <c r="K873" s="2"/>
      <c r="L873" s="36"/>
      <c r="M873" s="2"/>
      <c r="N873" s="2"/>
      <c r="O873" s="2"/>
      <c r="P873" s="12"/>
      <c r="Q873" s="12"/>
      <c r="R873" s="12"/>
      <c r="S873" s="12"/>
      <c r="T873" s="12"/>
      <c r="U873" s="39"/>
      <c r="W873" s="12"/>
      <c r="X873" s="12"/>
      <c r="Y873" s="12"/>
      <c r="Z873" s="39"/>
      <c r="AB873" s="12"/>
      <c r="AC873" s="42"/>
      <c r="AD873" s="12"/>
      <c r="AE873" s="12"/>
      <c r="AF873" s="12"/>
      <c r="AG873" s="12"/>
      <c r="AH873" s="12"/>
      <c r="AI873" s="12"/>
      <c r="AJ873" s="12"/>
      <c r="AK873" s="12"/>
      <c r="AL873" s="12"/>
      <c r="AM873" s="39"/>
      <c r="AO873" s="12"/>
      <c r="AP873" s="12"/>
      <c r="AQ873" s="12"/>
      <c r="AR873" s="41"/>
      <c r="AS873" s="12"/>
      <c r="AT873" s="12"/>
      <c r="AU873" s="12"/>
      <c r="AV873" s="12"/>
      <c r="AW873" s="12"/>
      <c r="AX873" s="13"/>
      <c r="AY873" s="12"/>
      <c r="AZ873" s="12"/>
      <c r="BA873" s="39"/>
      <c r="BB873" s="40">
        <v>0</v>
      </c>
      <c r="BC873" s="39"/>
      <c r="BE873" s="12"/>
      <c r="BF873" s="12"/>
      <c r="BG873" s="12">
        <v>27.724417561235004</v>
      </c>
      <c r="BH873" s="12">
        <v>5.5867011944125782</v>
      </c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</row>
    <row r="874" spans="1:128" x14ac:dyDescent="0.25">
      <c r="A874" s="34" t="s">
        <v>164</v>
      </c>
      <c r="B874" s="1">
        <v>40302</v>
      </c>
      <c r="C874" s="2"/>
      <c r="D874" s="1"/>
      <c r="E874" s="9"/>
      <c r="F874" s="2">
        <v>136</v>
      </c>
      <c r="G874" t="s">
        <v>131</v>
      </c>
      <c r="H874" s="2"/>
      <c r="I874" s="12"/>
      <c r="J874" s="12"/>
      <c r="K874" s="2"/>
      <c r="L874" s="36"/>
      <c r="M874" s="2"/>
      <c r="N874" s="2"/>
      <c r="O874" s="2"/>
      <c r="P874" s="12"/>
      <c r="Q874" s="12"/>
      <c r="R874" s="12"/>
      <c r="S874" s="12"/>
      <c r="T874" s="12"/>
      <c r="U874" s="39">
        <v>6216.9135780719307</v>
      </c>
      <c r="V874" s="40">
        <v>621.69135780719307</v>
      </c>
      <c r="W874" s="12"/>
      <c r="X874" s="12"/>
      <c r="Y874" s="12"/>
      <c r="Z874" s="39">
        <v>2184.7937413813543</v>
      </c>
      <c r="AA874" s="40">
        <v>218.47937413813543</v>
      </c>
      <c r="AB874" s="12"/>
      <c r="AC874" s="42"/>
      <c r="AD874" s="12"/>
      <c r="AE874" s="12"/>
      <c r="AF874" s="12"/>
      <c r="AG874" s="12">
        <v>0</v>
      </c>
      <c r="AH874" s="12"/>
      <c r="AI874" s="12">
        <v>3187.5773383610103</v>
      </c>
      <c r="AJ874" s="12"/>
      <c r="AK874" s="12">
        <v>181.06462107095948</v>
      </c>
      <c r="AL874" s="12">
        <v>2623.1490946450999</v>
      </c>
      <c r="AM874" s="39">
        <f>AG874+AH874+AI874+AJ874+AK874+AL874</f>
        <v>5991.7910540770699</v>
      </c>
      <c r="AN874" s="40">
        <f>AM874/10</f>
        <v>599.17910540770697</v>
      </c>
      <c r="AO874" s="12"/>
      <c r="AP874" s="12"/>
      <c r="AQ874" s="12"/>
      <c r="AR874" s="41">
        <v>83.515520085709028</v>
      </c>
      <c r="AS874" s="12">
        <v>0</v>
      </c>
      <c r="AT874" s="12">
        <v>40.761696192032744</v>
      </c>
      <c r="AU874" s="12">
        <v>40.764102783006393</v>
      </c>
      <c r="AV874" s="12"/>
      <c r="AW874" s="12"/>
      <c r="AX874" s="13">
        <v>1.9897211106698842</v>
      </c>
      <c r="AY874" s="12"/>
      <c r="AZ874" s="12"/>
      <c r="BA874" s="39"/>
      <c r="BB874" s="40">
        <v>0</v>
      </c>
      <c r="BC874" s="39">
        <f>U874+Z874+AM874+BA874</f>
        <v>14393.498373530356</v>
      </c>
      <c r="BD874">
        <f>V874+AA874+AN874</f>
        <v>1439.3498373530356</v>
      </c>
      <c r="BE874" s="12"/>
      <c r="BF874" s="12"/>
      <c r="BG874" s="12"/>
      <c r="BH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</row>
    <row r="875" spans="1:128" x14ac:dyDescent="0.25">
      <c r="A875" s="34" t="s">
        <v>164</v>
      </c>
      <c r="B875" s="1">
        <v>40305</v>
      </c>
      <c r="C875" s="2"/>
      <c r="D875" s="1"/>
      <c r="F875" s="2">
        <v>139</v>
      </c>
      <c r="G875" t="s">
        <v>131</v>
      </c>
      <c r="H875" s="2"/>
      <c r="I875" s="12"/>
      <c r="J875" s="12"/>
      <c r="K875" s="2"/>
      <c r="L875" s="36"/>
      <c r="M875" s="2"/>
      <c r="N875" s="2"/>
      <c r="O875" s="2"/>
      <c r="P875" s="12"/>
      <c r="Q875" s="12"/>
      <c r="R875" s="12"/>
      <c r="S875" s="12"/>
      <c r="T875" s="12"/>
      <c r="U875" s="39"/>
      <c r="W875" s="12"/>
      <c r="X875" s="12"/>
      <c r="Y875" s="12"/>
      <c r="Z875" s="39"/>
      <c r="AB875" s="12"/>
      <c r="AC875" s="42"/>
      <c r="AD875" s="12"/>
      <c r="AE875" s="12"/>
      <c r="AF875" s="12"/>
      <c r="AG875" s="12"/>
      <c r="AH875" s="12"/>
      <c r="AI875" s="12"/>
      <c r="AJ875" s="12"/>
      <c r="AK875" s="12"/>
      <c r="AL875" s="12"/>
      <c r="AM875" s="39"/>
      <c r="AO875" s="12"/>
      <c r="AP875" s="12"/>
      <c r="AQ875" s="12"/>
      <c r="AR875" s="41"/>
      <c r="AS875" s="12"/>
      <c r="AT875" s="12"/>
      <c r="AU875" s="12"/>
      <c r="AV875" s="12"/>
      <c r="AW875" s="12"/>
      <c r="AX875" s="13"/>
      <c r="AY875" s="12"/>
      <c r="AZ875" s="12"/>
      <c r="BA875" s="39"/>
      <c r="BB875" s="40">
        <v>0</v>
      </c>
      <c r="BC875" s="39"/>
      <c r="BE875" s="12"/>
      <c r="BF875" s="12"/>
      <c r="BG875" s="12">
        <v>63.272292199807225</v>
      </c>
      <c r="BH875" s="12">
        <v>5.0630416108281961</v>
      </c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</row>
    <row r="876" spans="1:128" x14ac:dyDescent="0.25">
      <c r="A876" s="34" t="s">
        <v>164</v>
      </c>
      <c r="B876" s="1">
        <v>40311</v>
      </c>
      <c r="C876" s="2"/>
      <c r="D876" s="1"/>
      <c r="F876" s="2">
        <v>145</v>
      </c>
      <c r="G876" t="s">
        <v>131</v>
      </c>
      <c r="H876" s="2"/>
      <c r="I876" s="12"/>
      <c r="J876" s="12"/>
      <c r="K876" s="2"/>
      <c r="L876" s="36"/>
      <c r="M876" s="2"/>
      <c r="N876" s="2"/>
      <c r="O876" s="2"/>
      <c r="P876" s="12"/>
      <c r="Q876" s="12"/>
      <c r="R876" s="12"/>
      <c r="S876" s="12"/>
      <c r="T876" s="12"/>
      <c r="U876" s="39"/>
      <c r="W876" s="12"/>
      <c r="X876" s="12"/>
      <c r="Y876" s="12"/>
      <c r="Z876" s="39"/>
      <c r="AB876" s="12"/>
      <c r="AC876" s="42"/>
      <c r="AD876" s="12"/>
      <c r="AE876" s="12"/>
      <c r="AF876" s="12"/>
      <c r="AG876" s="12"/>
      <c r="AH876" s="12"/>
      <c r="AI876" s="12"/>
      <c r="AJ876" s="12"/>
      <c r="AK876" s="12"/>
      <c r="AL876" s="12"/>
      <c r="AM876" s="39"/>
      <c r="AO876" s="12"/>
      <c r="AP876" s="12"/>
      <c r="AQ876" s="12"/>
      <c r="AR876" s="41"/>
      <c r="AS876" s="12"/>
      <c r="AT876" s="12"/>
      <c r="AU876" s="12"/>
      <c r="AV876" s="12"/>
      <c r="AW876" s="12"/>
      <c r="AX876" s="13"/>
      <c r="AY876" s="12"/>
      <c r="AZ876" s="12"/>
      <c r="BA876" s="39"/>
      <c r="BB876" s="40">
        <v>0</v>
      </c>
      <c r="BC876" s="39"/>
      <c r="BE876" s="12"/>
      <c r="BF876" s="12"/>
      <c r="BG876" s="12">
        <v>80.886702781747459</v>
      </c>
      <c r="BH876" s="12">
        <v>4.9620625</v>
      </c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</row>
    <row r="877" spans="1:128" x14ac:dyDescent="0.25">
      <c r="A877" s="34" t="s">
        <v>164</v>
      </c>
      <c r="B877" s="1">
        <v>40319</v>
      </c>
      <c r="C877" s="2"/>
      <c r="D877" s="1"/>
      <c r="F877" s="2">
        <v>153</v>
      </c>
      <c r="G877" t="s">
        <v>131</v>
      </c>
      <c r="H877" s="2"/>
      <c r="I877" s="12"/>
      <c r="J877" s="12"/>
      <c r="K877" s="2"/>
      <c r="L877" s="36"/>
      <c r="M877" s="2"/>
      <c r="N877" s="2"/>
      <c r="O877" s="2"/>
      <c r="P877" s="12"/>
      <c r="Q877" s="12"/>
      <c r="R877" s="12"/>
      <c r="S877" s="12"/>
      <c r="T877" s="12"/>
      <c r="U877" s="39"/>
      <c r="W877" s="12"/>
      <c r="X877" s="12"/>
      <c r="Y877" s="12"/>
      <c r="Z877" s="39"/>
      <c r="AB877" s="12"/>
      <c r="AC877" s="42"/>
      <c r="AD877" s="12"/>
      <c r="AE877" s="12"/>
      <c r="AF877" s="12"/>
      <c r="AG877" s="12"/>
      <c r="AH877" s="12"/>
      <c r="AI877" s="12"/>
      <c r="AJ877" s="12"/>
      <c r="AK877" s="12"/>
      <c r="AL877" s="12"/>
      <c r="AM877" s="39"/>
      <c r="AO877" s="12"/>
      <c r="AP877" s="12"/>
      <c r="AQ877" s="12"/>
      <c r="AR877" s="41"/>
      <c r="AS877" s="12"/>
      <c r="AT877" s="12"/>
      <c r="AU877" s="12"/>
      <c r="AV877" s="12"/>
      <c r="AW877" s="12"/>
      <c r="AX877" s="13"/>
      <c r="AY877" s="12"/>
      <c r="AZ877" s="12"/>
      <c r="BA877" s="39"/>
      <c r="BB877" s="40">
        <v>0</v>
      </c>
      <c r="BC877" s="39"/>
      <c r="BE877" s="12"/>
      <c r="BF877" s="12"/>
      <c r="BG877" s="12">
        <v>100</v>
      </c>
      <c r="BH877" s="12">
        <v>4.3876776989755717</v>
      </c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</row>
    <row r="878" spans="1:128" x14ac:dyDescent="0.25">
      <c r="A878" s="34" t="s">
        <v>164</v>
      </c>
      <c r="B878" s="1">
        <v>40273</v>
      </c>
      <c r="C878" s="2">
        <v>7</v>
      </c>
      <c r="D878" t="s">
        <v>222</v>
      </c>
      <c r="E878" t="s">
        <v>18</v>
      </c>
      <c r="F878" s="2">
        <v>107</v>
      </c>
      <c r="G878" t="s">
        <v>131</v>
      </c>
      <c r="H878" s="2"/>
      <c r="I878" s="12"/>
      <c r="J878" s="12"/>
      <c r="K878" s="2"/>
      <c r="L878" s="36"/>
      <c r="M878" s="2"/>
      <c r="N878" s="2">
        <v>107</v>
      </c>
      <c r="O878" s="2"/>
      <c r="P878" s="12"/>
      <c r="Q878" s="12"/>
      <c r="R878" s="12"/>
      <c r="S878" s="12"/>
      <c r="T878" s="12"/>
      <c r="U878" s="39"/>
      <c r="W878" s="12"/>
      <c r="X878" s="12"/>
      <c r="Y878" s="12"/>
      <c r="Z878" s="39"/>
      <c r="AB878" s="12"/>
      <c r="AC878" s="42"/>
      <c r="AD878" s="12"/>
      <c r="AE878" s="12"/>
      <c r="AF878" s="12"/>
      <c r="AG878" s="12"/>
      <c r="AH878" s="12"/>
      <c r="AI878" s="12"/>
      <c r="AJ878" s="12"/>
      <c r="AK878" s="12"/>
      <c r="AL878" s="12"/>
      <c r="AM878" s="39"/>
      <c r="AO878" s="12"/>
      <c r="AP878" s="12"/>
      <c r="AQ878" s="12"/>
      <c r="AR878" s="41"/>
      <c r="AS878" s="12"/>
      <c r="AT878" s="12"/>
      <c r="AU878" s="12"/>
      <c r="AV878" s="12"/>
      <c r="AW878" s="12"/>
      <c r="AX878" s="13"/>
      <c r="AY878" s="12"/>
      <c r="AZ878" s="12"/>
      <c r="BA878" s="39"/>
      <c r="BB878" s="40">
        <v>0</v>
      </c>
      <c r="BC878" s="39"/>
      <c r="BE878" s="12"/>
      <c r="BF878" s="12"/>
      <c r="BG878" s="12"/>
      <c r="BH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</row>
    <row r="879" spans="1:128" x14ac:dyDescent="0.25">
      <c r="A879" s="34" t="s">
        <v>164</v>
      </c>
      <c r="B879" s="1">
        <v>40328</v>
      </c>
      <c r="C879" s="2">
        <v>9</v>
      </c>
      <c r="D879" s="1" t="s">
        <v>122</v>
      </c>
      <c r="E879" t="s">
        <v>20</v>
      </c>
      <c r="F879" s="2">
        <v>162</v>
      </c>
      <c r="G879" t="s">
        <v>131</v>
      </c>
      <c r="H879" s="2"/>
      <c r="I879" s="12"/>
      <c r="J879" s="12"/>
      <c r="K879" s="2"/>
      <c r="L879" s="36"/>
      <c r="M879" s="2"/>
      <c r="N879" s="2"/>
      <c r="O879" s="2"/>
      <c r="P879" s="12"/>
      <c r="Q879" s="12"/>
      <c r="R879" s="12"/>
      <c r="S879" s="12"/>
      <c r="T879" s="12"/>
      <c r="U879" s="39"/>
      <c r="W879" s="12"/>
      <c r="X879" s="12"/>
      <c r="Y879" s="12"/>
      <c r="Z879" s="39"/>
      <c r="AB879" s="12"/>
      <c r="AC879" s="42"/>
      <c r="AD879" s="12"/>
      <c r="AE879" s="12"/>
      <c r="AF879" s="12"/>
      <c r="AG879" s="12"/>
      <c r="AH879" s="12"/>
      <c r="AI879" s="12"/>
      <c r="AJ879" s="12"/>
      <c r="AK879" s="12"/>
      <c r="AL879" s="12"/>
      <c r="AM879" s="39"/>
      <c r="AO879" s="12"/>
      <c r="AP879" s="12"/>
      <c r="AQ879" s="12"/>
      <c r="AR879" s="41"/>
      <c r="AS879" s="12"/>
      <c r="AT879" s="12"/>
      <c r="AU879" s="12"/>
      <c r="AV879" s="12"/>
      <c r="AW879" s="12"/>
      <c r="AX879" s="13"/>
      <c r="AY879" s="12">
        <v>4632.9244809593029</v>
      </c>
      <c r="AZ879" s="12">
        <v>36.396417286848894</v>
      </c>
      <c r="BA879" s="39">
        <f>AY879*(AZ879/100)</f>
        <v>1686.2185266745259</v>
      </c>
      <c r="BB879" s="40">
        <v>168.6218526674526</v>
      </c>
      <c r="BC879" s="39"/>
      <c r="BE879" s="12"/>
      <c r="BF879" s="12">
        <f>BA879/227</f>
        <v>7.428275447905401</v>
      </c>
      <c r="BG879" s="12"/>
      <c r="BH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</row>
    <row r="880" spans="1:128" x14ac:dyDescent="0.25">
      <c r="A880" s="34" t="s">
        <v>164</v>
      </c>
      <c r="B880" s="1">
        <v>40166</v>
      </c>
      <c r="C880" s="2">
        <v>0</v>
      </c>
      <c r="D880" s="1" t="s">
        <v>223</v>
      </c>
      <c r="E880" s="9" t="s">
        <v>14</v>
      </c>
      <c r="F880" s="2">
        <v>0</v>
      </c>
      <c r="G880" t="s">
        <v>131</v>
      </c>
      <c r="H880" s="2"/>
      <c r="I880" s="12"/>
      <c r="J880" s="12"/>
      <c r="K880" s="2"/>
      <c r="L880" s="36"/>
      <c r="M880" s="2"/>
      <c r="N880" s="2"/>
      <c r="O880" s="2"/>
      <c r="P880" s="12"/>
      <c r="Q880" s="12"/>
      <c r="R880" s="12"/>
      <c r="S880" s="12"/>
      <c r="T880" s="12"/>
      <c r="U880" s="39">
        <v>0</v>
      </c>
      <c r="W880" s="12"/>
      <c r="X880" s="12"/>
      <c r="Y880" s="12"/>
      <c r="Z880" s="39">
        <v>0</v>
      </c>
      <c r="AB880" s="12"/>
      <c r="AC880" s="42"/>
      <c r="AD880" s="12"/>
      <c r="AE880" s="12"/>
      <c r="AF880" s="12"/>
      <c r="AG880" s="12">
        <v>0</v>
      </c>
      <c r="AH880" s="12"/>
      <c r="AI880" s="12">
        <v>0</v>
      </c>
      <c r="AJ880" s="12"/>
      <c r="AK880" s="12">
        <v>0</v>
      </c>
      <c r="AL880" s="12">
        <v>0</v>
      </c>
      <c r="AM880" s="39"/>
      <c r="AO880" s="12"/>
      <c r="AP880" s="12"/>
      <c r="AQ880" s="12"/>
      <c r="AR880" s="41">
        <v>0</v>
      </c>
      <c r="AS880" s="12">
        <v>0</v>
      </c>
      <c r="AT880" s="12">
        <v>0</v>
      </c>
      <c r="AU880" s="12">
        <v>0</v>
      </c>
      <c r="AV880" s="12"/>
      <c r="AW880" s="12"/>
      <c r="AX880" s="13">
        <v>0</v>
      </c>
      <c r="AY880" s="12"/>
      <c r="AZ880" s="12"/>
      <c r="BA880" s="39"/>
      <c r="BB880" s="40">
        <v>0</v>
      </c>
      <c r="BC880" s="39"/>
      <c r="BE880" s="12"/>
      <c r="BF880" s="12"/>
      <c r="BG880" s="12"/>
      <c r="BH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</row>
    <row r="881" spans="1:128" x14ac:dyDescent="0.25">
      <c r="A881" s="34" t="s">
        <v>164</v>
      </c>
      <c r="B881" s="1">
        <v>40191</v>
      </c>
      <c r="C881" s="2">
        <v>3</v>
      </c>
      <c r="D881" t="s">
        <v>224</v>
      </c>
      <c r="E881" t="s">
        <v>16</v>
      </c>
      <c r="F881" s="2">
        <v>25</v>
      </c>
      <c r="G881" t="s">
        <v>131</v>
      </c>
      <c r="H881" s="2"/>
      <c r="I881" s="12"/>
      <c r="J881" s="12"/>
      <c r="K881" s="2"/>
      <c r="L881" s="36">
        <v>25</v>
      </c>
      <c r="M881" s="2"/>
      <c r="N881" s="2"/>
      <c r="O881" s="2"/>
      <c r="P881" s="12"/>
      <c r="Q881" s="12"/>
      <c r="R881" s="12"/>
      <c r="S881" s="12"/>
      <c r="T881" s="12"/>
      <c r="U881" s="39"/>
      <c r="W881" s="12"/>
      <c r="X881" s="12"/>
      <c r="Y881" s="12"/>
      <c r="Z881" s="39"/>
      <c r="AB881" s="12"/>
      <c r="AC881" s="42"/>
      <c r="AD881" s="12"/>
      <c r="AE881" s="12"/>
      <c r="AF881" s="12"/>
      <c r="AG881" s="12"/>
      <c r="AH881" s="12"/>
      <c r="AI881" s="12"/>
      <c r="AJ881" s="12"/>
      <c r="AK881" s="12"/>
      <c r="AL881" s="12"/>
      <c r="AM881" s="39"/>
      <c r="AO881" s="12"/>
      <c r="AP881" s="12"/>
      <c r="AQ881" s="12"/>
      <c r="AR881" s="41"/>
      <c r="AS881" s="12"/>
      <c r="AT881" s="12"/>
      <c r="AU881" s="12"/>
      <c r="AV881" s="12"/>
      <c r="AW881" s="12"/>
      <c r="AX881" s="13"/>
      <c r="AY881" s="12"/>
      <c r="AZ881" s="12"/>
      <c r="BA881" s="39"/>
      <c r="BB881" s="40">
        <v>0</v>
      </c>
      <c r="BC881" s="39"/>
      <c r="BE881" s="12"/>
      <c r="BF881" s="12"/>
      <c r="BG881" s="12"/>
      <c r="BH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</row>
    <row r="882" spans="1:128" x14ac:dyDescent="0.25">
      <c r="A882" s="34" t="s">
        <v>179</v>
      </c>
      <c r="B882" s="1">
        <v>40234</v>
      </c>
      <c r="C882" s="2">
        <v>4</v>
      </c>
      <c r="D882" t="s">
        <v>220</v>
      </c>
      <c r="E882" t="s">
        <v>17</v>
      </c>
      <c r="F882" s="2">
        <v>49</v>
      </c>
      <c r="G882" t="s">
        <v>128</v>
      </c>
      <c r="H882" s="2"/>
      <c r="I882" s="12"/>
      <c r="J882" s="12"/>
      <c r="K882" s="2"/>
      <c r="L882" s="36"/>
      <c r="M882" s="2">
        <v>49</v>
      </c>
      <c r="N882" s="2"/>
      <c r="O882" s="2"/>
      <c r="P882" s="12"/>
      <c r="Q882" s="12"/>
      <c r="R882" s="12"/>
      <c r="S882" s="12"/>
      <c r="T882" s="12"/>
      <c r="U882" s="39"/>
      <c r="W882" s="12"/>
      <c r="X882" s="12"/>
      <c r="Y882" s="12"/>
      <c r="Z882" s="39"/>
      <c r="AB882" s="12"/>
      <c r="AC882" s="42"/>
      <c r="AD882" s="12"/>
      <c r="AE882" s="12"/>
      <c r="AF882" s="12"/>
      <c r="AG882" s="12"/>
      <c r="AH882" s="12"/>
      <c r="AI882" s="12"/>
      <c r="AJ882" s="12"/>
      <c r="AK882" s="12"/>
      <c r="AL882" s="12"/>
      <c r="AM882" s="39"/>
      <c r="AO882" s="12"/>
      <c r="AP882" s="12"/>
      <c r="AQ882" s="12"/>
      <c r="AR882" s="41"/>
      <c r="AS882" s="12"/>
      <c r="AT882" s="12"/>
      <c r="AU882" s="12"/>
      <c r="AV882" s="12"/>
      <c r="AW882" s="12"/>
      <c r="AX882" s="13"/>
      <c r="AY882" s="12"/>
      <c r="AZ882" s="12"/>
      <c r="BA882" s="39"/>
      <c r="BB882" s="40">
        <v>0</v>
      </c>
      <c r="BC882" s="39"/>
      <c r="BE882" s="12"/>
      <c r="BF882" s="12"/>
      <c r="BG882" s="12"/>
      <c r="BH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</row>
    <row r="883" spans="1:128" x14ac:dyDescent="0.25">
      <c r="A883" s="34" t="s">
        <v>179</v>
      </c>
      <c r="B883" s="1">
        <v>40314</v>
      </c>
      <c r="C883" s="2">
        <v>8</v>
      </c>
      <c r="D883" s="1" t="s">
        <v>221</v>
      </c>
      <c r="E883" t="s">
        <v>19</v>
      </c>
      <c r="F883" s="2">
        <v>129</v>
      </c>
      <c r="G883" t="s">
        <v>128</v>
      </c>
      <c r="H883" s="2"/>
      <c r="I883" s="12"/>
      <c r="J883" s="12"/>
      <c r="K883" s="2"/>
      <c r="L883" s="36"/>
      <c r="M883" s="2"/>
      <c r="N883" s="2"/>
      <c r="O883" s="2">
        <v>129</v>
      </c>
      <c r="P883" s="12"/>
      <c r="Q883" s="12"/>
      <c r="R883" s="12"/>
      <c r="S883" s="12"/>
      <c r="T883" s="12"/>
      <c r="U883" s="39"/>
      <c r="W883" s="12"/>
      <c r="X883" s="12"/>
      <c r="Y883" s="12"/>
      <c r="Z883" s="39"/>
      <c r="AB883" s="12"/>
      <c r="AC883" s="42"/>
      <c r="AD883" s="12"/>
      <c r="AE883" s="12"/>
      <c r="AF883" s="12"/>
      <c r="AG883" s="12"/>
      <c r="AH883" s="12"/>
      <c r="AI883" s="12"/>
      <c r="AJ883" s="12"/>
      <c r="AK883" s="12"/>
      <c r="AL883" s="12"/>
      <c r="AM883" s="39"/>
      <c r="AO883" s="12"/>
      <c r="AP883" s="12"/>
      <c r="AQ883" s="12"/>
      <c r="AR883" s="41"/>
      <c r="AS883" s="12"/>
      <c r="AT883" s="12"/>
      <c r="AU883" s="12"/>
      <c r="AV883" s="12"/>
      <c r="AW883" s="12"/>
      <c r="AX883" s="13"/>
      <c r="AY883" s="12"/>
      <c r="AZ883" s="12"/>
      <c r="BA883" s="39"/>
      <c r="BB883" s="40">
        <v>0</v>
      </c>
      <c r="BC883" s="39"/>
      <c r="BE883" s="12"/>
      <c r="BF883" s="12"/>
      <c r="BG883" s="12"/>
      <c r="BH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</row>
    <row r="884" spans="1:128" x14ac:dyDescent="0.25">
      <c r="A884" s="34" t="s">
        <v>179</v>
      </c>
      <c r="B884" s="1">
        <v>40210</v>
      </c>
      <c r="C884" s="2"/>
      <c r="D884" s="1"/>
      <c r="F884" s="2">
        <v>25</v>
      </c>
      <c r="G884" t="s">
        <v>128</v>
      </c>
      <c r="H884" s="2"/>
      <c r="I884" s="12"/>
      <c r="J884" s="12">
        <v>7.4</v>
      </c>
      <c r="K884" s="2"/>
      <c r="L884" s="36"/>
      <c r="M884" s="2"/>
      <c r="N884" s="2"/>
      <c r="O884" s="2"/>
      <c r="P884" s="12"/>
      <c r="Q884" s="12"/>
      <c r="R884" s="12"/>
      <c r="S884" s="12"/>
      <c r="T884" s="12"/>
      <c r="U884" s="39"/>
      <c r="W884" s="12"/>
      <c r="X884" s="12"/>
      <c r="Y884" s="12"/>
      <c r="Z884" s="39"/>
      <c r="AB884" s="12"/>
      <c r="AC884" s="42"/>
      <c r="AD884" s="12"/>
      <c r="AE884" s="12"/>
      <c r="AF884" s="12"/>
      <c r="AG884" s="12"/>
      <c r="AH884" s="12"/>
      <c r="AI884" s="12"/>
      <c r="AJ884" s="12"/>
      <c r="AK884" s="12"/>
      <c r="AL884" s="12"/>
      <c r="AM884" s="39"/>
      <c r="AO884" s="12"/>
      <c r="AP884" s="12"/>
      <c r="AQ884" s="12"/>
      <c r="AR884" s="41"/>
      <c r="AS884" s="12"/>
      <c r="AT884" s="12"/>
      <c r="AU884" s="12"/>
      <c r="AV884" s="12"/>
      <c r="AW884" s="12"/>
      <c r="AX884" s="13"/>
      <c r="AY884" s="12"/>
      <c r="AZ884" s="12"/>
      <c r="BA884" s="39"/>
      <c r="BB884" s="40">
        <v>0</v>
      </c>
      <c r="BC884" s="39"/>
      <c r="BE884" s="12"/>
      <c r="BF884" s="12"/>
      <c r="BG884" s="12"/>
      <c r="BH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</row>
    <row r="885" spans="1:128" x14ac:dyDescent="0.25">
      <c r="A885" s="34" t="s">
        <v>179</v>
      </c>
      <c r="B885" s="1">
        <v>40211</v>
      </c>
      <c r="C885" s="2"/>
      <c r="D885" s="1"/>
      <c r="E885" s="9"/>
      <c r="F885" s="2">
        <v>26</v>
      </c>
      <c r="G885" t="s">
        <v>128</v>
      </c>
      <c r="H885" s="2"/>
      <c r="I885" s="12"/>
      <c r="J885" s="12"/>
      <c r="K885" s="2"/>
      <c r="L885" s="36"/>
      <c r="M885" s="2"/>
      <c r="N885" s="2"/>
      <c r="O885" s="2"/>
      <c r="P885" s="12"/>
      <c r="Q885" s="12"/>
      <c r="R885" s="12"/>
      <c r="S885" s="12"/>
      <c r="T885" s="12"/>
      <c r="U885" s="39">
        <v>0</v>
      </c>
      <c r="W885" s="12"/>
      <c r="X885" s="12"/>
      <c r="Y885" s="12"/>
      <c r="Z885" s="39">
        <v>0</v>
      </c>
      <c r="AB885" s="12">
        <v>0.235925</v>
      </c>
      <c r="AC885" s="42"/>
      <c r="AD885" s="12"/>
      <c r="AE885" s="12"/>
      <c r="AF885" s="12"/>
      <c r="AG885" s="12">
        <v>0</v>
      </c>
      <c r="AH885" s="12"/>
      <c r="AI885" s="12">
        <v>0</v>
      </c>
      <c r="AJ885" s="12"/>
      <c r="AK885" s="12">
        <v>0</v>
      </c>
      <c r="AL885" s="12">
        <v>0</v>
      </c>
      <c r="AM885" s="39"/>
      <c r="AO885" s="12"/>
      <c r="AP885" s="12"/>
      <c r="AQ885" s="12"/>
      <c r="AR885" s="41">
        <v>0</v>
      </c>
      <c r="AS885" s="12">
        <v>0</v>
      </c>
      <c r="AT885" s="12">
        <v>0</v>
      </c>
      <c r="AU885" s="12">
        <v>0</v>
      </c>
      <c r="AV885" s="12"/>
      <c r="AW885" s="12"/>
      <c r="AX885" s="13">
        <v>0</v>
      </c>
      <c r="AY885" s="12"/>
      <c r="AZ885" s="12"/>
      <c r="BA885" s="39"/>
      <c r="BB885" s="40">
        <v>0</v>
      </c>
      <c r="BC885" s="39"/>
      <c r="BE885" s="12"/>
      <c r="BF885" s="12"/>
      <c r="BG885" s="12"/>
      <c r="BH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</row>
    <row r="886" spans="1:128" x14ac:dyDescent="0.25">
      <c r="A886" s="34" t="s">
        <v>179</v>
      </c>
      <c r="B886" s="1">
        <v>40217</v>
      </c>
      <c r="C886" s="2"/>
      <c r="D886" s="1"/>
      <c r="F886" s="2">
        <v>32</v>
      </c>
      <c r="G886" t="s">
        <v>128</v>
      </c>
      <c r="H886" s="2"/>
      <c r="I886" s="12"/>
      <c r="J886" s="12">
        <v>9.3000000000000007</v>
      </c>
      <c r="K886" s="2"/>
      <c r="L886" s="36"/>
      <c r="M886" s="2"/>
      <c r="N886" s="2"/>
      <c r="O886" s="2"/>
      <c r="P886" s="12"/>
      <c r="Q886" s="12"/>
      <c r="R886" s="12"/>
      <c r="S886" s="12"/>
      <c r="T886" s="12"/>
      <c r="U886" s="39"/>
      <c r="W886" s="12"/>
      <c r="X886" s="12"/>
      <c r="Y886" s="12"/>
      <c r="Z886" s="39"/>
      <c r="AB886" s="12"/>
      <c r="AC886" s="42"/>
      <c r="AD886" s="12"/>
      <c r="AE886" s="12"/>
      <c r="AF886" s="12"/>
      <c r="AG886" s="12"/>
      <c r="AH886" s="12"/>
      <c r="AI886" s="12"/>
      <c r="AJ886" s="12"/>
      <c r="AK886" s="12"/>
      <c r="AL886" s="12"/>
      <c r="AM886" s="39"/>
      <c r="AO886" s="12"/>
      <c r="AP886" s="12"/>
      <c r="AQ886" s="12"/>
      <c r="AR886" s="41"/>
      <c r="AS886" s="12"/>
      <c r="AT886" s="12"/>
      <c r="AU886" s="12"/>
      <c r="AV886" s="12"/>
      <c r="AW886" s="12"/>
      <c r="AX886" s="13"/>
      <c r="AY886" s="12"/>
      <c r="AZ886" s="12"/>
      <c r="BA886" s="39"/>
      <c r="BB886" s="40">
        <v>0</v>
      </c>
      <c r="BC886" s="39"/>
      <c r="BE886" s="12"/>
      <c r="BF886" s="12"/>
      <c r="BG886" s="12"/>
      <c r="BH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</row>
    <row r="887" spans="1:128" x14ac:dyDescent="0.25">
      <c r="A887" s="34" t="s">
        <v>179</v>
      </c>
      <c r="B887" s="1">
        <v>40225</v>
      </c>
      <c r="C887" s="2"/>
      <c r="D887" s="1"/>
      <c r="F887" s="2">
        <v>40</v>
      </c>
      <c r="G887" t="s">
        <v>128</v>
      </c>
      <c r="H887" s="2"/>
      <c r="I887" s="12"/>
      <c r="J887" s="12">
        <v>12.2</v>
      </c>
      <c r="K887" s="2"/>
      <c r="L887" s="36"/>
      <c r="M887" s="2"/>
      <c r="N887" s="2"/>
      <c r="O887" s="2"/>
      <c r="P887" s="12"/>
      <c r="Q887" s="12"/>
      <c r="R887" s="12"/>
      <c r="S887" s="12"/>
      <c r="T887" s="12"/>
      <c r="U887" s="39"/>
      <c r="W887" s="12"/>
      <c r="X887" s="12"/>
      <c r="Y887" s="12"/>
      <c r="Z887" s="39"/>
      <c r="AB887" s="12"/>
      <c r="AC887" s="42"/>
      <c r="AD887" s="12"/>
      <c r="AE887" s="12"/>
      <c r="AF887" s="12"/>
      <c r="AG887" s="12"/>
      <c r="AH887" s="12"/>
      <c r="AI887" s="12"/>
      <c r="AJ887" s="12"/>
      <c r="AK887" s="12"/>
      <c r="AL887" s="12"/>
      <c r="AM887" s="39"/>
      <c r="AO887" s="12"/>
      <c r="AP887" s="12"/>
      <c r="AQ887" s="12"/>
      <c r="AR887" s="41"/>
      <c r="AS887" s="12"/>
      <c r="AT887" s="12"/>
      <c r="AU887" s="12"/>
      <c r="AV887" s="12"/>
      <c r="AW887" s="12"/>
      <c r="AX887" s="13"/>
      <c r="AY887" s="12"/>
      <c r="AZ887" s="12"/>
      <c r="BA887" s="39"/>
      <c r="BB887" s="40">
        <v>0</v>
      </c>
      <c r="BC887" s="39"/>
      <c r="BE887" s="12"/>
      <c r="BF887" s="12"/>
      <c r="BG887" s="12"/>
      <c r="BH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</row>
    <row r="888" spans="1:128" x14ac:dyDescent="0.25">
      <c r="A888" s="34" t="s">
        <v>179</v>
      </c>
      <c r="B888" s="1">
        <v>40227</v>
      </c>
      <c r="C888" s="2"/>
      <c r="D888" s="1"/>
      <c r="E888" s="9"/>
      <c r="F888" s="2">
        <v>42</v>
      </c>
      <c r="G888" t="s">
        <v>128</v>
      </c>
      <c r="H888" s="2"/>
      <c r="I888" s="12"/>
      <c r="J888" s="12"/>
      <c r="K888" s="2"/>
      <c r="L888" s="36"/>
      <c r="M888" s="2"/>
      <c r="N888" s="2"/>
      <c r="O888" s="2"/>
      <c r="P888" s="12"/>
      <c r="Q888" s="12"/>
      <c r="R888" s="12"/>
      <c r="S888" s="12"/>
      <c r="T888" s="12"/>
      <c r="U888" s="39">
        <v>632.31451288240521</v>
      </c>
      <c r="V888" s="40">
        <v>63.231451288240521</v>
      </c>
      <c r="W888" s="12"/>
      <c r="X888" s="12"/>
      <c r="Y888" s="12"/>
      <c r="Z888" s="39">
        <v>761.6020895110853</v>
      </c>
      <c r="AA888" s="40">
        <v>76.16020895110853</v>
      </c>
      <c r="AB888" s="12">
        <v>1.6783828402608161</v>
      </c>
      <c r="AC888" s="42">
        <f>AB888/AA888</f>
        <v>2.2037529352608044E-2</v>
      </c>
      <c r="AD888" s="12"/>
      <c r="AE888" s="12"/>
      <c r="AF888" s="12"/>
      <c r="AG888" s="12">
        <v>68.668941916895662</v>
      </c>
      <c r="AH888" s="12"/>
      <c r="AI888" s="12">
        <v>0</v>
      </c>
      <c r="AJ888" s="12"/>
      <c r="AK888" s="12">
        <v>0</v>
      </c>
      <c r="AL888" s="12">
        <v>0</v>
      </c>
      <c r="AM888" s="39">
        <f>AG888+AH888+AI888+AJ888+AK888+AL888</f>
        <v>68.668941916895662</v>
      </c>
      <c r="AN888" s="40">
        <f>AM888/10</f>
        <v>6.8668941916895658</v>
      </c>
      <c r="AO888" s="12"/>
      <c r="AP888" s="12"/>
      <c r="AQ888" s="12"/>
      <c r="AR888" s="41">
        <v>142.50657353333654</v>
      </c>
      <c r="AS888" s="12">
        <v>142.50657353333654</v>
      </c>
      <c r="AT888" s="12">
        <v>0</v>
      </c>
      <c r="AU888" s="12">
        <v>0</v>
      </c>
      <c r="AV888" s="12"/>
      <c r="AW888" s="12"/>
      <c r="AX888" s="13">
        <v>0</v>
      </c>
      <c r="AY888" s="12"/>
      <c r="AZ888" s="12"/>
      <c r="BA888" s="39"/>
      <c r="BB888" s="40">
        <v>0</v>
      </c>
      <c r="BC888" s="39">
        <f>U888+Z888+AM888+BA888</f>
        <v>1462.585544310386</v>
      </c>
      <c r="BD888">
        <f>V888+AA888+AN888</f>
        <v>146.25855443103862</v>
      </c>
      <c r="BE888" s="12"/>
      <c r="BF888" s="12"/>
      <c r="BG888" s="12"/>
      <c r="BH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</row>
    <row r="889" spans="1:128" x14ac:dyDescent="0.25">
      <c r="A889" s="34" t="s">
        <v>179</v>
      </c>
      <c r="B889" s="1">
        <v>40231</v>
      </c>
      <c r="C889" s="2"/>
      <c r="D889" s="1"/>
      <c r="F889" s="2">
        <v>46</v>
      </c>
      <c r="G889" t="s">
        <v>128</v>
      </c>
      <c r="H889" s="2"/>
      <c r="I889" s="12"/>
      <c r="J889" s="12">
        <v>14.1</v>
      </c>
      <c r="K889" s="2"/>
      <c r="L889" s="36"/>
      <c r="M889" s="2"/>
      <c r="N889" s="2"/>
      <c r="O889" s="2"/>
      <c r="P889" s="12"/>
      <c r="Q889" s="12"/>
      <c r="R889" s="12"/>
      <c r="S889" s="12"/>
      <c r="T889" s="12"/>
      <c r="U889" s="39"/>
      <c r="W889" s="12"/>
      <c r="X889" s="12"/>
      <c r="Y889" s="12"/>
      <c r="Z889" s="39"/>
      <c r="AB889" s="12"/>
      <c r="AC889" s="42"/>
      <c r="AD889" s="12"/>
      <c r="AE889" s="12"/>
      <c r="AF889" s="12"/>
      <c r="AG889" s="12"/>
      <c r="AH889" s="12"/>
      <c r="AI889" s="12"/>
      <c r="AJ889" s="12"/>
      <c r="AK889" s="12"/>
      <c r="AL889" s="12"/>
      <c r="AM889" s="39"/>
      <c r="AO889" s="12"/>
      <c r="AP889" s="12"/>
      <c r="AQ889" s="12"/>
      <c r="AR889" s="41"/>
      <c r="AS889" s="12"/>
      <c r="AT889" s="12"/>
      <c r="AU889" s="12"/>
      <c r="AV889" s="12"/>
      <c r="AW889" s="12"/>
      <c r="AX889" s="13"/>
      <c r="AY889" s="12"/>
      <c r="AZ889" s="12"/>
      <c r="BA889" s="39"/>
      <c r="BB889" s="40">
        <v>0</v>
      </c>
      <c r="BC889" s="39"/>
      <c r="BE889" s="12"/>
      <c r="BF889" s="12"/>
      <c r="BG889" s="12"/>
      <c r="BH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</row>
    <row r="890" spans="1:128" x14ac:dyDescent="0.25">
      <c r="A890" s="34" t="s">
        <v>179</v>
      </c>
      <c r="B890" s="1">
        <v>40233</v>
      </c>
      <c r="C890" s="2"/>
      <c r="D890" s="1"/>
      <c r="E890" s="9"/>
      <c r="F890" s="2">
        <v>48</v>
      </c>
      <c r="G890" t="s">
        <v>128</v>
      </c>
      <c r="H890" s="2"/>
      <c r="I890" s="12"/>
      <c r="J890" s="12"/>
      <c r="K890" s="2"/>
      <c r="L890" s="36"/>
      <c r="M890" s="2"/>
      <c r="N890" s="2"/>
      <c r="O890" s="2"/>
      <c r="P890" s="12"/>
      <c r="Q890" s="12"/>
      <c r="R890" s="12"/>
      <c r="S890" s="12"/>
      <c r="T890" s="12"/>
      <c r="U890" s="39">
        <v>1412.7916739090297</v>
      </c>
      <c r="V890" s="40">
        <v>141.27916739090296</v>
      </c>
      <c r="W890" s="12"/>
      <c r="X890" s="12"/>
      <c r="Y890" s="12"/>
      <c r="Z890" s="39">
        <v>1543.9183769936244</v>
      </c>
      <c r="AA890" s="40">
        <v>154.39183769936244</v>
      </c>
      <c r="AB890" s="12">
        <v>1.827268983273123</v>
      </c>
      <c r="AC890" s="42">
        <f>AB890/AA890</f>
        <v>1.183526934131874E-2</v>
      </c>
      <c r="AD890" s="12"/>
      <c r="AE890" s="12"/>
      <c r="AF890" s="12"/>
      <c r="AG890" s="12">
        <v>167.15929851076751</v>
      </c>
      <c r="AH890" s="12"/>
      <c r="AI890" s="12">
        <v>0</v>
      </c>
      <c r="AJ890" s="12"/>
      <c r="AK890" s="12">
        <v>0</v>
      </c>
      <c r="AL890" s="12">
        <v>0</v>
      </c>
      <c r="AM890" s="39">
        <f>AG890+AH890+AI890+AJ890+AK890+AL890</f>
        <v>167.15929851076751</v>
      </c>
      <c r="AN890" s="40">
        <f>AM890/10</f>
        <v>16.715929851076751</v>
      </c>
      <c r="AO890" s="12"/>
      <c r="AP890" s="12"/>
      <c r="AQ890" s="12"/>
      <c r="AR890" s="41">
        <v>154.92441018749642</v>
      </c>
      <c r="AS890" s="12">
        <v>154.92441018749642</v>
      </c>
      <c r="AT890" s="12">
        <v>0</v>
      </c>
      <c r="AU890" s="12">
        <v>0</v>
      </c>
      <c r="AV890" s="12"/>
      <c r="AW890" s="12"/>
      <c r="AX890" s="13">
        <v>0</v>
      </c>
      <c r="AY890" s="12"/>
      <c r="AZ890" s="12"/>
      <c r="BA890" s="39"/>
      <c r="BB890" s="40">
        <v>0</v>
      </c>
      <c r="BC890" s="39">
        <f>U890+Z890+AM890+BA890</f>
        <v>3123.8693494134218</v>
      </c>
      <c r="BD890">
        <f>V890+AA890+AN890</f>
        <v>312.38693494134213</v>
      </c>
      <c r="BE890" s="12"/>
      <c r="BF890" s="12"/>
      <c r="BG890" s="12"/>
      <c r="BH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</row>
    <row r="891" spans="1:128" x14ac:dyDescent="0.25">
      <c r="A891" s="34" t="s">
        <v>179</v>
      </c>
      <c r="B891" s="1">
        <v>40240</v>
      </c>
      <c r="C891" s="2"/>
      <c r="D891" s="1"/>
      <c r="F891" s="2">
        <v>55</v>
      </c>
      <c r="G891" t="s">
        <v>128</v>
      </c>
      <c r="H891" s="2"/>
      <c r="I891" s="12"/>
      <c r="J891" s="12">
        <v>16.95</v>
      </c>
      <c r="K891" s="2"/>
      <c r="L891" s="36"/>
      <c r="M891" s="2"/>
      <c r="N891" s="2"/>
      <c r="O891" s="2"/>
      <c r="P891" s="12"/>
      <c r="Q891" s="12"/>
      <c r="R891" s="12"/>
      <c r="S891" s="12"/>
      <c r="T891" s="12"/>
      <c r="U891" s="39"/>
      <c r="W891" s="12"/>
      <c r="X891" s="12"/>
      <c r="Y891" s="12"/>
      <c r="Z891" s="39"/>
      <c r="AB891" s="12"/>
      <c r="AC891" s="42"/>
      <c r="AD891" s="12"/>
      <c r="AE891" s="12"/>
      <c r="AF891" s="12"/>
      <c r="AG891" s="12"/>
      <c r="AH891" s="12"/>
      <c r="AI891" s="12"/>
      <c r="AJ891" s="12"/>
      <c r="AK891" s="12"/>
      <c r="AL891" s="12"/>
      <c r="AM891" s="39"/>
      <c r="AO891" s="12"/>
      <c r="AP891" s="12"/>
      <c r="AQ891" s="12"/>
      <c r="AR891" s="41"/>
      <c r="AS891" s="12"/>
      <c r="AT891" s="12"/>
      <c r="AU891" s="12"/>
      <c r="AV891" s="12"/>
      <c r="AW891" s="12"/>
      <c r="AX891" s="13"/>
      <c r="AY891" s="12"/>
      <c r="AZ891" s="12"/>
      <c r="BA891" s="39"/>
      <c r="BB891" s="40">
        <v>0</v>
      </c>
      <c r="BC891" s="39"/>
      <c r="BE891" s="12"/>
      <c r="BF891" s="12"/>
      <c r="BG891" s="12"/>
      <c r="BH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</row>
    <row r="892" spans="1:128" x14ac:dyDescent="0.25">
      <c r="A892" s="34" t="s">
        <v>179</v>
      </c>
      <c r="B892" s="1">
        <v>40245</v>
      </c>
      <c r="C892" s="2"/>
      <c r="D892" s="1"/>
      <c r="F892" s="2">
        <v>60</v>
      </c>
      <c r="G892" t="s">
        <v>128</v>
      </c>
      <c r="H892" s="2"/>
      <c r="I892" s="12"/>
      <c r="J892" s="12"/>
      <c r="K892" s="2"/>
      <c r="L892" s="36"/>
      <c r="M892" s="2"/>
      <c r="N892" s="2"/>
      <c r="O892" s="2"/>
      <c r="P892" s="12"/>
      <c r="Q892" s="12"/>
      <c r="R892" s="12"/>
      <c r="S892" s="12"/>
      <c r="T892" s="12"/>
      <c r="U892" s="39"/>
      <c r="W892" s="12"/>
      <c r="X892" s="12"/>
      <c r="Y892" s="12"/>
      <c r="Z892" s="39"/>
      <c r="AB892" s="12"/>
      <c r="AC892" s="42"/>
      <c r="AD892" s="12"/>
      <c r="AE892" s="12"/>
      <c r="AF892" s="12"/>
      <c r="AG892" s="12"/>
      <c r="AH892" s="12"/>
      <c r="AI892" s="12"/>
      <c r="AJ892" s="12"/>
      <c r="AK892" s="12"/>
      <c r="AL892" s="12"/>
      <c r="AM892" s="39"/>
      <c r="AO892" s="12"/>
      <c r="AP892" s="12"/>
      <c r="AQ892" s="12"/>
      <c r="AR892" s="41"/>
      <c r="AS892" s="12"/>
      <c r="AT892" s="12"/>
      <c r="AU892" s="12"/>
      <c r="AV892" s="12"/>
      <c r="AW892" s="12"/>
      <c r="AX892" s="13"/>
      <c r="AY892" s="12"/>
      <c r="AZ892" s="12"/>
      <c r="BA892" s="39"/>
      <c r="BB892" s="40">
        <v>0</v>
      </c>
      <c r="BC892" s="39"/>
      <c r="BE892" s="12"/>
      <c r="BF892" s="12"/>
      <c r="BG892" s="12"/>
      <c r="BH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</row>
    <row r="893" spans="1:128" x14ac:dyDescent="0.25">
      <c r="A893" s="34" t="s">
        <v>179</v>
      </c>
      <c r="B893" s="1">
        <v>40248</v>
      </c>
      <c r="C893" s="2"/>
      <c r="D893" s="1"/>
      <c r="E893" s="9"/>
      <c r="F893" s="2">
        <v>63</v>
      </c>
      <c r="G893" t="s">
        <v>128</v>
      </c>
      <c r="H893" s="2"/>
      <c r="I893" s="12"/>
      <c r="J893" s="12"/>
      <c r="K893" s="2"/>
      <c r="L893" s="36"/>
      <c r="M893" s="2"/>
      <c r="N893" s="2"/>
      <c r="O893" s="2"/>
      <c r="P893" s="12"/>
      <c r="Q893" s="12"/>
      <c r="R893" s="12"/>
      <c r="S893" s="12"/>
      <c r="T893" s="12"/>
      <c r="U893" s="39">
        <v>2286.678395917475</v>
      </c>
      <c r="V893" s="40">
        <v>228.66783959174751</v>
      </c>
      <c r="W893" s="12"/>
      <c r="X893" s="12"/>
      <c r="Y893" s="12"/>
      <c r="Z893" s="39">
        <v>1945.6145035434179</v>
      </c>
      <c r="AA893" s="40">
        <v>194.56145035434179</v>
      </c>
      <c r="AB893" s="12">
        <v>3.3662377079119428</v>
      </c>
      <c r="AC893" s="42">
        <f>AB893/AA893</f>
        <v>1.7301668453751955E-2</v>
      </c>
      <c r="AD893" s="12"/>
      <c r="AE893" s="12"/>
      <c r="AF893" s="12"/>
      <c r="AG893" s="12">
        <v>125.94981228679873</v>
      </c>
      <c r="AH893" s="12"/>
      <c r="AI893" s="12">
        <v>206.99943978338644</v>
      </c>
      <c r="AJ893" s="12"/>
      <c r="AK893" s="12">
        <v>0</v>
      </c>
      <c r="AL893" s="12">
        <v>0</v>
      </c>
      <c r="AM893" s="39">
        <f>AG893+AH893+AI893+AJ893+AK893+AL893</f>
        <v>332.94925207018514</v>
      </c>
      <c r="AN893" s="40">
        <f>AM893/10</f>
        <v>33.294925207018515</v>
      </c>
      <c r="AO893" s="12"/>
      <c r="AP893" s="12"/>
      <c r="AQ893" s="12"/>
      <c r="AR893" s="41">
        <v>194.85359680379352</v>
      </c>
      <c r="AS893" s="12">
        <v>142.2755830981886</v>
      </c>
      <c r="AT893" s="12">
        <v>52.57801370560491</v>
      </c>
      <c r="AU893" s="12">
        <v>0</v>
      </c>
      <c r="AV893" s="12"/>
      <c r="AW893" s="12"/>
      <c r="AX893" s="13">
        <v>0</v>
      </c>
      <c r="AY893" s="12"/>
      <c r="AZ893" s="12"/>
      <c r="BA893" s="39"/>
      <c r="BB893" s="40">
        <v>0</v>
      </c>
      <c r="BC893" s="39">
        <f>U893+Z893+AM893+BA893</f>
        <v>4565.242151531078</v>
      </c>
      <c r="BD893">
        <f>V893+AA893+AN893</f>
        <v>456.52421515310783</v>
      </c>
      <c r="BE893" s="12"/>
      <c r="BF893" s="12"/>
      <c r="BG893" s="12"/>
      <c r="BH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</row>
    <row r="894" spans="1:128" x14ac:dyDescent="0.25">
      <c r="A894" s="34" t="s">
        <v>179</v>
      </c>
      <c r="B894" s="1">
        <v>40252</v>
      </c>
      <c r="C894" s="2"/>
      <c r="D894" s="1"/>
      <c r="F894" s="2">
        <v>67</v>
      </c>
      <c r="G894" t="s">
        <v>128</v>
      </c>
      <c r="H894" s="2"/>
      <c r="I894" s="12"/>
      <c r="J894" s="12">
        <v>20.85</v>
      </c>
      <c r="K894" s="2"/>
      <c r="L894" s="36"/>
      <c r="M894" s="2"/>
      <c r="N894" s="2"/>
      <c r="O894" s="2"/>
      <c r="P894" s="12"/>
      <c r="Q894" s="12"/>
      <c r="R894" s="12"/>
      <c r="S894" s="12"/>
      <c r="T894" s="12"/>
      <c r="U894" s="39"/>
      <c r="W894" s="12"/>
      <c r="X894" s="12"/>
      <c r="Y894" s="12"/>
      <c r="Z894" s="39"/>
      <c r="AB894" s="12"/>
      <c r="AC894" s="42"/>
      <c r="AD894" s="12"/>
      <c r="AE894" s="12"/>
      <c r="AF894" s="12"/>
      <c r="AG894" s="12"/>
      <c r="AH894" s="12"/>
      <c r="AI894" s="12"/>
      <c r="AJ894" s="12"/>
      <c r="AK894" s="12"/>
      <c r="AL894" s="12"/>
      <c r="AM894" s="39"/>
      <c r="AO894" s="12"/>
      <c r="AP894" s="12"/>
      <c r="AQ894" s="12"/>
      <c r="AR894" s="41"/>
      <c r="AS894" s="12"/>
      <c r="AT894" s="12"/>
      <c r="AU894" s="12"/>
      <c r="AV894" s="12"/>
      <c r="AW894" s="12"/>
      <c r="AX894" s="13"/>
      <c r="AY894" s="12"/>
      <c r="AZ894" s="12"/>
      <c r="BA894" s="39"/>
      <c r="BB894" s="40">
        <v>0</v>
      </c>
      <c r="BC894" s="39"/>
      <c r="BE894" s="12"/>
      <c r="BF894" s="12"/>
      <c r="BG894" s="12"/>
      <c r="BH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</row>
    <row r="895" spans="1:128" x14ac:dyDescent="0.25">
      <c r="A895" s="34" t="s">
        <v>179</v>
      </c>
      <c r="B895" s="1">
        <v>40259</v>
      </c>
      <c r="C895" s="2"/>
      <c r="D895" s="1"/>
      <c r="F895" s="2">
        <v>74</v>
      </c>
      <c r="G895" t="s">
        <v>128</v>
      </c>
      <c r="H895" s="2"/>
      <c r="I895" s="12"/>
      <c r="J895" s="12">
        <v>21.15</v>
      </c>
      <c r="K895" s="2"/>
      <c r="L895" s="36"/>
      <c r="M895" s="2"/>
      <c r="N895" s="2"/>
      <c r="O895" s="2"/>
      <c r="P895" s="12"/>
      <c r="Q895" s="12"/>
      <c r="R895" s="12"/>
      <c r="S895" s="12"/>
      <c r="T895" s="12"/>
      <c r="U895" s="39"/>
      <c r="W895" s="12"/>
      <c r="X895" s="12"/>
      <c r="Y895" s="12"/>
      <c r="Z895" s="39"/>
      <c r="AB895" s="12"/>
      <c r="AC895" s="42"/>
      <c r="AD895" s="12"/>
      <c r="AE895" s="12"/>
      <c r="AF895" s="12"/>
      <c r="AG895" s="12"/>
      <c r="AH895" s="12"/>
      <c r="AI895" s="12"/>
      <c r="AJ895" s="12"/>
      <c r="AK895" s="12"/>
      <c r="AL895" s="12"/>
      <c r="AM895" s="39"/>
      <c r="AO895" s="12"/>
      <c r="AP895" s="12"/>
      <c r="AQ895" s="12"/>
      <c r="AR895" s="41"/>
      <c r="AS895" s="12"/>
      <c r="AT895" s="12"/>
      <c r="AU895" s="12"/>
      <c r="AV895" s="12"/>
      <c r="AW895" s="12"/>
      <c r="AX895" s="13"/>
      <c r="AY895" s="12"/>
      <c r="AZ895" s="12"/>
      <c r="BA895" s="39"/>
      <c r="BB895" s="40">
        <v>0</v>
      </c>
      <c r="BC895" s="39"/>
      <c r="BE895" s="12"/>
      <c r="BF895" s="12"/>
      <c r="BG895" s="12"/>
      <c r="BH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</row>
    <row r="896" spans="1:128" x14ac:dyDescent="0.25">
      <c r="A896" s="34" t="s">
        <v>179</v>
      </c>
      <c r="B896" s="1">
        <v>40266</v>
      </c>
      <c r="C896" s="2"/>
      <c r="D896" s="1"/>
      <c r="F896" s="2">
        <v>81</v>
      </c>
      <c r="G896" t="s">
        <v>128</v>
      </c>
      <c r="H896" s="2"/>
      <c r="I896" s="12"/>
      <c r="J896" s="12">
        <v>22</v>
      </c>
      <c r="K896" s="2"/>
      <c r="L896" s="36"/>
      <c r="M896" s="2"/>
      <c r="N896" s="2"/>
      <c r="O896" s="2"/>
      <c r="P896" s="12"/>
      <c r="Q896" s="12"/>
      <c r="R896" s="12"/>
      <c r="S896" s="12"/>
      <c r="T896" s="12"/>
      <c r="U896" s="39"/>
      <c r="W896" s="12"/>
      <c r="X896" s="12"/>
      <c r="Y896" s="12"/>
      <c r="Z896" s="39"/>
      <c r="AB896" s="12"/>
      <c r="AC896" s="42"/>
      <c r="AD896" s="12"/>
      <c r="AE896" s="12"/>
      <c r="AF896" s="12"/>
      <c r="AG896" s="12"/>
      <c r="AH896" s="12"/>
      <c r="AI896" s="12"/>
      <c r="AJ896" s="12"/>
      <c r="AK896" s="12"/>
      <c r="AL896" s="12"/>
      <c r="AM896" s="39"/>
      <c r="AO896" s="12"/>
      <c r="AP896" s="12"/>
      <c r="AQ896" s="12"/>
      <c r="AR896" s="41"/>
      <c r="AS896" s="12"/>
      <c r="AT896" s="12"/>
      <c r="AU896" s="12"/>
      <c r="AV896" s="12"/>
      <c r="AW896" s="12"/>
      <c r="AX896" s="13"/>
      <c r="AY896" s="12"/>
      <c r="AZ896" s="12"/>
      <c r="BA896" s="39"/>
      <c r="BB896" s="40">
        <v>0</v>
      </c>
      <c r="BC896" s="39"/>
      <c r="BE896" s="12"/>
      <c r="BF896" s="12"/>
      <c r="BG896" s="12"/>
      <c r="BH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</row>
    <row r="897" spans="1:128" x14ac:dyDescent="0.25">
      <c r="A897" s="34" t="s">
        <v>179</v>
      </c>
      <c r="B897" s="1">
        <v>40267</v>
      </c>
      <c r="C897" s="2"/>
      <c r="D897" s="1"/>
      <c r="E897" s="9"/>
      <c r="F897" s="2">
        <v>82</v>
      </c>
      <c r="G897" t="s">
        <v>128</v>
      </c>
      <c r="H897" s="2"/>
      <c r="I897" s="12"/>
      <c r="J897" s="12"/>
      <c r="K897" s="2"/>
      <c r="L897" s="36"/>
      <c r="M897" s="2"/>
      <c r="N897" s="2"/>
      <c r="O897" s="2"/>
      <c r="P897" s="12"/>
      <c r="Q897" s="12"/>
      <c r="R897" s="12"/>
      <c r="S897" s="12"/>
      <c r="T897" s="12"/>
      <c r="U897" s="39">
        <v>2936.4820075504076</v>
      </c>
      <c r="V897" s="40">
        <v>293.64820075504076</v>
      </c>
      <c r="W897" s="12"/>
      <c r="X897" s="12"/>
      <c r="Y897" s="12"/>
      <c r="Z897" s="39">
        <v>2149.2640423238563</v>
      </c>
      <c r="AA897" s="40">
        <v>214.92640423238564</v>
      </c>
      <c r="AB897" s="12">
        <v>3.480815463814904</v>
      </c>
      <c r="AC897" s="42">
        <f>AB897/AA897</f>
        <v>1.6195383141716407E-2</v>
      </c>
      <c r="AD897" s="12"/>
      <c r="AE897" s="12"/>
      <c r="AF897" s="12"/>
      <c r="AG897" s="12">
        <v>63.11766507956537</v>
      </c>
      <c r="AH897" s="12"/>
      <c r="AI897" s="12">
        <v>2319.1452470564491</v>
      </c>
      <c r="AJ897" s="12"/>
      <c r="AK897" s="12">
        <v>0</v>
      </c>
      <c r="AL897" s="12">
        <v>0</v>
      </c>
      <c r="AM897" s="39">
        <f>AG897+AH897+AI897+AJ897+AK897+AL897</f>
        <v>2382.2629121360146</v>
      </c>
      <c r="AN897" s="40">
        <f>AM897/10</f>
        <v>238.22629121360146</v>
      </c>
      <c r="AO897" s="12"/>
      <c r="AP897" s="12"/>
      <c r="AQ897" s="12"/>
      <c r="AR897" s="41">
        <v>141.35538353591534</v>
      </c>
      <c r="AS897" s="12">
        <v>49.296002174813601</v>
      </c>
      <c r="AT897" s="12">
        <v>92.059381361101742</v>
      </c>
      <c r="AU897" s="12">
        <v>0</v>
      </c>
      <c r="AV897" s="12"/>
      <c r="AW897" s="12"/>
      <c r="AX897" s="13">
        <v>0</v>
      </c>
      <c r="AY897" s="12"/>
      <c r="AZ897" s="12"/>
      <c r="BA897" s="39"/>
      <c r="BB897" s="40">
        <v>0</v>
      </c>
      <c r="BC897" s="39">
        <f>U897+Z897+AM897+BA897</f>
        <v>7468.008962010279</v>
      </c>
      <c r="BD897">
        <f>V897+AA897+AN897</f>
        <v>746.80089620102785</v>
      </c>
      <c r="BE897" s="12"/>
      <c r="BF897" s="12"/>
      <c r="BG897" s="12"/>
      <c r="BH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</row>
    <row r="898" spans="1:128" x14ac:dyDescent="0.25">
      <c r="A898" s="34" t="s">
        <v>179</v>
      </c>
      <c r="B898" s="1">
        <v>40276</v>
      </c>
      <c r="C898" s="2"/>
      <c r="D898" s="1"/>
      <c r="F898" s="2">
        <v>91</v>
      </c>
      <c r="G898" t="s">
        <v>128</v>
      </c>
      <c r="H898" s="2"/>
      <c r="I898" s="12"/>
      <c r="J898" s="12">
        <v>23.35</v>
      </c>
      <c r="K898" s="2"/>
      <c r="L898" s="36"/>
      <c r="M898" s="2"/>
      <c r="N898" s="2"/>
      <c r="O898" s="2"/>
      <c r="P898" s="12"/>
      <c r="Q898" s="12"/>
      <c r="R898" s="12"/>
      <c r="S898" s="12"/>
      <c r="T898" s="12"/>
      <c r="U898" s="39"/>
      <c r="W898" s="12"/>
      <c r="X898" s="12"/>
      <c r="Y898" s="12"/>
      <c r="Z898" s="39"/>
      <c r="AB898" s="12"/>
      <c r="AC898" s="42"/>
      <c r="AD898" s="12"/>
      <c r="AE898" s="12"/>
      <c r="AF898" s="12"/>
      <c r="AG898" s="12"/>
      <c r="AH898" s="12"/>
      <c r="AI898" s="12"/>
      <c r="AJ898" s="12"/>
      <c r="AK898" s="12"/>
      <c r="AL898" s="12"/>
      <c r="AM898" s="39"/>
      <c r="AO898" s="12"/>
      <c r="AP898" s="12"/>
      <c r="AQ898" s="12"/>
      <c r="AR898" s="41"/>
      <c r="AS898" s="12"/>
      <c r="AT898" s="12"/>
      <c r="AU898" s="12"/>
      <c r="AV898" s="12"/>
      <c r="AW898" s="12"/>
      <c r="AX898" s="13"/>
      <c r="AY898" s="12"/>
      <c r="AZ898" s="12"/>
      <c r="BA898" s="39"/>
      <c r="BB898" s="40">
        <v>0</v>
      </c>
      <c r="BC898" s="39"/>
      <c r="BE898" s="12"/>
      <c r="BF898" s="12"/>
      <c r="BG898" s="12"/>
      <c r="BH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</row>
    <row r="899" spans="1:128" x14ac:dyDescent="0.25">
      <c r="A899" s="34" t="s">
        <v>179</v>
      </c>
      <c r="B899" s="1">
        <v>40287</v>
      </c>
      <c r="C899" s="2"/>
      <c r="D899" s="1"/>
      <c r="E899" s="9"/>
      <c r="F899" s="2">
        <v>102</v>
      </c>
      <c r="G899" t="s">
        <v>128</v>
      </c>
      <c r="H899" s="2"/>
      <c r="I899" s="12"/>
      <c r="J899" s="12"/>
      <c r="K899" s="2"/>
      <c r="L899" s="36"/>
      <c r="M899" s="2"/>
      <c r="N899" s="2"/>
      <c r="O899" s="2"/>
      <c r="P899" s="12"/>
      <c r="Q899" s="12"/>
      <c r="R899" s="12"/>
      <c r="S899" s="12"/>
      <c r="T899" s="12"/>
      <c r="U899" s="39">
        <v>3553.7654968293018</v>
      </c>
      <c r="V899" s="40">
        <v>355.3765496829302</v>
      </c>
      <c r="W899" s="12"/>
      <c r="X899" s="12"/>
      <c r="Y899" s="12"/>
      <c r="Z899" s="39">
        <v>2549.0394744122877</v>
      </c>
      <c r="AA899" s="40">
        <v>254.90394744122878</v>
      </c>
      <c r="AB899" s="12">
        <v>3.8311627568106399</v>
      </c>
      <c r="AC899" s="42">
        <f>AB899/AA899</f>
        <v>1.5029829060195159E-2</v>
      </c>
      <c r="AD899" s="12"/>
      <c r="AE899" s="12"/>
      <c r="AF899" s="12"/>
      <c r="AG899" s="12">
        <v>12.903040428948326</v>
      </c>
      <c r="AH899" s="12"/>
      <c r="AI899" s="12">
        <v>4134.1964078428036</v>
      </c>
      <c r="AJ899" s="12"/>
      <c r="AK899" s="12">
        <v>0</v>
      </c>
      <c r="AL899" s="12">
        <v>224.88881907605963</v>
      </c>
      <c r="AM899" s="39">
        <f>AG899+AH899+AI899+AJ899+AK899+AL899</f>
        <v>4371.9882673478123</v>
      </c>
      <c r="AN899" s="40">
        <f>AM899/10</f>
        <v>437.19882673478122</v>
      </c>
      <c r="AO899" s="12"/>
      <c r="AP899" s="12"/>
      <c r="AQ899" s="12"/>
      <c r="AR899" s="41">
        <v>120.71875150009976</v>
      </c>
      <c r="AS899" s="12">
        <v>8.3643376991410445</v>
      </c>
      <c r="AT899" s="12">
        <v>108.30534278710137</v>
      </c>
      <c r="AU899" s="12">
        <v>4.0490710138573434</v>
      </c>
      <c r="AV899" s="12"/>
      <c r="AW899" s="12"/>
      <c r="AX899" s="13">
        <v>0</v>
      </c>
      <c r="AY899" s="12"/>
      <c r="AZ899" s="12"/>
      <c r="BA899" s="39"/>
      <c r="BB899" s="40">
        <v>0</v>
      </c>
      <c r="BC899" s="39">
        <f>U899+Z899+AM899+BA899</f>
        <v>10474.793238589402</v>
      </c>
      <c r="BD899">
        <f>V899+AA899+AN899</f>
        <v>1047.4793238589402</v>
      </c>
      <c r="BE899" s="12"/>
      <c r="BF899" s="12"/>
      <c r="BG899" s="12"/>
      <c r="BH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</row>
    <row r="900" spans="1:128" x14ac:dyDescent="0.25">
      <c r="A900" s="34" t="s">
        <v>179</v>
      </c>
      <c r="B900" s="1">
        <v>40288</v>
      </c>
      <c r="C900" s="2"/>
      <c r="D900" s="1"/>
      <c r="F900" s="2">
        <v>103</v>
      </c>
      <c r="G900" t="s">
        <v>128</v>
      </c>
      <c r="H900" s="2"/>
      <c r="I900" s="12"/>
      <c r="J900" s="12">
        <v>24.4</v>
      </c>
      <c r="K900" s="2"/>
      <c r="L900" s="36"/>
      <c r="M900" s="2"/>
      <c r="N900" s="2"/>
      <c r="O900" s="2"/>
      <c r="P900" s="12"/>
      <c r="Q900" s="12"/>
      <c r="R900" s="12"/>
      <c r="S900" s="12"/>
      <c r="T900" s="12"/>
      <c r="U900" s="39"/>
      <c r="W900" s="12"/>
      <c r="X900" s="12"/>
      <c r="Y900" s="12"/>
      <c r="Z900" s="39"/>
      <c r="AB900" s="12"/>
      <c r="AC900" s="42"/>
      <c r="AD900" s="12"/>
      <c r="AE900" s="12"/>
      <c r="AF900" s="12"/>
      <c r="AG900" s="12"/>
      <c r="AH900" s="12"/>
      <c r="AI900" s="12"/>
      <c r="AJ900" s="12"/>
      <c r="AK900" s="12"/>
      <c r="AL900" s="12"/>
      <c r="AM900" s="39"/>
      <c r="AO900" s="12"/>
      <c r="AP900" s="12"/>
      <c r="AQ900" s="12"/>
      <c r="AR900" s="41"/>
      <c r="AS900" s="12"/>
      <c r="AT900" s="12"/>
      <c r="AU900" s="12"/>
      <c r="AV900" s="12"/>
      <c r="AW900" s="12"/>
      <c r="AX900" s="13"/>
      <c r="AY900" s="12"/>
      <c r="AZ900" s="12"/>
      <c r="BA900" s="39"/>
      <c r="BB900" s="40">
        <v>0</v>
      </c>
      <c r="BC900" s="39"/>
      <c r="BE900" s="12"/>
      <c r="BF900" s="12"/>
      <c r="BG900" s="12"/>
      <c r="BH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</row>
    <row r="901" spans="1:128" x14ac:dyDescent="0.25">
      <c r="A901" s="34" t="s">
        <v>179</v>
      </c>
      <c r="B901" s="1">
        <v>40302</v>
      </c>
      <c r="C901" s="2"/>
      <c r="D901" s="1"/>
      <c r="F901" s="2">
        <v>117</v>
      </c>
      <c r="G901" t="s">
        <v>128</v>
      </c>
      <c r="H901" s="2"/>
      <c r="I901" s="12"/>
      <c r="J901" s="12"/>
      <c r="K901" s="2"/>
      <c r="L901" s="36"/>
      <c r="M901" s="2"/>
      <c r="N901" s="2"/>
      <c r="O901" s="2"/>
      <c r="P901" s="12"/>
      <c r="Q901" s="12"/>
      <c r="R901" s="12"/>
      <c r="S901" s="12"/>
      <c r="T901" s="12"/>
      <c r="U901" s="39"/>
      <c r="W901" s="12"/>
      <c r="X901" s="12"/>
      <c r="Y901" s="12"/>
      <c r="Z901" s="39"/>
      <c r="AB901" s="12"/>
      <c r="AC901" s="42"/>
      <c r="AD901" s="12"/>
      <c r="AE901" s="12"/>
      <c r="AF901" s="12"/>
      <c r="AG901" s="12"/>
      <c r="AH901" s="12"/>
      <c r="AI901" s="12"/>
      <c r="AJ901" s="12"/>
      <c r="AK901" s="12"/>
      <c r="AL901" s="12"/>
      <c r="AM901" s="39"/>
      <c r="AO901" s="12"/>
      <c r="AP901" s="12"/>
      <c r="AQ901" s="12"/>
      <c r="AR901" s="41"/>
      <c r="AS901" s="12"/>
      <c r="AT901" s="12"/>
      <c r="AU901" s="12"/>
      <c r="AV901" s="12"/>
      <c r="AW901" s="12"/>
      <c r="AX901" s="13"/>
      <c r="AY901" s="12"/>
      <c r="AZ901" s="12"/>
      <c r="BA901" s="39"/>
      <c r="BB901" s="40">
        <v>0</v>
      </c>
      <c r="BC901" s="39"/>
      <c r="BE901" s="12"/>
      <c r="BF901" s="12"/>
      <c r="BG901" s="12">
        <v>30.861055565654734</v>
      </c>
      <c r="BH901" s="12">
        <v>4.8690817710844509</v>
      </c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</row>
    <row r="902" spans="1:128" x14ac:dyDescent="0.25">
      <c r="A902" s="34" t="s">
        <v>179</v>
      </c>
      <c r="B902" s="1">
        <v>40308</v>
      </c>
      <c r="C902" s="2"/>
      <c r="D902" s="1"/>
      <c r="F902" s="2">
        <v>123</v>
      </c>
      <c r="G902" t="s">
        <v>128</v>
      </c>
      <c r="H902" s="2"/>
      <c r="I902" s="12"/>
      <c r="J902" s="12"/>
      <c r="K902" s="2"/>
      <c r="L902" s="36"/>
      <c r="M902" s="2"/>
      <c r="N902" s="2"/>
      <c r="O902" s="2"/>
      <c r="P902" s="12"/>
      <c r="Q902" s="12"/>
      <c r="R902" s="12"/>
      <c r="S902" s="12"/>
      <c r="T902" s="12"/>
      <c r="U902" s="39"/>
      <c r="W902" s="12"/>
      <c r="X902" s="12"/>
      <c r="Y902" s="12"/>
      <c r="Z902" s="39"/>
      <c r="AB902" s="12"/>
      <c r="AC902" s="42"/>
      <c r="AD902" s="12"/>
      <c r="AE902" s="12"/>
      <c r="AF902" s="12"/>
      <c r="AG902" s="12"/>
      <c r="AH902" s="12"/>
      <c r="AI902" s="12"/>
      <c r="AJ902" s="12"/>
      <c r="AK902" s="12"/>
      <c r="AL902" s="12"/>
      <c r="AM902" s="39"/>
      <c r="AO902" s="12"/>
      <c r="AP902" s="12"/>
      <c r="AQ902" s="12"/>
      <c r="AR902" s="41"/>
      <c r="AS902" s="12"/>
      <c r="AT902" s="12"/>
      <c r="AU902" s="12"/>
      <c r="AV902" s="12"/>
      <c r="AW902" s="12"/>
      <c r="AX902" s="13"/>
      <c r="AY902" s="12"/>
      <c r="AZ902" s="12"/>
      <c r="BA902" s="39"/>
      <c r="BB902" s="40">
        <v>0</v>
      </c>
      <c r="BC902" s="39"/>
      <c r="BE902" s="12"/>
      <c r="BF902" s="12"/>
      <c r="BG902" s="12">
        <v>51.466400048476032</v>
      </c>
      <c r="BH902" s="12">
        <v>5.1963266384778013</v>
      </c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</row>
    <row r="903" spans="1:128" x14ac:dyDescent="0.25">
      <c r="A903" s="34" t="s">
        <v>179</v>
      </c>
      <c r="B903" s="1">
        <v>40315</v>
      </c>
      <c r="C903" s="2"/>
      <c r="D903" s="1"/>
      <c r="F903" s="2">
        <v>130</v>
      </c>
      <c r="G903" t="s">
        <v>128</v>
      </c>
      <c r="H903" s="2"/>
      <c r="I903" s="12"/>
      <c r="J903" s="12"/>
      <c r="K903" s="2"/>
      <c r="L903" s="36"/>
      <c r="M903" s="2"/>
      <c r="N903" s="2"/>
      <c r="O903" s="2"/>
      <c r="P903" s="12"/>
      <c r="Q903" s="12"/>
      <c r="R903" s="12"/>
      <c r="S903" s="12"/>
      <c r="T903" s="12"/>
      <c r="U903" s="39"/>
      <c r="W903" s="12"/>
      <c r="X903" s="12"/>
      <c r="Y903" s="12"/>
      <c r="Z903" s="39"/>
      <c r="AB903" s="12"/>
      <c r="AC903" s="42"/>
      <c r="AD903" s="12"/>
      <c r="AE903" s="12"/>
      <c r="AF903" s="12"/>
      <c r="AG903" s="12"/>
      <c r="AH903" s="12"/>
      <c r="AI903" s="12"/>
      <c r="AJ903" s="12"/>
      <c r="AK903" s="12"/>
      <c r="AL903" s="12"/>
      <c r="AM903" s="39"/>
      <c r="AO903" s="12"/>
      <c r="AP903" s="12"/>
      <c r="AQ903" s="12"/>
      <c r="AR903" s="41"/>
      <c r="AS903" s="12"/>
      <c r="AT903" s="12"/>
      <c r="AU903" s="12"/>
      <c r="AV903" s="12"/>
      <c r="AW903" s="12"/>
      <c r="AX903" s="13"/>
      <c r="AY903" s="12"/>
      <c r="AZ903" s="12"/>
      <c r="BA903" s="39"/>
      <c r="BB903" s="40">
        <v>0</v>
      </c>
      <c r="BC903" s="39"/>
      <c r="BE903" s="12"/>
      <c r="BF903" s="12"/>
      <c r="BG903" s="12">
        <v>68.981397321699092</v>
      </c>
      <c r="BH903" s="12">
        <v>5.035398629148629</v>
      </c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</row>
    <row r="904" spans="1:128" x14ac:dyDescent="0.25">
      <c r="A904" s="34" t="s">
        <v>179</v>
      </c>
      <c r="B904" s="1">
        <v>40323</v>
      </c>
      <c r="C904" s="2"/>
      <c r="D904" s="1"/>
      <c r="F904" s="2">
        <v>138</v>
      </c>
      <c r="G904" t="s">
        <v>128</v>
      </c>
      <c r="H904" s="2"/>
      <c r="I904" s="12"/>
      <c r="J904" s="12"/>
      <c r="K904" s="2"/>
      <c r="L904" s="36"/>
      <c r="M904" s="2"/>
      <c r="N904" s="2"/>
      <c r="O904" s="2"/>
      <c r="P904" s="12"/>
      <c r="Q904" s="12"/>
      <c r="R904" s="12"/>
      <c r="S904" s="12"/>
      <c r="T904" s="12"/>
      <c r="U904" s="39"/>
      <c r="W904" s="12"/>
      <c r="X904" s="12"/>
      <c r="Y904" s="12"/>
      <c r="Z904" s="39"/>
      <c r="AB904" s="12"/>
      <c r="AC904" s="42"/>
      <c r="AD904" s="12"/>
      <c r="AE904" s="12"/>
      <c r="AF904" s="12"/>
      <c r="AG904" s="12"/>
      <c r="AH904" s="12"/>
      <c r="AI904" s="12"/>
      <c r="AJ904" s="12"/>
      <c r="AK904" s="12"/>
      <c r="AL904" s="12"/>
      <c r="AM904" s="39"/>
      <c r="AO904" s="12"/>
      <c r="AP904" s="12"/>
      <c r="AQ904" s="12"/>
      <c r="AR904" s="41"/>
      <c r="AS904" s="12"/>
      <c r="AT904" s="12"/>
      <c r="AU904" s="12"/>
      <c r="AV904" s="12"/>
      <c r="AW904" s="12"/>
      <c r="AX904" s="13"/>
      <c r="AY904" s="12"/>
      <c r="AZ904" s="12"/>
      <c r="BA904" s="39"/>
      <c r="BB904" s="40">
        <v>0</v>
      </c>
      <c r="BC904" s="39"/>
      <c r="BE904" s="12"/>
      <c r="BF904" s="12"/>
      <c r="BG904" s="12">
        <v>84.666424286493367</v>
      </c>
      <c r="BH904" s="12">
        <v>4.7912499999999998</v>
      </c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</row>
    <row r="905" spans="1:128" x14ac:dyDescent="0.25">
      <c r="A905" s="34" t="s">
        <v>179</v>
      </c>
      <c r="B905" s="1">
        <v>40324</v>
      </c>
      <c r="C905" s="2"/>
      <c r="D905" s="1"/>
      <c r="E905" s="9"/>
      <c r="F905" s="2">
        <v>139</v>
      </c>
      <c r="G905" t="s">
        <v>128</v>
      </c>
      <c r="H905" s="2"/>
      <c r="I905" s="12"/>
      <c r="J905" s="12"/>
      <c r="K905" s="2"/>
      <c r="L905" s="36"/>
      <c r="M905" s="2"/>
      <c r="N905" s="2"/>
      <c r="O905" s="2"/>
      <c r="P905" s="12"/>
      <c r="Q905" s="12"/>
      <c r="R905" s="12"/>
      <c r="S905" s="12"/>
      <c r="T905" s="12"/>
      <c r="U905" s="39">
        <v>4061.6019254883167</v>
      </c>
      <c r="V905" s="40">
        <v>406.16019254883167</v>
      </c>
      <c r="W905" s="12"/>
      <c r="X905" s="12"/>
      <c r="Y905" s="12"/>
      <c r="Z905" s="39">
        <v>2032.9370220593369</v>
      </c>
      <c r="AA905" s="40">
        <v>203.2937022059337</v>
      </c>
      <c r="AB905" s="12">
        <v>2.9603135904494069</v>
      </c>
      <c r="AC905" s="42">
        <f>AB905/AA905</f>
        <v>1.4561757488437346E-2</v>
      </c>
      <c r="AD905" s="12"/>
      <c r="AE905" s="12"/>
      <c r="AF905" s="12"/>
      <c r="AG905" s="12">
        <v>0</v>
      </c>
      <c r="AH905" s="12"/>
      <c r="AI905" s="12">
        <v>876.6055608353995</v>
      </c>
      <c r="AJ905" s="12"/>
      <c r="AK905" s="12">
        <v>92.215556698</v>
      </c>
      <c r="AL905" s="12">
        <v>5049.404436033552</v>
      </c>
      <c r="AM905" s="39">
        <f>AG905+AH905+AI905+AJ905+AK905+AL905</f>
        <v>6018.2255535669519</v>
      </c>
      <c r="AN905" s="40">
        <f>AM905/10</f>
        <v>601.82255535669515</v>
      </c>
      <c r="AO905" s="12"/>
      <c r="AP905" s="12"/>
      <c r="AQ905" s="12"/>
      <c r="AR905" s="41">
        <v>102.66095251206214</v>
      </c>
      <c r="AS905" s="12">
        <v>0</v>
      </c>
      <c r="AT905" s="12">
        <v>18.04427163622136</v>
      </c>
      <c r="AU905" s="12">
        <v>81.456680251874232</v>
      </c>
      <c r="AV905" s="12"/>
      <c r="AW905" s="12"/>
      <c r="AX905" s="13">
        <v>3.1600006239665559</v>
      </c>
      <c r="AY905" s="12"/>
      <c r="AZ905" s="12"/>
      <c r="BA905" s="39"/>
      <c r="BB905" s="40">
        <v>0</v>
      </c>
      <c r="BC905" s="39">
        <f>U905+Z905+AM905+BA905</f>
        <v>12112.764501114605</v>
      </c>
      <c r="BD905">
        <f>V905+AA905+AN905</f>
        <v>1211.2764501114605</v>
      </c>
      <c r="BE905" s="12"/>
      <c r="BF905" s="12"/>
      <c r="BG905" s="12"/>
      <c r="BH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</row>
    <row r="906" spans="1:128" x14ac:dyDescent="0.25">
      <c r="A906" s="34" t="s">
        <v>179</v>
      </c>
      <c r="B906" s="1">
        <v>40293</v>
      </c>
      <c r="C906" s="2">
        <v>7</v>
      </c>
      <c r="D906" t="s">
        <v>222</v>
      </c>
      <c r="E906" t="s">
        <v>18</v>
      </c>
      <c r="F906" s="2">
        <v>108</v>
      </c>
      <c r="G906" t="s">
        <v>128</v>
      </c>
      <c r="H906" s="2"/>
      <c r="I906" s="12"/>
      <c r="J906" s="12"/>
      <c r="K906" s="2"/>
      <c r="L906" s="36"/>
      <c r="M906" s="2"/>
      <c r="N906" s="2">
        <v>108</v>
      </c>
      <c r="O906" s="2"/>
      <c r="P906" s="12"/>
      <c r="Q906" s="12"/>
      <c r="R906" s="12"/>
      <c r="S906" s="12"/>
      <c r="T906" s="12"/>
      <c r="U906" s="39"/>
      <c r="W906" s="12"/>
      <c r="X906" s="12"/>
      <c r="Y906" s="12"/>
      <c r="Z906" s="39"/>
      <c r="AB906" s="12"/>
      <c r="AC906" s="42"/>
      <c r="AD906" s="12"/>
      <c r="AE906" s="12"/>
      <c r="AF906" s="12"/>
      <c r="AG906" s="12"/>
      <c r="AH906" s="12"/>
      <c r="AI906" s="12"/>
      <c r="AJ906" s="12"/>
      <c r="AK906" s="12"/>
      <c r="AL906" s="12"/>
      <c r="AM906" s="39"/>
      <c r="AO906" s="12"/>
      <c r="AP906" s="12"/>
      <c r="AQ906" s="12"/>
      <c r="AR906" s="41"/>
      <c r="AS906" s="12"/>
      <c r="AT906" s="12"/>
      <c r="AU906" s="12"/>
      <c r="AV906" s="12"/>
      <c r="AW906" s="12"/>
      <c r="AX906" s="13"/>
      <c r="AY906" s="12"/>
      <c r="AZ906" s="12"/>
      <c r="BA906" s="39"/>
      <c r="BB906" s="40">
        <v>0</v>
      </c>
      <c r="BC906" s="39"/>
      <c r="BE906" s="12"/>
      <c r="BF906" s="12"/>
      <c r="BG906" s="12"/>
      <c r="BH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</row>
    <row r="907" spans="1:128" x14ac:dyDescent="0.25">
      <c r="A907" s="34" t="s">
        <v>179</v>
      </c>
      <c r="B907" s="1">
        <v>40357</v>
      </c>
      <c r="C907" s="2">
        <v>9</v>
      </c>
      <c r="D907" s="1" t="s">
        <v>122</v>
      </c>
      <c r="E907" t="s">
        <v>20</v>
      </c>
      <c r="F907" s="2">
        <v>172</v>
      </c>
      <c r="G907" t="s">
        <v>128</v>
      </c>
      <c r="H907" s="2"/>
      <c r="I907" s="12"/>
      <c r="J907" s="12"/>
      <c r="K907" s="2"/>
      <c r="L907" s="36"/>
      <c r="M907" s="2"/>
      <c r="N907" s="2"/>
      <c r="O907" s="2"/>
      <c r="P907" s="12"/>
      <c r="Q907" s="12"/>
      <c r="R907" s="12"/>
      <c r="S907" s="12"/>
      <c r="T907" s="12"/>
      <c r="U907" s="39"/>
      <c r="W907" s="12"/>
      <c r="X907" s="12"/>
      <c r="Y907" s="12"/>
      <c r="Z907" s="39"/>
      <c r="AB907" s="12"/>
      <c r="AC907" s="42"/>
      <c r="AD907" s="12"/>
      <c r="AE907" s="12"/>
      <c r="AF907" s="12"/>
      <c r="AG907" s="12"/>
      <c r="AH907" s="12"/>
      <c r="AI907" s="12"/>
      <c r="AJ907" s="12"/>
      <c r="AK907" s="12"/>
      <c r="AL907" s="12"/>
      <c r="AM907" s="39"/>
      <c r="AO907" s="12"/>
      <c r="AP907" s="12"/>
      <c r="AQ907" s="12"/>
      <c r="AR907" s="41"/>
      <c r="AS907" s="12"/>
      <c r="AT907" s="12"/>
      <c r="AU907" s="12"/>
      <c r="AV907" s="12"/>
      <c r="AW907" s="12"/>
      <c r="AX907" s="13"/>
      <c r="AY907" s="12">
        <v>4929.506388888889</v>
      </c>
      <c r="AZ907" s="12">
        <v>35.933545451601375</v>
      </c>
      <c r="BA907" s="39">
        <f>AY907*(AZ907/100)</f>
        <v>1771.3464187909824</v>
      </c>
      <c r="BB907" s="40">
        <v>177.13464187909824</v>
      </c>
      <c r="BC907" s="39"/>
      <c r="BE907" s="12"/>
      <c r="BF907" s="12">
        <f>BA907/227</f>
        <v>7.8032881885065306</v>
      </c>
      <c r="BG907" s="12">
        <v>100</v>
      </c>
      <c r="BH907" s="12">
        <v>4.1720404648345824</v>
      </c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</row>
    <row r="908" spans="1:128" x14ac:dyDescent="0.25">
      <c r="A908" s="34" t="s">
        <v>179</v>
      </c>
      <c r="B908" s="1">
        <v>40185</v>
      </c>
      <c r="C908" s="2">
        <v>0</v>
      </c>
      <c r="D908" s="1" t="s">
        <v>223</v>
      </c>
      <c r="E908" s="9" t="s">
        <v>14</v>
      </c>
      <c r="F908" s="2">
        <v>0</v>
      </c>
      <c r="G908" t="s">
        <v>128</v>
      </c>
      <c r="H908" s="2"/>
      <c r="I908" s="12"/>
      <c r="J908" s="12"/>
      <c r="K908" s="2"/>
      <c r="L908" s="36"/>
      <c r="M908" s="2"/>
      <c r="N908" s="2"/>
      <c r="O908" s="2"/>
      <c r="P908" s="12"/>
      <c r="Q908" s="12"/>
      <c r="R908" s="12"/>
      <c r="S908" s="12"/>
      <c r="T908" s="12"/>
      <c r="U908" s="39">
        <v>0</v>
      </c>
      <c r="W908" s="12"/>
      <c r="X908" s="12"/>
      <c r="Y908" s="12"/>
      <c r="Z908" s="39">
        <v>0</v>
      </c>
      <c r="AB908" s="12"/>
      <c r="AC908" s="42"/>
      <c r="AD908" s="12"/>
      <c r="AE908" s="12"/>
      <c r="AF908" s="12"/>
      <c r="AG908" s="12">
        <v>0</v>
      </c>
      <c r="AH908" s="12"/>
      <c r="AI908" s="12">
        <v>0</v>
      </c>
      <c r="AJ908" s="12"/>
      <c r="AK908" s="12">
        <v>0</v>
      </c>
      <c r="AL908" s="12">
        <v>0</v>
      </c>
      <c r="AM908" s="39"/>
      <c r="AO908" s="12"/>
      <c r="AP908" s="12"/>
      <c r="AQ908" s="12"/>
      <c r="AR908" s="41">
        <v>0</v>
      </c>
      <c r="AS908" s="12">
        <v>0</v>
      </c>
      <c r="AT908" s="12">
        <v>0</v>
      </c>
      <c r="AU908" s="12">
        <v>0</v>
      </c>
      <c r="AV908" s="12"/>
      <c r="AW908" s="12"/>
      <c r="AX908" s="13">
        <v>0</v>
      </c>
      <c r="AY908" s="12"/>
      <c r="AZ908" s="12"/>
      <c r="BA908" s="39"/>
      <c r="BB908" s="40">
        <v>0</v>
      </c>
      <c r="BC908" s="39"/>
      <c r="BE908" s="12"/>
      <c r="BF908" s="12"/>
      <c r="BG908" s="12"/>
      <c r="BH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</row>
    <row r="909" spans="1:128" x14ac:dyDescent="0.25">
      <c r="A909" s="34" t="s">
        <v>179</v>
      </c>
      <c r="B909" s="1">
        <v>40212</v>
      </c>
      <c r="C909" s="2">
        <v>3</v>
      </c>
      <c r="D909" t="s">
        <v>224</v>
      </c>
      <c r="E909" t="s">
        <v>16</v>
      </c>
      <c r="F909" s="2">
        <v>27</v>
      </c>
      <c r="G909" t="s">
        <v>128</v>
      </c>
      <c r="H909" s="2"/>
      <c r="I909" s="12"/>
      <c r="J909" s="12"/>
      <c r="K909" s="2"/>
      <c r="L909" s="36">
        <v>27</v>
      </c>
      <c r="M909" s="2"/>
      <c r="N909" s="2"/>
      <c r="O909" s="2"/>
      <c r="P909" s="12"/>
      <c r="Q909" s="12"/>
      <c r="R909" s="12"/>
      <c r="S909" s="12"/>
      <c r="T909" s="12"/>
      <c r="U909" s="39"/>
      <c r="W909" s="12"/>
      <c r="X909" s="12"/>
      <c r="Y909" s="12"/>
      <c r="Z909" s="39"/>
      <c r="AB909" s="12"/>
      <c r="AC909" s="42"/>
      <c r="AD909" s="12"/>
      <c r="AE909" s="12"/>
      <c r="AF909" s="12"/>
      <c r="AG909" s="12"/>
      <c r="AH909" s="12"/>
      <c r="AI909" s="12"/>
      <c r="AJ909" s="12"/>
      <c r="AK909" s="12"/>
      <c r="AL909" s="12"/>
      <c r="AM909" s="39"/>
      <c r="AO909" s="12"/>
      <c r="AP909" s="12"/>
      <c r="AQ909" s="12"/>
      <c r="AR909" s="41"/>
      <c r="AS909" s="12"/>
      <c r="AT909" s="12"/>
      <c r="AU909" s="12"/>
      <c r="AV909" s="12"/>
      <c r="AW909" s="12"/>
      <c r="AX909" s="13"/>
      <c r="AY909" s="12"/>
      <c r="AZ909" s="12"/>
      <c r="BA909" s="39"/>
      <c r="BB909" s="40">
        <v>0</v>
      </c>
      <c r="BC909" s="39"/>
      <c r="BE909" s="12"/>
      <c r="BF909" s="12"/>
      <c r="BG909" s="12"/>
      <c r="BH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</row>
    <row r="910" spans="1:128" x14ac:dyDescent="0.25">
      <c r="A910" s="34" t="s">
        <v>172</v>
      </c>
      <c r="B910" s="1">
        <v>40234</v>
      </c>
      <c r="C910" s="2">
        <v>4</v>
      </c>
      <c r="D910" t="s">
        <v>220</v>
      </c>
      <c r="E910" t="s">
        <v>17</v>
      </c>
      <c r="F910" s="2">
        <v>49</v>
      </c>
      <c r="G910" t="s">
        <v>129</v>
      </c>
      <c r="H910" s="2"/>
      <c r="I910" s="12"/>
      <c r="J910" s="12"/>
      <c r="K910" s="2"/>
      <c r="L910" s="36"/>
      <c r="M910" s="2">
        <v>49</v>
      </c>
      <c r="N910" s="2"/>
      <c r="O910" s="2"/>
      <c r="P910" s="12"/>
      <c r="Q910" s="12"/>
      <c r="R910" s="12"/>
      <c r="S910" s="12"/>
      <c r="T910" s="12"/>
      <c r="U910" s="39"/>
      <c r="W910" s="12"/>
      <c r="X910" s="12"/>
      <c r="Y910" s="12"/>
      <c r="Z910" s="39"/>
      <c r="AB910" s="12"/>
      <c r="AC910" s="42"/>
      <c r="AD910" s="12"/>
      <c r="AE910" s="12"/>
      <c r="AF910" s="12"/>
      <c r="AG910" s="12"/>
      <c r="AH910" s="12"/>
      <c r="AI910" s="12"/>
      <c r="AJ910" s="12"/>
      <c r="AK910" s="12"/>
      <c r="AL910" s="12"/>
      <c r="AM910" s="39"/>
      <c r="AO910" s="12"/>
      <c r="AP910" s="12"/>
      <c r="AQ910" s="12"/>
      <c r="AR910" s="41"/>
      <c r="AS910" s="12"/>
      <c r="AT910" s="12"/>
      <c r="AU910" s="12"/>
      <c r="AV910" s="12"/>
      <c r="AW910" s="12"/>
      <c r="AX910" s="13"/>
      <c r="AY910" s="12"/>
      <c r="AZ910" s="12"/>
      <c r="BA910" s="39"/>
      <c r="BB910" s="40">
        <v>0</v>
      </c>
      <c r="BC910" s="39"/>
      <c r="BE910" s="12"/>
      <c r="BF910" s="12"/>
      <c r="BG910" s="12"/>
      <c r="BH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</row>
    <row r="911" spans="1:128" x14ac:dyDescent="0.25">
      <c r="A911" s="34" t="s">
        <v>172</v>
      </c>
      <c r="B911" s="1">
        <v>40326</v>
      </c>
      <c r="C911" s="2">
        <v>8</v>
      </c>
      <c r="D911" s="1" t="s">
        <v>221</v>
      </c>
      <c r="E911" t="s">
        <v>19</v>
      </c>
      <c r="F911" s="2">
        <v>141</v>
      </c>
      <c r="G911" t="s">
        <v>129</v>
      </c>
      <c r="H911" s="2"/>
      <c r="I911" s="12"/>
      <c r="J911" s="12"/>
      <c r="K911" s="2"/>
      <c r="L911" s="36"/>
      <c r="M911" s="2"/>
      <c r="N911" s="2"/>
      <c r="O911" s="2">
        <v>141</v>
      </c>
      <c r="P911" s="12"/>
      <c r="Q911" s="12"/>
      <c r="R911" s="12"/>
      <c r="S911" s="12"/>
      <c r="T911" s="12"/>
      <c r="U911" s="39"/>
      <c r="W911" s="12"/>
      <c r="X911" s="12"/>
      <c r="Y911" s="12"/>
      <c r="Z911" s="39"/>
      <c r="AB911" s="12"/>
      <c r="AC911" s="42"/>
      <c r="AD911" s="12"/>
      <c r="AE911" s="12"/>
      <c r="AF911" s="12"/>
      <c r="AG911" s="12"/>
      <c r="AH911" s="12"/>
      <c r="AI911" s="12"/>
      <c r="AJ911" s="12"/>
      <c r="AK911" s="12"/>
      <c r="AL911" s="12"/>
      <c r="AM911" s="39"/>
      <c r="AO911" s="12"/>
      <c r="AP911" s="12"/>
      <c r="AQ911" s="12"/>
      <c r="AR911" s="41"/>
      <c r="AS911" s="12"/>
      <c r="AT911" s="12"/>
      <c r="AU911" s="12"/>
      <c r="AV911" s="12"/>
      <c r="AW911" s="12"/>
      <c r="AX911" s="13"/>
      <c r="AY911" s="12"/>
      <c r="AZ911" s="12"/>
      <c r="BA911" s="39"/>
      <c r="BB911" s="40">
        <v>0</v>
      </c>
      <c r="BC911" s="39"/>
      <c r="BE911" s="12"/>
      <c r="BF911" s="12"/>
      <c r="BG911" s="12"/>
      <c r="BH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</row>
    <row r="912" spans="1:128" x14ac:dyDescent="0.25">
      <c r="A912" s="34" t="s">
        <v>172</v>
      </c>
      <c r="B912" s="1">
        <v>40210</v>
      </c>
      <c r="C912" s="2"/>
      <c r="D912" s="1"/>
      <c r="F912" s="2">
        <v>25</v>
      </c>
      <c r="G912" t="s">
        <v>129</v>
      </c>
      <c r="H912" s="2"/>
      <c r="I912" s="12"/>
      <c r="J912" s="12">
        <v>6.85</v>
      </c>
      <c r="K912" s="2"/>
      <c r="L912" s="36"/>
      <c r="M912" s="2"/>
      <c r="N912" s="2"/>
      <c r="O912" s="2"/>
      <c r="P912" s="12"/>
      <c r="Q912" s="12"/>
      <c r="R912" s="12"/>
      <c r="S912" s="12"/>
      <c r="T912" s="12"/>
      <c r="U912" s="39"/>
      <c r="W912" s="12"/>
      <c r="X912" s="12"/>
      <c r="Y912" s="12"/>
      <c r="Z912" s="39"/>
      <c r="AB912" s="12"/>
      <c r="AC912" s="42"/>
      <c r="AD912" s="12"/>
      <c r="AE912" s="12"/>
      <c r="AF912" s="12"/>
      <c r="AG912" s="12"/>
      <c r="AH912" s="12"/>
      <c r="AI912" s="12"/>
      <c r="AJ912" s="12"/>
      <c r="AK912" s="12"/>
      <c r="AL912" s="12"/>
      <c r="AM912" s="39"/>
      <c r="AO912" s="12"/>
      <c r="AP912" s="12"/>
      <c r="AQ912" s="12"/>
      <c r="AR912" s="41"/>
      <c r="AS912" s="12"/>
      <c r="AT912" s="12"/>
      <c r="AU912" s="12"/>
      <c r="AV912" s="12"/>
      <c r="AW912" s="12"/>
      <c r="AX912" s="13"/>
      <c r="AY912" s="12"/>
      <c r="AZ912" s="12"/>
      <c r="BA912" s="39"/>
      <c r="BB912" s="40">
        <v>0</v>
      </c>
      <c r="BC912" s="39"/>
      <c r="BE912" s="12"/>
      <c r="BF912" s="12"/>
      <c r="BG912" s="12"/>
      <c r="BH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</row>
    <row r="913" spans="1:128" x14ac:dyDescent="0.25">
      <c r="A913" s="34" t="s">
        <v>172</v>
      </c>
      <c r="B913" s="1">
        <v>40211</v>
      </c>
      <c r="C913" s="2"/>
      <c r="D913" s="1"/>
      <c r="E913" s="9"/>
      <c r="F913" s="2">
        <v>26</v>
      </c>
      <c r="G913" t="s">
        <v>129</v>
      </c>
      <c r="H913" s="2"/>
      <c r="I913" s="12"/>
      <c r="J913" s="12"/>
      <c r="K913" s="2"/>
      <c r="L913" s="36"/>
      <c r="M913" s="2"/>
      <c r="N913" s="2"/>
      <c r="O913" s="2"/>
      <c r="P913" s="12"/>
      <c r="Q913" s="12"/>
      <c r="R913" s="12"/>
      <c r="S913" s="12"/>
      <c r="T913" s="12"/>
      <c r="U913" s="39">
        <v>0</v>
      </c>
      <c r="W913" s="12"/>
      <c r="X913" s="12"/>
      <c r="Y913" s="12"/>
      <c r="Z913" s="39">
        <v>0</v>
      </c>
      <c r="AB913" s="12">
        <v>0.19813749999999999</v>
      </c>
      <c r="AC913" s="42"/>
      <c r="AD913" s="12"/>
      <c r="AE913" s="12"/>
      <c r="AF913" s="12"/>
      <c r="AG913" s="12">
        <v>0</v>
      </c>
      <c r="AH913" s="12"/>
      <c r="AI913" s="12">
        <v>0</v>
      </c>
      <c r="AJ913" s="12"/>
      <c r="AK913" s="12">
        <v>0</v>
      </c>
      <c r="AL913" s="12">
        <v>0</v>
      </c>
      <c r="AM913" s="39"/>
      <c r="AO913" s="12"/>
      <c r="AP913" s="12"/>
      <c r="AQ913" s="12"/>
      <c r="AR913" s="41">
        <v>0</v>
      </c>
      <c r="AS913" s="12">
        <v>0</v>
      </c>
      <c r="AT913" s="12">
        <v>0</v>
      </c>
      <c r="AU913" s="12">
        <v>0</v>
      </c>
      <c r="AV913" s="12"/>
      <c r="AW913" s="12"/>
      <c r="AX913" s="13">
        <v>0</v>
      </c>
      <c r="AY913" s="12"/>
      <c r="AZ913" s="12"/>
      <c r="BA913" s="39"/>
      <c r="BB913" s="40">
        <v>0</v>
      </c>
      <c r="BC913" s="39"/>
      <c r="BE913" s="12"/>
      <c r="BF913" s="12"/>
      <c r="BG913" s="12"/>
      <c r="BH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</row>
    <row r="914" spans="1:128" x14ac:dyDescent="0.25">
      <c r="A914" s="34" t="s">
        <v>172</v>
      </c>
      <c r="B914" s="1">
        <v>40217</v>
      </c>
      <c r="C914" s="2"/>
      <c r="D914" s="1"/>
      <c r="F914" s="2">
        <v>32</v>
      </c>
      <c r="G914" t="s">
        <v>129</v>
      </c>
      <c r="H914" s="2"/>
      <c r="I914" s="12"/>
      <c r="J914" s="12">
        <v>9.3000000000000007</v>
      </c>
      <c r="K914" s="2"/>
      <c r="L914" s="36"/>
      <c r="M914" s="2"/>
      <c r="N914" s="2"/>
      <c r="O914" s="2"/>
      <c r="P914" s="12"/>
      <c r="Q914" s="12"/>
      <c r="R914" s="12"/>
      <c r="S914" s="12"/>
      <c r="T914" s="12"/>
      <c r="U914" s="39"/>
      <c r="W914" s="12"/>
      <c r="X914" s="12"/>
      <c r="Y914" s="12"/>
      <c r="Z914" s="39"/>
      <c r="AB914" s="12"/>
      <c r="AC914" s="42"/>
      <c r="AD914" s="12"/>
      <c r="AE914" s="12"/>
      <c r="AF914" s="12"/>
      <c r="AG914" s="12"/>
      <c r="AH914" s="12"/>
      <c r="AI914" s="12"/>
      <c r="AJ914" s="12"/>
      <c r="AK914" s="12"/>
      <c r="AL914" s="12"/>
      <c r="AM914" s="39"/>
      <c r="AO914" s="12"/>
      <c r="AP914" s="12"/>
      <c r="AQ914" s="12"/>
      <c r="AR914" s="41"/>
      <c r="AS914" s="12"/>
      <c r="AT914" s="12"/>
      <c r="AU914" s="12"/>
      <c r="AV914" s="12"/>
      <c r="AW914" s="12"/>
      <c r="AX914" s="13"/>
      <c r="AY914" s="12"/>
      <c r="AZ914" s="12"/>
      <c r="BA914" s="39"/>
      <c r="BB914" s="40">
        <v>0</v>
      </c>
      <c r="BC914" s="39"/>
      <c r="BE914" s="12"/>
      <c r="BF914" s="12"/>
      <c r="BG914" s="12"/>
      <c r="BH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</row>
    <row r="915" spans="1:128" x14ac:dyDescent="0.25">
      <c r="A915" s="34" t="s">
        <v>172</v>
      </c>
      <c r="B915" s="1">
        <v>40225</v>
      </c>
      <c r="C915" s="2"/>
      <c r="D915" s="1"/>
      <c r="F915" s="2">
        <v>40</v>
      </c>
      <c r="G915" t="s">
        <v>129</v>
      </c>
      <c r="H915" s="2"/>
      <c r="I915" s="12"/>
      <c r="J915" s="12">
        <v>11.65</v>
      </c>
      <c r="K915" s="2"/>
      <c r="L915" s="36"/>
      <c r="M915" s="2"/>
      <c r="N915" s="2"/>
      <c r="O915" s="2"/>
      <c r="P915" s="12"/>
      <c r="Q915" s="12"/>
      <c r="R915" s="12"/>
      <c r="S915" s="12"/>
      <c r="T915" s="12"/>
      <c r="U915" s="39"/>
      <c r="W915" s="12"/>
      <c r="X915" s="12"/>
      <c r="Y915" s="12"/>
      <c r="Z915" s="39"/>
      <c r="AB915" s="12"/>
      <c r="AC915" s="42"/>
      <c r="AD915" s="12"/>
      <c r="AE915" s="12"/>
      <c r="AF915" s="12"/>
      <c r="AG915" s="12"/>
      <c r="AH915" s="12"/>
      <c r="AI915" s="12"/>
      <c r="AJ915" s="12"/>
      <c r="AK915" s="12"/>
      <c r="AL915" s="12"/>
      <c r="AM915" s="39"/>
      <c r="AO915" s="12"/>
      <c r="AP915" s="12"/>
      <c r="AQ915" s="12"/>
      <c r="AR915" s="41"/>
      <c r="AS915" s="12"/>
      <c r="AT915" s="12"/>
      <c r="AU915" s="12"/>
      <c r="AV915" s="12"/>
      <c r="AW915" s="12"/>
      <c r="AX915" s="13"/>
      <c r="AY915" s="12"/>
      <c r="AZ915" s="12"/>
      <c r="BA915" s="39"/>
      <c r="BB915" s="40">
        <v>0</v>
      </c>
      <c r="BC915" s="39"/>
      <c r="BE915" s="12"/>
      <c r="BF915" s="12"/>
      <c r="BG915" s="12"/>
      <c r="BH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</row>
    <row r="916" spans="1:128" x14ac:dyDescent="0.25">
      <c r="A916" s="34" t="s">
        <v>172</v>
      </c>
      <c r="B916" s="1">
        <v>40227</v>
      </c>
      <c r="C916" s="2"/>
      <c r="D916" s="1"/>
      <c r="E916" s="9"/>
      <c r="F916" s="2">
        <v>42</v>
      </c>
      <c r="G916" t="s">
        <v>129</v>
      </c>
      <c r="H916" s="2"/>
      <c r="I916" s="12"/>
      <c r="J916" s="12"/>
      <c r="K916" s="2"/>
      <c r="L916" s="36"/>
      <c r="M916" s="2"/>
      <c r="N916" s="2"/>
      <c r="O916" s="2"/>
      <c r="P916" s="12"/>
      <c r="Q916" s="12"/>
      <c r="R916" s="12"/>
      <c r="S916" s="12"/>
      <c r="T916" s="12"/>
      <c r="U916" s="39">
        <v>523.5355325818374</v>
      </c>
      <c r="V916" s="40">
        <v>52.353553258183737</v>
      </c>
      <c r="W916" s="12"/>
      <c r="X916" s="12"/>
      <c r="Y916" s="12"/>
      <c r="Z916" s="39">
        <v>703.96333327025275</v>
      </c>
      <c r="AA916" s="40">
        <v>70.396333327025275</v>
      </c>
      <c r="AB916" s="12">
        <v>1.895133673827567</v>
      </c>
      <c r="AC916" s="42">
        <f>AB916/AA916</f>
        <v>2.6920914545701516E-2</v>
      </c>
      <c r="AD916" s="12"/>
      <c r="AE916" s="12"/>
      <c r="AF916" s="12"/>
      <c r="AG916" s="12">
        <v>63.402314826121746</v>
      </c>
      <c r="AH916" s="12"/>
      <c r="AI916" s="12">
        <v>0</v>
      </c>
      <c r="AJ916" s="12"/>
      <c r="AK916" s="12">
        <v>0</v>
      </c>
      <c r="AL916" s="12">
        <v>0</v>
      </c>
      <c r="AM916" s="39">
        <f>AG916+AH916+AI916+AJ916+AK916+AL916</f>
        <v>63.402314826121746</v>
      </c>
      <c r="AN916" s="40">
        <f>AM916/10</f>
        <v>6.3402314826121744</v>
      </c>
      <c r="AO916" s="12"/>
      <c r="AP916" s="12"/>
      <c r="AQ916" s="12"/>
      <c r="AR916" s="41">
        <v>133.52635447391697</v>
      </c>
      <c r="AS916" s="12">
        <v>133.52635447391697</v>
      </c>
      <c r="AT916" s="12">
        <v>0</v>
      </c>
      <c r="AU916" s="12">
        <v>0</v>
      </c>
      <c r="AV916" s="12"/>
      <c r="AW916" s="12"/>
      <c r="AX916" s="13">
        <v>0</v>
      </c>
      <c r="AY916" s="12"/>
      <c r="AZ916" s="12"/>
      <c r="BA916" s="39"/>
      <c r="BB916" s="40">
        <v>0</v>
      </c>
      <c r="BC916" s="39">
        <f>U916+Z916+AM916+BA916</f>
        <v>1290.9011806782119</v>
      </c>
      <c r="BD916">
        <f>V916+AA916+AN916</f>
        <v>129.09011806782118</v>
      </c>
      <c r="BE916" s="12"/>
      <c r="BF916" s="12"/>
      <c r="BG916" s="12"/>
      <c r="BH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</row>
    <row r="917" spans="1:128" x14ac:dyDescent="0.25">
      <c r="A917" s="34" t="s">
        <v>172</v>
      </c>
      <c r="B917" s="1">
        <v>40231</v>
      </c>
      <c r="C917" s="2"/>
      <c r="D917" s="1"/>
      <c r="F917" s="2">
        <v>46</v>
      </c>
      <c r="G917" t="s">
        <v>129</v>
      </c>
      <c r="H917" s="2"/>
      <c r="I917" s="12"/>
      <c r="J917" s="12">
        <v>13.9</v>
      </c>
      <c r="K917" s="2"/>
      <c r="L917" s="36"/>
      <c r="M917" s="2"/>
      <c r="N917" s="2"/>
      <c r="O917" s="2"/>
      <c r="P917" s="12"/>
      <c r="Q917" s="12"/>
      <c r="R917" s="12"/>
      <c r="S917" s="12"/>
      <c r="T917" s="12"/>
      <c r="U917" s="39"/>
      <c r="W917" s="12"/>
      <c r="X917" s="12"/>
      <c r="Y917" s="12"/>
      <c r="Z917" s="39"/>
      <c r="AB917" s="12"/>
      <c r="AC917" s="42"/>
      <c r="AD917" s="12"/>
      <c r="AE917" s="12"/>
      <c r="AF917" s="12"/>
      <c r="AG917" s="12"/>
      <c r="AH917" s="12"/>
      <c r="AI917" s="12"/>
      <c r="AJ917" s="12"/>
      <c r="AK917" s="12"/>
      <c r="AL917" s="12"/>
      <c r="AM917" s="39"/>
      <c r="AO917" s="12"/>
      <c r="AP917" s="12"/>
      <c r="AQ917" s="12"/>
      <c r="AR917" s="41"/>
      <c r="AS917" s="12"/>
      <c r="AT917" s="12"/>
      <c r="AU917" s="12"/>
      <c r="AV917" s="12"/>
      <c r="AW917" s="12"/>
      <c r="AX917" s="13"/>
      <c r="AY917" s="12"/>
      <c r="AZ917" s="12"/>
      <c r="BA917" s="39"/>
      <c r="BB917" s="40">
        <v>0</v>
      </c>
      <c r="BC917" s="39"/>
      <c r="BE917" s="12"/>
      <c r="BF917" s="12"/>
      <c r="BG917" s="12"/>
      <c r="BH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</row>
    <row r="918" spans="1:128" x14ac:dyDescent="0.25">
      <c r="A918" s="34" t="s">
        <v>172</v>
      </c>
      <c r="B918" s="1">
        <v>40233</v>
      </c>
      <c r="C918" s="2"/>
      <c r="D918" s="1"/>
      <c r="E918" s="9"/>
      <c r="F918" s="2">
        <v>48</v>
      </c>
      <c r="G918" t="s">
        <v>129</v>
      </c>
      <c r="H918" s="2"/>
      <c r="I918" s="12"/>
      <c r="J918" s="12"/>
      <c r="K918" s="2"/>
      <c r="L918" s="36"/>
      <c r="M918" s="2"/>
      <c r="N918" s="2"/>
      <c r="O918" s="2"/>
      <c r="P918" s="12"/>
      <c r="Q918" s="12"/>
      <c r="R918" s="12"/>
      <c r="S918" s="12"/>
      <c r="T918" s="12"/>
      <c r="U918" s="39">
        <v>1489.5142539909418</v>
      </c>
      <c r="V918" s="40">
        <v>148.95142539909418</v>
      </c>
      <c r="W918" s="12"/>
      <c r="X918" s="12"/>
      <c r="Y918" s="12"/>
      <c r="Z918" s="39">
        <v>1579.5703425368401</v>
      </c>
      <c r="AA918" s="40">
        <v>157.95703425368401</v>
      </c>
      <c r="AB918" s="12">
        <v>1.987210555757644</v>
      </c>
      <c r="AC918" s="42">
        <f>AB918/AA918</f>
        <v>1.2580703133271804E-2</v>
      </c>
      <c r="AD918" s="12"/>
      <c r="AE918" s="12"/>
      <c r="AF918" s="12"/>
      <c r="AG918" s="12">
        <v>160.15208194934388</v>
      </c>
      <c r="AH918" s="12"/>
      <c r="AI918" s="12">
        <v>1.1522048364153628</v>
      </c>
      <c r="AJ918" s="12"/>
      <c r="AK918" s="12">
        <v>0</v>
      </c>
      <c r="AL918" s="12">
        <v>0</v>
      </c>
      <c r="AM918" s="39">
        <f>AG918+AH918+AI918+AJ918+AK918+AL918</f>
        <v>161.30428678575925</v>
      </c>
      <c r="AN918" s="40">
        <f>AM918/10</f>
        <v>16.130428678575925</v>
      </c>
      <c r="AO918" s="12"/>
      <c r="AP918" s="12"/>
      <c r="AQ918" s="12"/>
      <c r="AR918" s="41">
        <v>172.93588798927266</v>
      </c>
      <c r="AS918" s="12">
        <v>172.35978557106498</v>
      </c>
      <c r="AT918" s="12">
        <v>0.57610241820768138</v>
      </c>
      <c r="AU918" s="12">
        <v>0</v>
      </c>
      <c r="AV918" s="12"/>
      <c r="AW918" s="12"/>
      <c r="AX918" s="13">
        <v>0</v>
      </c>
      <c r="AY918" s="12"/>
      <c r="AZ918" s="12"/>
      <c r="BA918" s="39"/>
      <c r="BB918" s="40">
        <v>0</v>
      </c>
      <c r="BC918" s="39">
        <f>U918+Z918+AM918+BA918</f>
        <v>3230.3888833135416</v>
      </c>
      <c r="BD918">
        <f>V918+AA918+AN918</f>
        <v>323.03888833135414</v>
      </c>
      <c r="BE918" s="12"/>
      <c r="BF918" s="12"/>
      <c r="BG918" s="12"/>
      <c r="BH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</row>
    <row r="919" spans="1:128" x14ac:dyDescent="0.25">
      <c r="A919" s="34" t="s">
        <v>172</v>
      </c>
      <c r="B919" s="1">
        <v>40240</v>
      </c>
      <c r="C919" s="2"/>
      <c r="D919" s="1"/>
      <c r="F919" s="2">
        <v>55</v>
      </c>
      <c r="G919" t="s">
        <v>129</v>
      </c>
      <c r="H919" s="2"/>
      <c r="I919" s="12"/>
      <c r="J919" s="12">
        <v>16.75</v>
      </c>
      <c r="K919" s="2"/>
      <c r="L919" s="36"/>
      <c r="M919" s="2"/>
      <c r="N919" s="2"/>
      <c r="O919" s="2"/>
      <c r="P919" s="12"/>
      <c r="Q919" s="12"/>
      <c r="R919" s="12"/>
      <c r="S919" s="12"/>
      <c r="T919" s="12"/>
      <c r="U919" s="39"/>
      <c r="W919" s="12"/>
      <c r="X919" s="12"/>
      <c r="Y919" s="12"/>
      <c r="Z919" s="39"/>
      <c r="AB919" s="12"/>
      <c r="AC919" s="42"/>
      <c r="AD919" s="12"/>
      <c r="AE919" s="12"/>
      <c r="AF919" s="12"/>
      <c r="AG919" s="12"/>
      <c r="AH919" s="12"/>
      <c r="AI919" s="12"/>
      <c r="AJ919" s="12"/>
      <c r="AK919" s="12"/>
      <c r="AL919" s="12"/>
      <c r="AM919" s="39"/>
      <c r="AO919" s="12"/>
      <c r="AP919" s="12"/>
      <c r="AQ919" s="12"/>
      <c r="AR919" s="41"/>
      <c r="AS919" s="12"/>
      <c r="AT919" s="12"/>
      <c r="AU919" s="12"/>
      <c r="AV919" s="12"/>
      <c r="AW919" s="12"/>
      <c r="AX919" s="13"/>
      <c r="AY919" s="12"/>
      <c r="AZ919" s="12"/>
      <c r="BA919" s="39"/>
      <c r="BB919" s="40">
        <v>0</v>
      </c>
      <c r="BC919" s="39"/>
      <c r="BE919" s="12"/>
      <c r="BF919" s="12"/>
      <c r="BG919" s="12"/>
      <c r="BH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</row>
    <row r="920" spans="1:128" x14ac:dyDescent="0.25">
      <c r="A920" s="34" t="s">
        <v>172</v>
      </c>
      <c r="B920" s="1">
        <v>40245</v>
      </c>
      <c r="C920" s="2"/>
      <c r="D920" s="1"/>
      <c r="F920" s="2">
        <v>60</v>
      </c>
      <c r="G920" t="s">
        <v>129</v>
      </c>
      <c r="H920" s="2"/>
      <c r="I920" s="12"/>
      <c r="J920" s="12"/>
      <c r="K920" s="2"/>
      <c r="L920" s="36"/>
      <c r="M920" s="2"/>
      <c r="N920" s="2"/>
      <c r="O920" s="2"/>
      <c r="P920" s="12"/>
      <c r="Q920" s="12"/>
      <c r="R920" s="12"/>
      <c r="S920" s="12"/>
      <c r="T920" s="12"/>
      <c r="U920" s="39"/>
      <c r="W920" s="12"/>
      <c r="X920" s="12"/>
      <c r="Y920" s="12"/>
      <c r="Z920" s="39"/>
      <c r="AB920" s="12"/>
      <c r="AC920" s="42"/>
      <c r="AD920" s="12"/>
      <c r="AE920" s="12"/>
      <c r="AF920" s="12"/>
      <c r="AG920" s="12"/>
      <c r="AH920" s="12"/>
      <c r="AI920" s="12"/>
      <c r="AJ920" s="12"/>
      <c r="AK920" s="12"/>
      <c r="AL920" s="12"/>
      <c r="AM920" s="39"/>
      <c r="AO920" s="12"/>
      <c r="AP920" s="12"/>
      <c r="AQ920" s="12"/>
      <c r="AR920" s="41"/>
      <c r="AS920" s="12"/>
      <c r="AT920" s="12"/>
      <c r="AU920" s="12"/>
      <c r="AV920" s="12"/>
      <c r="AW920" s="12"/>
      <c r="AX920" s="13"/>
      <c r="AY920" s="12"/>
      <c r="AZ920" s="12"/>
      <c r="BA920" s="39"/>
      <c r="BB920" s="40">
        <v>0</v>
      </c>
      <c r="BC920" s="39"/>
      <c r="BE920" s="12"/>
      <c r="BF920" s="12"/>
      <c r="BG920" s="12"/>
      <c r="BH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</row>
    <row r="921" spans="1:128" x14ac:dyDescent="0.25">
      <c r="A921" s="34" t="s">
        <v>172</v>
      </c>
      <c r="B921" s="1">
        <v>40248</v>
      </c>
      <c r="C921" s="2"/>
      <c r="D921" s="1"/>
      <c r="E921" s="9"/>
      <c r="F921" s="2">
        <v>63</v>
      </c>
      <c r="G921" t="s">
        <v>129</v>
      </c>
      <c r="H921" s="2"/>
      <c r="I921" s="12"/>
      <c r="J921" s="12"/>
      <c r="K921" s="2"/>
      <c r="L921" s="36"/>
      <c r="M921" s="2"/>
      <c r="N921" s="2"/>
      <c r="O921" s="2"/>
      <c r="P921" s="12"/>
      <c r="Q921" s="12"/>
      <c r="R921" s="12"/>
      <c r="S921" s="12"/>
      <c r="T921" s="12"/>
      <c r="U921" s="39">
        <v>2180.6884568146329</v>
      </c>
      <c r="V921" s="40">
        <v>218.0688456814633</v>
      </c>
      <c r="W921" s="12"/>
      <c r="X921" s="12"/>
      <c r="Y921" s="12"/>
      <c r="Z921" s="39">
        <v>1832.2561287714125</v>
      </c>
      <c r="AA921" s="40">
        <v>183.22561287714126</v>
      </c>
      <c r="AB921" s="12">
        <v>2.7312110216524492</v>
      </c>
      <c r="AC921" s="42">
        <f>AB921/AA921</f>
        <v>1.4906273084668655E-2</v>
      </c>
      <c r="AD921" s="12"/>
      <c r="AE921" s="12"/>
      <c r="AF921" s="12"/>
      <c r="AG921" s="12">
        <v>147.33186468471223</v>
      </c>
      <c r="AH921" s="12"/>
      <c r="AI921" s="12">
        <v>145.50414005608602</v>
      </c>
      <c r="AJ921" s="12"/>
      <c r="AK921" s="12">
        <v>0</v>
      </c>
      <c r="AL921" s="12">
        <v>0</v>
      </c>
      <c r="AM921" s="39">
        <f>AG921+AH921+AI921+AJ921+AK921+AL921</f>
        <v>292.83600474079822</v>
      </c>
      <c r="AN921" s="40">
        <f>AM921/10</f>
        <v>29.283600474079822</v>
      </c>
      <c r="AO921" s="12"/>
      <c r="AP921" s="12"/>
      <c r="AQ921" s="12"/>
      <c r="AR921" s="41">
        <v>219.72266808742029</v>
      </c>
      <c r="AS921" s="12">
        <v>176.62258510488545</v>
      </c>
      <c r="AT921" s="12">
        <v>43.100082982534836</v>
      </c>
      <c r="AU921" s="12">
        <v>0</v>
      </c>
      <c r="AV921" s="12"/>
      <c r="AW921" s="12"/>
      <c r="AX921" s="13">
        <v>0</v>
      </c>
      <c r="AY921" s="12"/>
      <c r="AZ921" s="12"/>
      <c r="BA921" s="39"/>
      <c r="BB921" s="40">
        <v>0</v>
      </c>
      <c r="BC921" s="39">
        <f>U921+Z921+AM921+BA921</f>
        <v>4305.7805903268436</v>
      </c>
      <c r="BD921">
        <f>V921+AA921+AN921</f>
        <v>430.57805903268439</v>
      </c>
      <c r="BE921" s="12"/>
      <c r="BF921" s="12"/>
      <c r="BG921" s="12"/>
      <c r="BH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</row>
    <row r="922" spans="1:128" x14ac:dyDescent="0.25">
      <c r="A922" s="34" t="s">
        <v>172</v>
      </c>
      <c r="B922" s="1">
        <v>40252</v>
      </c>
      <c r="C922" s="2"/>
      <c r="D922" s="1"/>
      <c r="F922" s="2">
        <v>67</v>
      </c>
      <c r="G922" t="s">
        <v>129</v>
      </c>
      <c r="H922" s="2"/>
      <c r="I922" s="12"/>
      <c r="J922" s="12">
        <v>21.05</v>
      </c>
      <c r="K922" s="2"/>
      <c r="L922" s="36"/>
      <c r="M922" s="2"/>
      <c r="N922" s="2"/>
      <c r="O922" s="2"/>
      <c r="P922" s="12"/>
      <c r="Q922" s="12"/>
      <c r="R922" s="12"/>
      <c r="S922" s="12"/>
      <c r="T922" s="12"/>
      <c r="U922" s="39"/>
      <c r="W922" s="12"/>
      <c r="X922" s="12"/>
      <c r="Y922" s="12"/>
      <c r="Z922" s="39"/>
      <c r="AB922" s="12"/>
      <c r="AC922" s="42"/>
      <c r="AD922" s="12"/>
      <c r="AE922" s="12"/>
      <c r="AF922" s="12"/>
      <c r="AG922" s="12"/>
      <c r="AH922" s="12"/>
      <c r="AI922" s="12"/>
      <c r="AJ922" s="12"/>
      <c r="AK922" s="12"/>
      <c r="AL922" s="12"/>
      <c r="AM922" s="39"/>
      <c r="AO922" s="12"/>
      <c r="AP922" s="12"/>
      <c r="AQ922" s="12"/>
      <c r="AR922" s="41"/>
      <c r="AS922" s="12"/>
      <c r="AT922" s="12"/>
      <c r="AU922" s="12"/>
      <c r="AV922" s="12"/>
      <c r="AW922" s="12"/>
      <c r="AX922" s="13"/>
      <c r="AY922" s="12"/>
      <c r="AZ922" s="12"/>
      <c r="BA922" s="39"/>
      <c r="BB922" s="40">
        <v>0</v>
      </c>
      <c r="BC922" s="39"/>
      <c r="BE922" s="12"/>
      <c r="BF922" s="12"/>
      <c r="BG922" s="12"/>
      <c r="BH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</row>
    <row r="923" spans="1:128" x14ac:dyDescent="0.25">
      <c r="A923" s="34" t="s">
        <v>172</v>
      </c>
      <c r="B923" s="1">
        <v>40259</v>
      </c>
      <c r="C923" s="2"/>
      <c r="D923" s="1"/>
      <c r="F923" s="2">
        <v>74</v>
      </c>
      <c r="G923" t="s">
        <v>129</v>
      </c>
      <c r="H923" s="2"/>
      <c r="I923" s="12"/>
      <c r="J923" s="12">
        <v>21.05</v>
      </c>
      <c r="K923" s="2"/>
      <c r="L923" s="36"/>
      <c r="M923" s="2"/>
      <c r="N923" s="2"/>
      <c r="O923" s="2"/>
      <c r="P923" s="12"/>
      <c r="Q923" s="12"/>
      <c r="R923" s="12"/>
      <c r="S923" s="12"/>
      <c r="T923" s="12"/>
      <c r="U923" s="39"/>
      <c r="W923" s="12"/>
      <c r="X923" s="12"/>
      <c r="Y923" s="12"/>
      <c r="Z923" s="39"/>
      <c r="AB923" s="12"/>
      <c r="AC923" s="42"/>
      <c r="AD923" s="12"/>
      <c r="AE923" s="12"/>
      <c r="AF923" s="12"/>
      <c r="AG923" s="12"/>
      <c r="AH923" s="12"/>
      <c r="AI923" s="12"/>
      <c r="AJ923" s="12"/>
      <c r="AK923" s="12"/>
      <c r="AL923" s="12"/>
      <c r="AM923" s="39"/>
      <c r="AO923" s="12"/>
      <c r="AP923" s="12"/>
      <c r="AQ923" s="12"/>
      <c r="AR923" s="41"/>
      <c r="AS923" s="12"/>
      <c r="AT923" s="12"/>
      <c r="AU923" s="12"/>
      <c r="AV923" s="12"/>
      <c r="AW923" s="12"/>
      <c r="AX923" s="13"/>
      <c r="AY923" s="12"/>
      <c r="AZ923" s="12"/>
      <c r="BA923" s="39"/>
      <c r="BB923" s="40">
        <v>0</v>
      </c>
      <c r="BC923" s="39"/>
      <c r="BE923" s="12"/>
      <c r="BF923" s="12"/>
      <c r="BG923" s="12"/>
      <c r="BH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</row>
    <row r="924" spans="1:128" x14ac:dyDescent="0.25">
      <c r="A924" s="34" t="s">
        <v>172</v>
      </c>
      <c r="B924" s="1">
        <v>40266</v>
      </c>
      <c r="C924" s="2"/>
      <c r="D924" s="1"/>
      <c r="F924" s="2">
        <v>81</v>
      </c>
      <c r="G924" t="s">
        <v>129</v>
      </c>
      <c r="H924" s="2"/>
      <c r="I924" s="12"/>
      <c r="J924" s="12">
        <v>21.65</v>
      </c>
      <c r="K924" s="2"/>
      <c r="L924" s="36"/>
      <c r="M924" s="2"/>
      <c r="N924" s="2"/>
      <c r="O924" s="2"/>
      <c r="P924" s="12"/>
      <c r="Q924" s="12"/>
      <c r="R924" s="12"/>
      <c r="S924" s="12"/>
      <c r="T924" s="12"/>
      <c r="U924" s="39"/>
      <c r="W924" s="12"/>
      <c r="X924" s="12"/>
      <c r="Y924" s="12"/>
      <c r="Z924" s="39"/>
      <c r="AB924" s="12"/>
      <c r="AC924" s="42"/>
      <c r="AD924" s="12"/>
      <c r="AE924" s="12"/>
      <c r="AF924" s="12"/>
      <c r="AG924" s="12"/>
      <c r="AH924" s="12"/>
      <c r="AI924" s="12"/>
      <c r="AJ924" s="12"/>
      <c r="AK924" s="12"/>
      <c r="AL924" s="12"/>
      <c r="AM924" s="39"/>
      <c r="AO924" s="12"/>
      <c r="AP924" s="12"/>
      <c r="AQ924" s="12"/>
      <c r="AR924" s="41"/>
      <c r="AS924" s="12"/>
      <c r="AT924" s="12"/>
      <c r="AU924" s="12"/>
      <c r="AV924" s="12"/>
      <c r="AW924" s="12"/>
      <c r="AX924" s="13"/>
      <c r="AY924" s="12"/>
      <c r="AZ924" s="12"/>
      <c r="BA924" s="39"/>
      <c r="BB924" s="40">
        <v>0</v>
      </c>
      <c r="BC924" s="39"/>
      <c r="BE924" s="12"/>
      <c r="BF924" s="12"/>
      <c r="BG924" s="12"/>
      <c r="BH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</row>
    <row r="925" spans="1:128" x14ac:dyDescent="0.25">
      <c r="A925" s="34" t="s">
        <v>172</v>
      </c>
      <c r="B925" s="1">
        <v>40267</v>
      </c>
      <c r="C925" s="2"/>
      <c r="D925" s="1"/>
      <c r="E925" s="9"/>
      <c r="F925" s="2">
        <v>82</v>
      </c>
      <c r="G925" t="s">
        <v>129</v>
      </c>
      <c r="H925" s="2"/>
      <c r="I925" s="12"/>
      <c r="J925" s="12"/>
      <c r="K925" s="2"/>
      <c r="L925" s="36"/>
      <c r="M925" s="2"/>
      <c r="N925" s="2"/>
      <c r="O925" s="2"/>
      <c r="P925" s="12"/>
      <c r="Q925" s="12"/>
      <c r="R925" s="12"/>
      <c r="S925" s="12"/>
      <c r="T925" s="12"/>
      <c r="U925" s="39">
        <v>3285.6100881323791</v>
      </c>
      <c r="V925" s="40">
        <v>328.56100881323789</v>
      </c>
      <c r="W925" s="12"/>
      <c r="X925" s="12"/>
      <c r="Y925" s="12"/>
      <c r="Z925" s="39">
        <v>2245.7549333305342</v>
      </c>
      <c r="AA925" s="40">
        <v>224.57549333305343</v>
      </c>
      <c r="AB925" s="12">
        <v>3.4586553019707891</v>
      </c>
      <c r="AC925" s="42">
        <f>AB925/AA925</f>
        <v>1.5400858084018457E-2</v>
      </c>
      <c r="AD925" s="12"/>
      <c r="AE925" s="12"/>
      <c r="AF925" s="12"/>
      <c r="AG925" s="12">
        <v>103.03991331537988</v>
      </c>
      <c r="AH925" s="12"/>
      <c r="AI925" s="12">
        <v>1760.9605703180184</v>
      </c>
      <c r="AJ925" s="12"/>
      <c r="AK925" s="12">
        <v>0</v>
      </c>
      <c r="AL925" s="12">
        <v>0</v>
      </c>
      <c r="AM925" s="39">
        <f>AG925+AH925+AI925+AJ925+AK925+AL925</f>
        <v>1864.0004836333983</v>
      </c>
      <c r="AN925" s="40">
        <f>AM925/10</f>
        <v>186.40004836333983</v>
      </c>
      <c r="AO925" s="12"/>
      <c r="AP925" s="12"/>
      <c r="AQ925" s="12"/>
      <c r="AR925" s="41">
        <v>171.31208344074363</v>
      </c>
      <c r="AS925" s="12">
        <v>65.590638220321893</v>
      </c>
      <c r="AT925" s="12">
        <v>105.72144522042174</v>
      </c>
      <c r="AU925" s="12">
        <v>0</v>
      </c>
      <c r="AV925" s="12"/>
      <c r="AW925" s="12"/>
      <c r="AX925" s="13">
        <v>0</v>
      </c>
      <c r="AY925" s="12"/>
      <c r="AZ925" s="12"/>
      <c r="BA925" s="39"/>
      <c r="BB925" s="40">
        <v>0</v>
      </c>
      <c r="BC925" s="39">
        <f>U925+Z925+AM925+BA925</f>
        <v>7395.3655050963116</v>
      </c>
      <c r="BD925">
        <f>V925+AA925+AN925</f>
        <v>739.53655050963118</v>
      </c>
      <c r="BE925" s="12"/>
      <c r="BF925" s="12"/>
      <c r="BG925" s="12"/>
      <c r="BH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</row>
    <row r="926" spans="1:128" x14ac:dyDescent="0.25">
      <c r="A926" s="34" t="s">
        <v>172</v>
      </c>
      <c r="B926" s="1">
        <v>40276</v>
      </c>
      <c r="C926" s="2"/>
      <c r="D926" s="1"/>
      <c r="F926" s="2">
        <v>91</v>
      </c>
      <c r="G926" t="s">
        <v>129</v>
      </c>
      <c r="H926" s="2"/>
      <c r="I926" s="12"/>
      <c r="J926" s="12">
        <v>23.3</v>
      </c>
      <c r="K926" s="2"/>
      <c r="L926" s="36"/>
      <c r="M926" s="2"/>
      <c r="N926" s="2"/>
      <c r="O926" s="2"/>
      <c r="P926" s="12"/>
      <c r="Q926" s="12"/>
      <c r="R926" s="12"/>
      <c r="S926" s="12"/>
      <c r="T926" s="12"/>
      <c r="U926" s="39"/>
      <c r="W926" s="12"/>
      <c r="X926" s="12"/>
      <c r="Y926" s="12"/>
      <c r="Z926" s="39"/>
      <c r="AB926" s="12"/>
      <c r="AC926" s="42"/>
      <c r="AD926" s="12"/>
      <c r="AE926" s="12"/>
      <c r="AF926" s="12"/>
      <c r="AG926" s="12"/>
      <c r="AH926" s="12"/>
      <c r="AI926" s="12"/>
      <c r="AJ926" s="12"/>
      <c r="AK926" s="12"/>
      <c r="AL926" s="12"/>
      <c r="AM926" s="39"/>
      <c r="AO926" s="12"/>
      <c r="AP926" s="12"/>
      <c r="AQ926" s="12"/>
      <c r="AR926" s="41"/>
      <c r="AS926" s="12"/>
      <c r="AT926" s="12"/>
      <c r="AU926" s="12"/>
      <c r="AV926" s="12"/>
      <c r="AW926" s="12"/>
      <c r="AX926" s="13"/>
      <c r="AY926" s="12"/>
      <c r="AZ926" s="12"/>
      <c r="BA926" s="39"/>
      <c r="BB926" s="40">
        <v>0</v>
      </c>
      <c r="BC926" s="39"/>
      <c r="BE926" s="12"/>
      <c r="BF926" s="12"/>
      <c r="BG926" s="12"/>
      <c r="BH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</row>
    <row r="927" spans="1:128" x14ac:dyDescent="0.25">
      <c r="A927" s="34" t="s">
        <v>172</v>
      </c>
      <c r="B927" s="1">
        <v>40287</v>
      </c>
      <c r="C927" s="2"/>
      <c r="D927" s="1"/>
      <c r="E927" s="9"/>
      <c r="F927" s="2">
        <v>102</v>
      </c>
      <c r="G927" t="s">
        <v>129</v>
      </c>
      <c r="H927" s="2"/>
      <c r="I927" s="12"/>
      <c r="J927" s="12"/>
      <c r="K927" s="2"/>
      <c r="L927" s="36"/>
      <c r="M927" s="2"/>
      <c r="N927" s="2"/>
      <c r="O927" s="2"/>
      <c r="P927" s="12"/>
      <c r="Q927" s="12"/>
      <c r="R927" s="12"/>
      <c r="S927" s="12"/>
      <c r="T927" s="12"/>
      <c r="U927" s="39">
        <v>3692.2854674790287</v>
      </c>
      <c r="V927" s="40">
        <v>369.2285467479029</v>
      </c>
      <c r="W927" s="12"/>
      <c r="X927" s="12"/>
      <c r="Y927" s="12"/>
      <c r="Z927" s="39">
        <v>2429.7533849191045</v>
      </c>
      <c r="AA927" s="40">
        <v>242.97533849191046</v>
      </c>
      <c r="AB927" s="12">
        <v>4.3270881380118071</v>
      </c>
      <c r="AC927" s="42">
        <f>AB927/AA927</f>
        <v>1.780875443931472E-2</v>
      </c>
      <c r="AD927" s="12"/>
      <c r="AE927" s="12"/>
      <c r="AF927" s="12"/>
      <c r="AG927" s="12">
        <v>5.7523923444976077</v>
      </c>
      <c r="AH927" s="12"/>
      <c r="AI927" s="12">
        <v>2934.6448550163896</v>
      </c>
      <c r="AJ927" s="12"/>
      <c r="AK927" s="12">
        <v>0</v>
      </c>
      <c r="AL927" s="12">
        <v>0</v>
      </c>
      <c r="AM927" s="39">
        <f>AG927+AH927+AI927+AJ927+AK927+AL927</f>
        <v>2940.3972473608874</v>
      </c>
      <c r="AN927" s="40">
        <f>AM927/10</f>
        <v>294.03972473608871</v>
      </c>
      <c r="AO927" s="12"/>
      <c r="AP927" s="12"/>
      <c r="AQ927" s="12"/>
      <c r="AR927" s="41">
        <v>123.30098053066686</v>
      </c>
      <c r="AS927" s="12">
        <v>4.985406698564594</v>
      </c>
      <c r="AT927" s="12">
        <v>118.31557383210227</v>
      </c>
      <c r="AU927" s="12">
        <v>0</v>
      </c>
      <c r="AV927" s="12"/>
      <c r="AW927" s="12"/>
      <c r="AX927" s="13">
        <v>0</v>
      </c>
      <c r="AY927" s="12"/>
      <c r="AZ927" s="12"/>
      <c r="BA927" s="39"/>
      <c r="BB927" s="40">
        <v>0</v>
      </c>
      <c r="BC927" s="39">
        <f>U927+Z927+AM927+BA927</f>
        <v>9062.4360997590193</v>
      </c>
      <c r="BD927">
        <f>V927+AA927+AN927</f>
        <v>906.24360997590213</v>
      </c>
      <c r="BE927" s="12"/>
      <c r="BF927" s="12"/>
      <c r="BG927" s="12"/>
      <c r="BH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</row>
    <row r="928" spans="1:128" x14ac:dyDescent="0.25">
      <c r="A928" s="34" t="s">
        <v>172</v>
      </c>
      <c r="B928" s="1">
        <v>40288</v>
      </c>
      <c r="C928" s="2"/>
      <c r="D928" s="1"/>
      <c r="F928" s="2">
        <v>103</v>
      </c>
      <c r="G928" t="s">
        <v>129</v>
      </c>
      <c r="H928" s="2"/>
      <c r="I928" s="12"/>
      <c r="J928" s="12">
        <v>24.3</v>
      </c>
      <c r="K928" s="2"/>
      <c r="L928" s="36"/>
      <c r="M928" s="2"/>
      <c r="N928" s="2"/>
      <c r="O928" s="2"/>
      <c r="P928" s="12"/>
      <c r="Q928" s="12"/>
      <c r="R928" s="12"/>
      <c r="S928" s="12"/>
      <c r="T928" s="12"/>
      <c r="U928" s="39"/>
      <c r="W928" s="12"/>
      <c r="X928" s="12"/>
      <c r="Y928" s="12"/>
      <c r="Z928" s="39"/>
      <c r="AB928" s="12"/>
      <c r="AC928" s="42"/>
      <c r="AD928" s="12"/>
      <c r="AE928" s="12"/>
      <c r="AF928" s="12"/>
      <c r="AG928" s="12"/>
      <c r="AH928" s="12"/>
      <c r="AI928" s="12"/>
      <c r="AJ928" s="12"/>
      <c r="AK928" s="12"/>
      <c r="AL928" s="12"/>
      <c r="AM928" s="39"/>
      <c r="AO928" s="12"/>
      <c r="AP928" s="12"/>
      <c r="AQ928" s="12"/>
      <c r="AR928" s="41"/>
      <c r="AS928" s="12"/>
      <c r="AT928" s="12"/>
      <c r="AU928" s="12"/>
      <c r="AV928" s="12"/>
      <c r="AW928" s="12"/>
      <c r="AX928" s="13"/>
      <c r="AY928" s="12"/>
      <c r="AZ928" s="12"/>
      <c r="BA928" s="39"/>
      <c r="BB928" s="40">
        <v>0</v>
      </c>
      <c r="BC928" s="39"/>
      <c r="BE928" s="12"/>
      <c r="BF928" s="12"/>
      <c r="BG928" s="12"/>
      <c r="BH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</row>
    <row r="929" spans="1:128" x14ac:dyDescent="0.25">
      <c r="A929" s="34" t="s">
        <v>172</v>
      </c>
      <c r="B929" s="1">
        <v>40302</v>
      </c>
      <c r="C929" s="2"/>
      <c r="D929" s="1"/>
      <c r="F929" s="2">
        <v>117</v>
      </c>
      <c r="G929" t="s">
        <v>129</v>
      </c>
      <c r="H929" s="2"/>
      <c r="I929" s="12"/>
      <c r="J929" s="12"/>
      <c r="K929" s="2"/>
      <c r="L929" s="36"/>
      <c r="M929" s="2"/>
      <c r="N929" s="2"/>
      <c r="O929" s="2"/>
      <c r="P929" s="12"/>
      <c r="Q929" s="12"/>
      <c r="R929" s="12"/>
      <c r="S929" s="12"/>
      <c r="T929" s="12"/>
      <c r="U929" s="39"/>
      <c r="W929" s="12"/>
      <c r="X929" s="12"/>
      <c r="Y929" s="12"/>
      <c r="Z929" s="39"/>
      <c r="AB929" s="12"/>
      <c r="AC929" s="42"/>
      <c r="AD929" s="12"/>
      <c r="AE929" s="12"/>
      <c r="AF929" s="12"/>
      <c r="AG929" s="12"/>
      <c r="AH929" s="12"/>
      <c r="AI929" s="12"/>
      <c r="AJ929" s="12"/>
      <c r="AK929" s="12"/>
      <c r="AL929" s="12"/>
      <c r="AM929" s="39"/>
      <c r="AO929" s="12"/>
      <c r="AP929" s="12"/>
      <c r="AQ929" s="12"/>
      <c r="AR929" s="41"/>
      <c r="AS929" s="12"/>
      <c r="AT929" s="12"/>
      <c r="AU929" s="12"/>
      <c r="AV929" s="12"/>
      <c r="AW929" s="12"/>
      <c r="AX929" s="13"/>
      <c r="AY929" s="12"/>
      <c r="AZ929" s="12"/>
      <c r="BA929" s="39"/>
      <c r="BB929" s="40">
        <v>0</v>
      </c>
      <c r="BC929" s="39"/>
      <c r="BE929" s="12"/>
      <c r="BF929" s="12"/>
      <c r="BG929" s="12">
        <v>10.591437762929967</v>
      </c>
      <c r="BH929" s="12">
        <v>5.0041597205683903</v>
      </c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</row>
    <row r="930" spans="1:128" x14ac:dyDescent="0.25">
      <c r="A930" s="34" t="s">
        <v>172</v>
      </c>
      <c r="B930" s="1">
        <v>40308</v>
      </c>
      <c r="C930" s="2"/>
      <c r="D930" s="1"/>
      <c r="F930" s="2">
        <v>123</v>
      </c>
      <c r="G930" t="s">
        <v>129</v>
      </c>
      <c r="H930" s="2"/>
      <c r="I930" s="12"/>
      <c r="J930" s="12"/>
      <c r="K930" s="2"/>
      <c r="L930" s="36"/>
      <c r="M930" s="2"/>
      <c r="N930" s="2"/>
      <c r="O930" s="2"/>
      <c r="P930" s="12"/>
      <c r="Q930" s="12"/>
      <c r="R930" s="12"/>
      <c r="S930" s="12"/>
      <c r="T930" s="12"/>
      <c r="U930" s="39"/>
      <c r="W930" s="12"/>
      <c r="X930" s="12"/>
      <c r="Y930" s="12"/>
      <c r="Z930" s="39"/>
      <c r="AB930" s="12"/>
      <c r="AC930" s="42"/>
      <c r="AD930" s="12"/>
      <c r="AE930" s="12"/>
      <c r="AF930" s="12"/>
      <c r="AG930" s="12"/>
      <c r="AH930" s="12"/>
      <c r="AI930" s="12"/>
      <c r="AJ930" s="12"/>
      <c r="AK930" s="12"/>
      <c r="AL930" s="12"/>
      <c r="AM930" s="39"/>
      <c r="AO930" s="12"/>
      <c r="AP930" s="12"/>
      <c r="AQ930" s="12"/>
      <c r="AR930" s="41"/>
      <c r="AS930" s="12"/>
      <c r="AT930" s="12"/>
      <c r="AU930" s="12"/>
      <c r="AV930" s="12"/>
      <c r="AW930" s="12"/>
      <c r="AX930" s="13"/>
      <c r="AY930" s="12"/>
      <c r="AZ930" s="12"/>
      <c r="BA930" s="39"/>
      <c r="BB930" s="40">
        <v>0</v>
      </c>
      <c r="BC930" s="39"/>
      <c r="BE930" s="12"/>
      <c r="BF930" s="12"/>
      <c r="BG930" s="12">
        <v>26.569331023674003</v>
      </c>
      <c r="BH930" s="12">
        <v>4.5728801434366844</v>
      </c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</row>
    <row r="931" spans="1:128" x14ac:dyDescent="0.25">
      <c r="A931" s="34" t="s">
        <v>172</v>
      </c>
      <c r="B931" s="1">
        <v>40315</v>
      </c>
      <c r="C931" s="2"/>
      <c r="D931" s="1"/>
      <c r="F931" s="2">
        <v>130</v>
      </c>
      <c r="G931" t="s">
        <v>129</v>
      </c>
      <c r="H931" s="2"/>
      <c r="I931" s="12"/>
      <c r="J931" s="12"/>
      <c r="K931" s="2"/>
      <c r="L931" s="36"/>
      <c r="M931" s="2"/>
      <c r="N931" s="2"/>
      <c r="O931" s="2"/>
      <c r="P931" s="12"/>
      <c r="Q931" s="12"/>
      <c r="R931" s="12"/>
      <c r="S931" s="12"/>
      <c r="T931" s="12"/>
      <c r="U931" s="39"/>
      <c r="W931" s="12"/>
      <c r="X931" s="12"/>
      <c r="Y931" s="12"/>
      <c r="Z931" s="39"/>
      <c r="AB931" s="12"/>
      <c r="AC931" s="42"/>
      <c r="AD931" s="12"/>
      <c r="AE931" s="12"/>
      <c r="AF931" s="12"/>
      <c r="AG931" s="12"/>
      <c r="AH931" s="12"/>
      <c r="AI931" s="12"/>
      <c r="AJ931" s="12"/>
      <c r="AK931" s="12"/>
      <c r="AL931" s="12"/>
      <c r="AM931" s="39"/>
      <c r="AO931" s="12"/>
      <c r="AP931" s="12"/>
      <c r="AQ931" s="12"/>
      <c r="AR931" s="41"/>
      <c r="AS931" s="12"/>
      <c r="AT931" s="12"/>
      <c r="AU931" s="12"/>
      <c r="AV931" s="12"/>
      <c r="AW931" s="12"/>
      <c r="AX931" s="13"/>
      <c r="AY931" s="12"/>
      <c r="AZ931" s="12"/>
      <c r="BA931" s="39"/>
      <c r="BB931" s="40">
        <v>0</v>
      </c>
      <c r="BC931" s="39"/>
      <c r="BE931" s="12"/>
      <c r="BF931" s="12"/>
      <c r="BG931" s="12">
        <v>41.169677472572793</v>
      </c>
      <c r="BH931" s="12">
        <v>4.744184027777778</v>
      </c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</row>
    <row r="932" spans="1:128" x14ac:dyDescent="0.25">
      <c r="A932" s="34" t="s">
        <v>172</v>
      </c>
      <c r="B932" s="1">
        <v>40323</v>
      </c>
      <c r="C932" s="2"/>
      <c r="D932" s="1"/>
      <c r="F932" s="2">
        <v>138</v>
      </c>
      <c r="G932" t="s">
        <v>129</v>
      </c>
      <c r="H932" s="2"/>
      <c r="I932" s="12"/>
      <c r="J932" s="12"/>
      <c r="K932" s="2"/>
      <c r="L932" s="36"/>
      <c r="M932" s="2"/>
      <c r="N932" s="2"/>
      <c r="O932" s="2"/>
      <c r="P932" s="12"/>
      <c r="Q932" s="12"/>
      <c r="R932" s="12"/>
      <c r="S932" s="12"/>
      <c r="T932" s="12"/>
      <c r="U932" s="39"/>
      <c r="W932" s="12"/>
      <c r="X932" s="12"/>
      <c r="Y932" s="12"/>
      <c r="Z932" s="39"/>
      <c r="AB932" s="12"/>
      <c r="AC932" s="42"/>
      <c r="AD932" s="12"/>
      <c r="AE932" s="12"/>
      <c r="AF932" s="12"/>
      <c r="AG932" s="12"/>
      <c r="AH932" s="12"/>
      <c r="AI932" s="12"/>
      <c r="AJ932" s="12"/>
      <c r="AK932" s="12"/>
      <c r="AL932" s="12"/>
      <c r="AM932" s="39"/>
      <c r="AO932" s="12"/>
      <c r="AP932" s="12"/>
      <c r="AQ932" s="12"/>
      <c r="AR932" s="41"/>
      <c r="AS932" s="12"/>
      <c r="AT932" s="12"/>
      <c r="AU932" s="12"/>
      <c r="AV932" s="12"/>
      <c r="AW932" s="12"/>
      <c r="AX932" s="13"/>
      <c r="AY932" s="12"/>
      <c r="AZ932" s="12"/>
      <c r="BA932" s="39"/>
      <c r="BB932" s="40">
        <v>0</v>
      </c>
      <c r="BC932" s="39"/>
      <c r="BE932" s="12"/>
      <c r="BF932" s="12"/>
      <c r="BG932" s="12">
        <v>57.362039099232852</v>
      </c>
      <c r="BH932" s="12">
        <v>4.6493161094224931</v>
      </c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</row>
    <row r="933" spans="1:128" x14ac:dyDescent="0.25">
      <c r="A933" s="34" t="s">
        <v>172</v>
      </c>
      <c r="B933" s="1">
        <v>40324</v>
      </c>
      <c r="C933" s="2"/>
      <c r="D933" s="1"/>
      <c r="E933" s="9"/>
      <c r="F933" s="2">
        <v>139</v>
      </c>
      <c r="G933" t="s">
        <v>129</v>
      </c>
      <c r="H933" s="2"/>
      <c r="I933" s="12"/>
      <c r="J933" s="12"/>
      <c r="K933" s="2"/>
      <c r="L933" s="36"/>
      <c r="M933" s="2"/>
      <c r="N933" s="2"/>
      <c r="O933" s="2"/>
      <c r="P933" s="12"/>
      <c r="Q933" s="12"/>
      <c r="R933" s="12"/>
      <c r="S933" s="12"/>
      <c r="T933" s="12"/>
      <c r="U933" s="39">
        <v>4479.0226611252892</v>
      </c>
      <c r="V933" s="40">
        <v>447.90226611252893</v>
      </c>
      <c r="W933" s="12"/>
      <c r="X933" s="12"/>
      <c r="Y933" s="12"/>
      <c r="Z933" s="39">
        <v>2471.1643873359212</v>
      </c>
      <c r="AA933" s="40">
        <v>247.11643873359213</v>
      </c>
      <c r="AB933" s="12">
        <v>3.4235745789380534</v>
      </c>
      <c r="AC933" s="42">
        <f>AB933/AA933</f>
        <v>1.3854094840808601E-2</v>
      </c>
      <c r="AD933" s="12"/>
      <c r="AE933" s="12"/>
      <c r="AF933" s="12"/>
      <c r="AG933" s="12">
        <v>0</v>
      </c>
      <c r="AH933" s="12"/>
      <c r="AI933" s="12">
        <v>2034.7412689495047</v>
      </c>
      <c r="AJ933" s="12"/>
      <c r="AK933" s="12">
        <v>93.685344827586192</v>
      </c>
      <c r="AL933" s="12">
        <v>3830.0659955032011</v>
      </c>
      <c r="AM933" s="39">
        <f>AG933+AH933+AI933+AJ933+AK933+AL933</f>
        <v>5958.4926092802925</v>
      </c>
      <c r="AN933" s="40">
        <f>AM933/10</f>
        <v>595.84926092802925</v>
      </c>
      <c r="AO933" s="12"/>
      <c r="AP933" s="12"/>
      <c r="AQ933" s="12"/>
      <c r="AR933" s="41">
        <v>118.531617928008</v>
      </c>
      <c r="AS933" s="12">
        <v>0</v>
      </c>
      <c r="AT933" s="12">
        <v>44.853550647615727</v>
      </c>
      <c r="AU933" s="12">
        <v>69.712550039012967</v>
      </c>
      <c r="AV933" s="12"/>
      <c r="AW933" s="12"/>
      <c r="AX933" s="13">
        <v>3.9655172413793105</v>
      </c>
      <c r="AY933" s="12"/>
      <c r="AZ933" s="12"/>
      <c r="BA933" s="39"/>
      <c r="BB933" s="40">
        <v>0</v>
      </c>
      <c r="BC933" s="39">
        <f>U933+Z933+AM933+BA933</f>
        <v>12908.679657741503</v>
      </c>
      <c r="BD933">
        <f>V933+AA933+AN933</f>
        <v>1290.8679657741504</v>
      </c>
      <c r="BE933" s="12"/>
      <c r="BF933" s="12"/>
      <c r="BG933" s="12"/>
      <c r="BH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</row>
    <row r="934" spans="1:128" x14ac:dyDescent="0.25">
      <c r="A934" s="34" t="s">
        <v>172</v>
      </c>
      <c r="B934" s="1">
        <v>40293</v>
      </c>
      <c r="C934" s="2">
        <v>7</v>
      </c>
      <c r="D934" t="s">
        <v>222</v>
      </c>
      <c r="E934" t="s">
        <v>18</v>
      </c>
      <c r="F934" s="2">
        <v>108</v>
      </c>
      <c r="G934" t="s">
        <v>129</v>
      </c>
      <c r="H934" s="2"/>
      <c r="I934" s="12"/>
      <c r="J934" s="12"/>
      <c r="K934" s="2"/>
      <c r="L934" s="36"/>
      <c r="M934" s="2"/>
      <c r="N934" s="2">
        <v>108</v>
      </c>
      <c r="O934" s="2"/>
      <c r="P934" s="12"/>
      <c r="Q934" s="12"/>
      <c r="R934" s="12"/>
      <c r="S934" s="12"/>
      <c r="T934" s="12"/>
      <c r="U934" s="39"/>
      <c r="W934" s="12"/>
      <c r="X934" s="12"/>
      <c r="Y934" s="12"/>
      <c r="Z934" s="39"/>
      <c r="AB934" s="12"/>
      <c r="AC934" s="42"/>
      <c r="AD934" s="12"/>
      <c r="AE934" s="12"/>
      <c r="AF934" s="12"/>
      <c r="AG934" s="12"/>
      <c r="AH934" s="12"/>
      <c r="AI934" s="12"/>
      <c r="AJ934" s="12"/>
      <c r="AK934" s="12"/>
      <c r="AL934" s="12"/>
      <c r="AM934" s="39"/>
      <c r="AO934" s="12"/>
      <c r="AP934" s="12"/>
      <c r="AQ934" s="12"/>
      <c r="AR934" s="41"/>
      <c r="AS934" s="12"/>
      <c r="AT934" s="12"/>
      <c r="AU934" s="12"/>
      <c r="AV934" s="12"/>
      <c r="AW934" s="12"/>
      <c r="AX934" s="13"/>
      <c r="AY934" s="12"/>
      <c r="AZ934" s="12"/>
      <c r="BA934" s="39"/>
      <c r="BB934" s="40">
        <v>0</v>
      </c>
      <c r="BC934" s="39"/>
      <c r="BE934" s="12"/>
      <c r="BF934" s="12"/>
      <c r="BG934" s="12"/>
      <c r="BH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</row>
    <row r="935" spans="1:128" x14ac:dyDescent="0.25">
      <c r="A935" s="34" t="s">
        <v>172</v>
      </c>
      <c r="B935" s="1">
        <v>40357</v>
      </c>
      <c r="C935" s="2">
        <v>9</v>
      </c>
      <c r="D935" s="1" t="s">
        <v>122</v>
      </c>
      <c r="E935" t="s">
        <v>20</v>
      </c>
      <c r="F935" s="2">
        <v>172</v>
      </c>
      <c r="G935" t="s">
        <v>129</v>
      </c>
      <c r="H935" s="2"/>
      <c r="I935" s="12"/>
      <c r="J935" s="12"/>
      <c r="K935" s="2"/>
      <c r="L935" s="36"/>
      <c r="M935" s="2"/>
      <c r="N935" s="2"/>
      <c r="O935" s="2"/>
      <c r="P935" s="12"/>
      <c r="Q935" s="12"/>
      <c r="R935" s="12"/>
      <c r="S935" s="12"/>
      <c r="T935" s="12"/>
      <c r="U935" s="39"/>
      <c r="W935" s="12"/>
      <c r="X935" s="12"/>
      <c r="Y935" s="12"/>
      <c r="Z935" s="39"/>
      <c r="AB935" s="12"/>
      <c r="AC935" s="42"/>
      <c r="AD935" s="12"/>
      <c r="AE935" s="12"/>
      <c r="AF935" s="12"/>
      <c r="AG935" s="12"/>
      <c r="AH935" s="12"/>
      <c r="AI935" s="12"/>
      <c r="AJ935" s="12"/>
      <c r="AK935" s="12"/>
      <c r="AL935" s="12"/>
      <c r="AM935" s="39"/>
      <c r="AO935" s="12"/>
      <c r="AP935" s="12"/>
      <c r="AQ935" s="12"/>
      <c r="AR935" s="41"/>
      <c r="AS935" s="12"/>
      <c r="AT935" s="12"/>
      <c r="AU935" s="12"/>
      <c r="AV935" s="12"/>
      <c r="AW935" s="12"/>
      <c r="AX935" s="13"/>
      <c r="AY935" s="12">
        <v>4499.8875000000007</v>
      </c>
      <c r="AZ935" s="12">
        <v>35.48615911287434</v>
      </c>
      <c r="BA935" s="39">
        <f>AY935*(AZ935/100)</f>
        <v>1596.8372381503434</v>
      </c>
      <c r="BB935" s="40">
        <v>159.68372381503434</v>
      </c>
      <c r="BC935" s="39"/>
      <c r="BE935" s="12"/>
      <c r="BF935" s="12">
        <f>BA935/227</f>
        <v>7.0345252781953453</v>
      </c>
      <c r="BG935" s="12">
        <v>100</v>
      </c>
      <c r="BH935" s="12">
        <v>4.4841892169800008</v>
      </c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</row>
    <row r="936" spans="1:128" x14ac:dyDescent="0.25">
      <c r="A936" s="34" t="s">
        <v>172</v>
      </c>
      <c r="B936" s="1">
        <v>40185</v>
      </c>
      <c r="C936" s="2">
        <v>0</v>
      </c>
      <c r="D936" s="1" t="s">
        <v>223</v>
      </c>
      <c r="E936" s="9" t="s">
        <v>14</v>
      </c>
      <c r="F936" s="2">
        <v>0</v>
      </c>
      <c r="G936" t="s">
        <v>129</v>
      </c>
      <c r="H936" s="2"/>
      <c r="I936" s="12"/>
      <c r="J936" s="12"/>
      <c r="K936" s="2"/>
      <c r="L936" s="36"/>
      <c r="M936" s="2"/>
      <c r="N936" s="2"/>
      <c r="O936" s="2"/>
      <c r="P936" s="12"/>
      <c r="Q936" s="12"/>
      <c r="R936" s="12"/>
      <c r="S936" s="12"/>
      <c r="T936" s="12"/>
      <c r="U936" s="39">
        <v>0</v>
      </c>
      <c r="W936" s="12"/>
      <c r="X936" s="12"/>
      <c r="Y936" s="12"/>
      <c r="Z936" s="39">
        <v>0</v>
      </c>
      <c r="AB936" s="12"/>
      <c r="AC936" s="42"/>
      <c r="AD936" s="12"/>
      <c r="AE936" s="12"/>
      <c r="AF936" s="12"/>
      <c r="AG936" s="12">
        <v>0</v>
      </c>
      <c r="AH936" s="12"/>
      <c r="AI936" s="12">
        <v>0</v>
      </c>
      <c r="AJ936" s="12"/>
      <c r="AK936" s="12">
        <v>0</v>
      </c>
      <c r="AL936" s="12">
        <v>0</v>
      </c>
      <c r="AM936" s="39"/>
      <c r="AO936" s="12"/>
      <c r="AP936" s="12"/>
      <c r="AQ936" s="12"/>
      <c r="AR936" s="41">
        <v>0</v>
      </c>
      <c r="AS936" s="12">
        <v>0</v>
      </c>
      <c r="AT936" s="12">
        <v>0</v>
      </c>
      <c r="AU936" s="12">
        <v>0</v>
      </c>
      <c r="AV936" s="12"/>
      <c r="AW936" s="12"/>
      <c r="AX936" s="13">
        <v>0</v>
      </c>
      <c r="AY936" s="12"/>
      <c r="AZ936" s="12"/>
      <c r="BA936" s="39"/>
      <c r="BB936" s="40">
        <v>0</v>
      </c>
      <c r="BC936" s="39"/>
      <c r="BE936" s="12"/>
      <c r="BF936" s="12"/>
      <c r="BG936" s="12"/>
      <c r="BH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</row>
    <row r="937" spans="1:128" x14ac:dyDescent="0.25">
      <c r="A937" s="34" t="s">
        <v>172</v>
      </c>
      <c r="B937" s="1">
        <v>40212</v>
      </c>
      <c r="C937" s="2">
        <v>3</v>
      </c>
      <c r="D937" t="s">
        <v>224</v>
      </c>
      <c r="E937" t="s">
        <v>16</v>
      </c>
      <c r="F937" s="2">
        <v>27</v>
      </c>
      <c r="G937" t="s">
        <v>129</v>
      </c>
      <c r="H937" s="2"/>
      <c r="I937" s="12"/>
      <c r="J937" s="12"/>
      <c r="K937" s="2"/>
      <c r="L937" s="36">
        <v>27</v>
      </c>
      <c r="M937" s="2"/>
      <c r="N937" s="2"/>
      <c r="O937" s="2"/>
      <c r="P937" s="12"/>
      <c r="Q937" s="12"/>
      <c r="R937" s="12"/>
      <c r="S937" s="12"/>
      <c r="T937" s="12"/>
      <c r="U937" s="39"/>
      <c r="W937" s="12"/>
      <c r="X937" s="12"/>
      <c r="Y937" s="12"/>
      <c r="Z937" s="39"/>
      <c r="AB937" s="12"/>
      <c r="AC937" s="42"/>
      <c r="AD937" s="12"/>
      <c r="AE937" s="12"/>
      <c r="AF937" s="12"/>
      <c r="AG937" s="12"/>
      <c r="AH937" s="12"/>
      <c r="AI937" s="12"/>
      <c r="AJ937" s="12"/>
      <c r="AK937" s="12"/>
      <c r="AL937" s="12"/>
      <c r="AM937" s="39"/>
      <c r="AO937" s="12"/>
      <c r="AP937" s="12"/>
      <c r="AQ937" s="12"/>
      <c r="AR937" s="41"/>
      <c r="AS937" s="12"/>
      <c r="AT937" s="12"/>
      <c r="AU937" s="12"/>
      <c r="AV937" s="12"/>
      <c r="AW937" s="12"/>
      <c r="AX937" s="13"/>
      <c r="AY937" s="12"/>
      <c r="AZ937" s="12"/>
      <c r="BA937" s="39"/>
      <c r="BB937" s="40">
        <v>0</v>
      </c>
      <c r="BC937" s="39"/>
      <c r="BE937" s="12"/>
      <c r="BF937" s="12"/>
      <c r="BG937" s="12"/>
      <c r="BH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</row>
    <row r="938" spans="1:128" x14ac:dyDescent="0.25">
      <c r="A938" s="34" t="s">
        <v>158</v>
      </c>
      <c r="B938" s="1">
        <v>40234</v>
      </c>
      <c r="C938" s="2">
        <v>4</v>
      </c>
      <c r="D938" t="s">
        <v>220</v>
      </c>
      <c r="E938" t="s">
        <v>17</v>
      </c>
      <c r="F938" s="2">
        <v>49</v>
      </c>
      <c r="G938" t="s">
        <v>130</v>
      </c>
      <c r="H938" s="2"/>
      <c r="I938" s="12"/>
      <c r="J938" s="12"/>
      <c r="K938" s="2"/>
      <c r="L938" s="36"/>
      <c r="M938" s="2">
        <v>49</v>
      </c>
      <c r="N938" s="2"/>
      <c r="O938" s="2"/>
      <c r="P938" s="12"/>
      <c r="Q938" s="12"/>
      <c r="R938" s="12"/>
      <c r="S938" s="12"/>
      <c r="T938" s="12"/>
      <c r="U938" s="39"/>
      <c r="W938" s="12"/>
      <c r="X938" s="12"/>
      <c r="Y938" s="12"/>
      <c r="Z938" s="39"/>
      <c r="AB938" s="12"/>
      <c r="AC938" s="42"/>
      <c r="AD938" s="12"/>
      <c r="AE938" s="12"/>
      <c r="AF938" s="12"/>
      <c r="AG938" s="12"/>
      <c r="AH938" s="12"/>
      <c r="AI938" s="12"/>
      <c r="AJ938" s="12"/>
      <c r="AK938" s="12"/>
      <c r="AL938" s="12"/>
      <c r="AM938" s="39"/>
      <c r="AO938" s="12"/>
      <c r="AP938" s="12"/>
      <c r="AQ938" s="12"/>
      <c r="AR938" s="41"/>
      <c r="AS938" s="12"/>
      <c r="AT938" s="12"/>
      <c r="AU938" s="12"/>
      <c r="AV938" s="12"/>
      <c r="AW938" s="12"/>
      <c r="AX938" s="13"/>
      <c r="AY938" s="12"/>
      <c r="AZ938" s="12"/>
      <c r="BA938" s="39"/>
      <c r="BB938" s="40">
        <v>0</v>
      </c>
      <c r="BC938" s="39"/>
      <c r="BE938" s="12"/>
      <c r="BF938" s="12"/>
      <c r="BG938" s="12"/>
      <c r="BH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</row>
    <row r="939" spans="1:128" x14ac:dyDescent="0.25">
      <c r="A939" s="34" t="s">
        <v>158</v>
      </c>
      <c r="B939" s="1">
        <v>40334</v>
      </c>
      <c r="C939" s="2">
        <v>8</v>
      </c>
      <c r="D939" s="1" t="s">
        <v>221</v>
      </c>
      <c r="E939" t="s">
        <v>19</v>
      </c>
      <c r="F939" s="2">
        <v>149</v>
      </c>
      <c r="G939" t="s">
        <v>130</v>
      </c>
      <c r="H939" s="2"/>
      <c r="I939" s="12"/>
      <c r="J939" s="12"/>
      <c r="K939" s="2"/>
      <c r="L939" s="36"/>
      <c r="M939" s="2"/>
      <c r="N939" s="2"/>
      <c r="O939" s="2">
        <v>149</v>
      </c>
      <c r="P939" s="12"/>
      <c r="Q939" s="12"/>
      <c r="R939" s="12"/>
      <c r="S939" s="12"/>
      <c r="T939" s="12"/>
      <c r="U939" s="39"/>
      <c r="W939" s="12"/>
      <c r="X939" s="12"/>
      <c r="Y939" s="12"/>
      <c r="Z939" s="39"/>
      <c r="AB939" s="12"/>
      <c r="AC939" s="42"/>
      <c r="AD939" s="12"/>
      <c r="AE939" s="12"/>
      <c r="AF939" s="12"/>
      <c r="AG939" s="12"/>
      <c r="AH939" s="12"/>
      <c r="AI939" s="12"/>
      <c r="AJ939" s="12"/>
      <c r="AK939" s="12"/>
      <c r="AL939" s="12"/>
      <c r="AM939" s="39"/>
      <c r="AO939" s="12"/>
      <c r="AP939" s="12"/>
      <c r="AQ939" s="12"/>
      <c r="AR939" s="41"/>
      <c r="AS939" s="12"/>
      <c r="AT939" s="12"/>
      <c r="AU939" s="12"/>
      <c r="AV939" s="12"/>
      <c r="AW939" s="12"/>
      <c r="AX939" s="13"/>
      <c r="AY939" s="12"/>
      <c r="AZ939" s="12"/>
      <c r="BA939" s="39"/>
      <c r="BB939" s="40">
        <v>0</v>
      </c>
      <c r="BC939" s="39"/>
      <c r="BE939" s="12"/>
      <c r="BF939" s="12"/>
      <c r="BG939" s="12"/>
      <c r="BH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</row>
    <row r="940" spans="1:128" x14ac:dyDescent="0.25">
      <c r="A940" s="34" t="s">
        <v>158</v>
      </c>
      <c r="B940" s="1">
        <v>40210</v>
      </c>
      <c r="C940" s="2"/>
      <c r="D940" s="1"/>
      <c r="F940" s="2">
        <v>25</v>
      </c>
      <c r="G940" t="s">
        <v>130</v>
      </c>
      <c r="H940" s="2"/>
      <c r="I940" s="12"/>
      <c r="J940" s="12">
        <v>6.95</v>
      </c>
      <c r="K940" s="2"/>
      <c r="L940" s="36"/>
      <c r="M940" s="2"/>
      <c r="N940" s="2"/>
      <c r="O940" s="2"/>
      <c r="P940" s="12"/>
      <c r="Q940" s="12"/>
      <c r="R940" s="12"/>
      <c r="S940" s="12"/>
      <c r="T940" s="12"/>
      <c r="U940" s="39"/>
      <c r="W940" s="12"/>
      <c r="X940" s="12"/>
      <c r="Y940" s="12"/>
      <c r="Z940" s="39"/>
      <c r="AB940" s="12"/>
      <c r="AC940" s="42"/>
      <c r="AD940" s="12"/>
      <c r="AE940" s="12"/>
      <c r="AF940" s="12"/>
      <c r="AG940" s="12"/>
      <c r="AH940" s="12"/>
      <c r="AI940" s="12"/>
      <c r="AJ940" s="12"/>
      <c r="AK940" s="12"/>
      <c r="AL940" s="12"/>
      <c r="AM940" s="39"/>
      <c r="AO940" s="12"/>
      <c r="AP940" s="12"/>
      <c r="AQ940" s="12"/>
      <c r="AR940" s="41"/>
      <c r="AS940" s="12"/>
      <c r="AT940" s="12"/>
      <c r="AU940" s="12"/>
      <c r="AV940" s="12"/>
      <c r="AW940" s="12"/>
      <c r="AX940" s="13"/>
      <c r="AY940" s="12"/>
      <c r="AZ940" s="12"/>
      <c r="BA940" s="39"/>
      <c r="BB940" s="40">
        <v>0</v>
      </c>
      <c r="BC940" s="39"/>
      <c r="BE940" s="12"/>
      <c r="BF940" s="12"/>
      <c r="BG940" s="12"/>
      <c r="BH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</row>
    <row r="941" spans="1:128" x14ac:dyDescent="0.25">
      <c r="A941" s="34" t="s">
        <v>158</v>
      </c>
      <c r="B941" s="1">
        <v>40211</v>
      </c>
      <c r="C941" s="2"/>
      <c r="D941" s="1"/>
      <c r="E941" s="9"/>
      <c r="F941" s="2">
        <v>26</v>
      </c>
      <c r="G941" t="s">
        <v>130</v>
      </c>
      <c r="H941" s="2"/>
      <c r="I941" s="12"/>
      <c r="J941" s="12"/>
      <c r="K941" s="2"/>
      <c r="L941" s="36"/>
      <c r="M941" s="2"/>
      <c r="N941" s="2"/>
      <c r="O941" s="2"/>
      <c r="P941" s="12"/>
      <c r="Q941" s="12"/>
      <c r="R941" s="12"/>
      <c r="S941" s="12"/>
      <c r="T941" s="12"/>
      <c r="U941" s="39">
        <v>0</v>
      </c>
      <c r="W941" s="12"/>
      <c r="X941" s="12"/>
      <c r="Y941" s="12"/>
      <c r="Z941" s="39">
        <v>0</v>
      </c>
      <c r="AB941" s="12">
        <v>0.17474999999999999</v>
      </c>
      <c r="AC941" s="42"/>
      <c r="AD941" s="12"/>
      <c r="AE941" s="12"/>
      <c r="AF941" s="12"/>
      <c r="AG941" s="12">
        <v>0</v>
      </c>
      <c r="AH941" s="12"/>
      <c r="AI941" s="12">
        <v>0</v>
      </c>
      <c r="AJ941" s="12"/>
      <c r="AK941" s="12">
        <v>0</v>
      </c>
      <c r="AL941" s="12">
        <v>0</v>
      </c>
      <c r="AM941" s="39"/>
      <c r="AO941" s="12"/>
      <c r="AP941" s="12"/>
      <c r="AQ941" s="12"/>
      <c r="AR941" s="41">
        <v>0</v>
      </c>
      <c r="AS941" s="12">
        <v>0</v>
      </c>
      <c r="AT941" s="12">
        <v>0</v>
      </c>
      <c r="AU941" s="12">
        <v>0</v>
      </c>
      <c r="AV941" s="12"/>
      <c r="AW941" s="12"/>
      <c r="AX941" s="13">
        <v>0</v>
      </c>
      <c r="AY941" s="12"/>
      <c r="AZ941" s="12"/>
      <c r="BA941" s="39"/>
      <c r="BB941" s="40">
        <v>0</v>
      </c>
      <c r="BC941" s="39"/>
      <c r="BE941" s="12"/>
      <c r="BF941" s="12"/>
      <c r="BG941" s="12"/>
      <c r="BH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</row>
    <row r="942" spans="1:128" x14ac:dyDescent="0.25">
      <c r="A942" s="34" t="s">
        <v>158</v>
      </c>
      <c r="B942" s="1">
        <v>40217</v>
      </c>
      <c r="C942" s="2"/>
      <c r="D942" s="1"/>
      <c r="F942" s="2">
        <v>32</v>
      </c>
      <c r="G942" t="s">
        <v>130</v>
      </c>
      <c r="H942" s="2"/>
      <c r="I942" s="12"/>
      <c r="J942" s="12">
        <v>9.1</v>
      </c>
      <c r="K942" s="2"/>
      <c r="L942" s="36"/>
      <c r="M942" s="2"/>
      <c r="N942" s="2"/>
      <c r="O942" s="2"/>
      <c r="P942" s="12"/>
      <c r="Q942" s="12"/>
      <c r="R942" s="12"/>
      <c r="S942" s="12"/>
      <c r="T942" s="12"/>
      <c r="U942" s="39"/>
      <c r="W942" s="12"/>
      <c r="X942" s="12"/>
      <c r="Y942" s="12"/>
      <c r="Z942" s="39"/>
      <c r="AB942" s="12"/>
      <c r="AC942" s="42"/>
      <c r="AD942" s="12"/>
      <c r="AE942" s="12"/>
      <c r="AF942" s="12"/>
      <c r="AG942" s="12"/>
      <c r="AH942" s="12"/>
      <c r="AI942" s="12"/>
      <c r="AJ942" s="12"/>
      <c r="AK942" s="12"/>
      <c r="AL942" s="12"/>
      <c r="AM942" s="39"/>
      <c r="AO942" s="12"/>
      <c r="AP942" s="12"/>
      <c r="AQ942" s="12"/>
      <c r="AR942" s="41"/>
      <c r="AS942" s="12"/>
      <c r="AT942" s="12"/>
      <c r="AU942" s="12"/>
      <c r="AV942" s="12"/>
      <c r="AW942" s="12"/>
      <c r="AX942" s="13"/>
      <c r="AY942" s="12"/>
      <c r="AZ942" s="12"/>
      <c r="BA942" s="39"/>
      <c r="BB942" s="40">
        <v>0</v>
      </c>
      <c r="BC942" s="39"/>
      <c r="BE942" s="12"/>
      <c r="BF942" s="12"/>
      <c r="BG942" s="12"/>
      <c r="BH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</row>
    <row r="943" spans="1:128" x14ac:dyDescent="0.25">
      <c r="A943" s="34" t="s">
        <v>158</v>
      </c>
      <c r="B943" s="1">
        <v>40225</v>
      </c>
      <c r="C943" s="2"/>
      <c r="D943" s="1"/>
      <c r="F943" s="2">
        <v>40</v>
      </c>
      <c r="G943" t="s">
        <v>130</v>
      </c>
      <c r="H943" s="2"/>
      <c r="I943" s="12"/>
      <c r="J943" s="12">
        <v>11.7</v>
      </c>
      <c r="K943" s="2"/>
      <c r="L943" s="36"/>
      <c r="M943" s="2"/>
      <c r="N943" s="2"/>
      <c r="O943" s="2"/>
      <c r="P943" s="12"/>
      <c r="Q943" s="12"/>
      <c r="R943" s="12"/>
      <c r="S943" s="12"/>
      <c r="T943" s="12"/>
      <c r="U943" s="39"/>
      <c r="W943" s="12"/>
      <c r="X943" s="12"/>
      <c r="Y943" s="12"/>
      <c r="Z943" s="39"/>
      <c r="AB943" s="12"/>
      <c r="AC943" s="42"/>
      <c r="AD943" s="12"/>
      <c r="AE943" s="12"/>
      <c r="AF943" s="12"/>
      <c r="AG943" s="12"/>
      <c r="AH943" s="12"/>
      <c r="AI943" s="12"/>
      <c r="AJ943" s="12"/>
      <c r="AK943" s="12"/>
      <c r="AL943" s="12"/>
      <c r="AM943" s="39"/>
      <c r="AO943" s="12"/>
      <c r="AP943" s="12"/>
      <c r="AQ943" s="12"/>
      <c r="AR943" s="41"/>
      <c r="AS943" s="12"/>
      <c r="AT943" s="12"/>
      <c r="AU943" s="12"/>
      <c r="AV943" s="12"/>
      <c r="AW943" s="12"/>
      <c r="AX943" s="13"/>
      <c r="AY943" s="12"/>
      <c r="AZ943" s="12"/>
      <c r="BA943" s="39"/>
      <c r="BB943" s="40">
        <v>0</v>
      </c>
      <c r="BC943" s="39"/>
      <c r="BE943" s="12"/>
      <c r="BF943" s="12"/>
      <c r="BG943" s="12"/>
      <c r="BH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</row>
    <row r="944" spans="1:128" x14ac:dyDescent="0.25">
      <c r="A944" s="34" t="s">
        <v>158</v>
      </c>
      <c r="B944" s="1">
        <v>40227</v>
      </c>
      <c r="C944" s="2"/>
      <c r="D944" s="1"/>
      <c r="E944" s="9"/>
      <c r="F944" s="2">
        <v>42</v>
      </c>
      <c r="G944" t="s">
        <v>130</v>
      </c>
      <c r="H944" s="2"/>
      <c r="I944" s="12"/>
      <c r="J944" s="12"/>
      <c r="K944" s="2"/>
      <c r="L944" s="36"/>
      <c r="M944" s="2"/>
      <c r="N944" s="2"/>
      <c r="O944" s="2"/>
      <c r="P944" s="12"/>
      <c r="Q944" s="12"/>
      <c r="R944" s="12"/>
      <c r="S944" s="12"/>
      <c r="T944" s="12"/>
      <c r="U944" s="39">
        <v>425.19419233132919</v>
      </c>
      <c r="V944" s="40">
        <v>42.519419233132922</v>
      </c>
      <c r="W944" s="12"/>
      <c r="X944" s="12"/>
      <c r="Y944" s="12"/>
      <c r="Z944" s="39">
        <v>548.95355209259685</v>
      </c>
      <c r="AA944" s="40">
        <v>54.895355209259684</v>
      </c>
      <c r="AB944" s="12">
        <v>1.6565905143094903</v>
      </c>
      <c r="AC944" s="42">
        <f>AB944/AA944</f>
        <v>3.017724373937667E-2</v>
      </c>
      <c r="AD944" s="12"/>
      <c r="AE944" s="12"/>
      <c r="AF944" s="12"/>
      <c r="AG944" s="12">
        <v>56.785700505192061</v>
      </c>
      <c r="AH944" s="12"/>
      <c r="AI944" s="12">
        <v>0</v>
      </c>
      <c r="AJ944" s="12"/>
      <c r="AK944" s="12">
        <v>0</v>
      </c>
      <c r="AL944" s="12">
        <v>0</v>
      </c>
      <c r="AM944" s="39">
        <f>AG944+AH944+AI944+AJ944+AK944+AL944</f>
        <v>56.785700505192061</v>
      </c>
      <c r="AN944" s="40">
        <f>AM944/10</f>
        <v>5.6785700505192063</v>
      </c>
      <c r="AO944" s="12"/>
      <c r="AP944" s="12"/>
      <c r="AQ944" s="12"/>
      <c r="AR944" s="41">
        <v>110.08024880149569</v>
      </c>
      <c r="AS944" s="12">
        <v>110.08024880149569</v>
      </c>
      <c r="AT944" s="12">
        <v>0</v>
      </c>
      <c r="AU944" s="12">
        <v>0</v>
      </c>
      <c r="AV944" s="12"/>
      <c r="AW944" s="12"/>
      <c r="AX944" s="13">
        <v>0</v>
      </c>
      <c r="AY944" s="12"/>
      <c r="AZ944" s="12"/>
      <c r="BA944" s="39"/>
      <c r="BB944" s="40">
        <v>0</v>
      </c>
      <c r="BC944" s="39">
        <f>U944+Z944+AM944+BA944</f>
        <v>1030.9334449291182</v>
      </c>
      <c r="BD944">
        <f>V944+AA944+AN944</f>
        <v>103.09334449291181</v>
      </c>
      <c r="BE944" s="12"/>
      <c r="BF944" s="12"/>
      <c r="BG944" s="12"/>
      <c r="BH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</row>
    <row r="945" spans="1:128" x14ac:dyDescent="0.25">
      <c r="A945" s="34" t="s">
        <v>158</v>
      </c>
      <c r="B945" s="1">
        <v>40231</v>
      </c>
      <c r="C945" s="2"/>
      <c r="D945" s="1"/>
      <c r="F945" s="2">
        <v>46</v>
      </c>
      <c r="G945" t="s">
        <v>130</v>
      </c>
      <c r="H945" s="2"/>
      <c r="I945" s="12"/>
      <c r="J945" s="12">
        <v>14.15</v>
      </c>
      <c r="K945" s="2"/>
      <c r="L945" s="36"/>
      <c r="M945" s="2"/>
      <c r="N945" s="2"/>
      <c r="O945" s="2"/>
      <c r="P945" s="12"/>
      <c r="Q945" s="12"/>
      <c r="R945" s="12"/>
      <c r="S945" s="12"/>
      <c r="T945" s="12"/>
      <c r="U945" s="39"/>
      <c r="W945" s="12"/>
      <c r="X945" s="12"/>
      <c r="Y945" s="12"/>
      <c r="Z945" s="39"/>
      <c r="AB945" s="12"/>
      <c r="AC945" s="42"/>
      <c r="AD945" s="12"/>
      <c r="AE945" s="12"/>
      <c r="AF945" s="12"/>
      <c r="AG945" s="12"/>
      <c r="AH945" s="12"/>
      <c r="AI945" s="12"/>
      <c r="AJ945" s="12"/>
      <c r="AK945" s="12"/>
      <c r="AL945" s="12"/>
      <c r="AM945" s="39"/>
      <c r="AO945" s="12"/>
      <c r="AP945" s="12"/>
      <c r="AQ945" s="12"/>
      <c r="AR945" s="41"/>
      <c r="AS945" s="12"/>
      <c r="AT945" s="12"/>
      <c r="AU945" s="12"/>
      <c r="AV945" s="12"/>
      <c r="AW945" s="12"/>
      <c r="AX945" s="13"/>
      <c r="AY945" s="12"/>
      <c r="AZ945" s="12"/>
      <c r="BA945" s="39"/>
      <c r="BB945" s="40">
        <v>0</v>
      </c>
      <c r="BC945" s="39"/>
      <c r="BE945" s="12"/>
      <c r="BF945" s="12"/>
      <c r="BG945" s="12"/>
      <c r="BH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</row>
    <row r="946" spans="1:128" x14ac:dyDescent="0.25">
      <c r="A946" s="34" t="s">
        <v>158</v>
      </c>
      <c r="B946" s="1">
        <v>40233</v>
      </c>
      <c r="C946" s="2"/>
      <c r="D946" s="1"/>
      <c r="E946" s="9"/>
      <c r="F946" s="2">
        <v>48</v>
      </c>
      <c r="G946" t="s">
        <v>130</v>
      </c>
      <c r="H946" s="2"/>
      <c r="I946" s="12"/>
      <c r="J946" s="12"/>
      <c r="K946" s="2"/>
      <c r="L946" s="36"/>
      <c r="M946" s="2"/>
      <c r="N946" s="2"/>
      <c r="O946" s="2"/>
      <c r="P946" s="12"/>
      <c r="Q946" s="12"/>
      <c r="R946" s="12"/>
      <c r="S946" s="12"/>
      <c r="T946" s="12"/>
      <c r="U946" s="39">
        <v>1310.8789168980711</v>
      </c>
      <c r="V946" s="40">
        <v>131.08789168980712</v>
      </c>
      <c r="W946" s="12"/>
      <c r="X946" s="12"/>
      <c r="Y946" s="12"/>
      <c r="Z946" s="39">
        <v>1430.7977728152289</v>
      </c>
      <c r="AA946" s="40">
        <v>143.07977728152289</v>
      </c>
      <c r="AB946" s="12">
        <v>1.7184729067061428</v>
      </c>
      <c r="AC946" s="42">
        <f>AB946/AA946</f>
        <v>1.2010592547435171E-2</v>
      </c>
      <c r="AD946" s="12"/>
      <c r="AE946" s="12"/>
      <c r="AF946" s="12"/>
      <c r="AG946" s="12">
        <v>151.92942489858606</v>
      </c>
      <c r="AH946" s="12"/>
      <c r="AI946" s="12">
        <v>3.5442105263157893</v>
      </c>
      <c r="AJ946" s="12"/>
      <c r="AK946" s="12">
        <v>0</v>
      </c>
      <c r="AL946" s="12">
        <v>0</v>
      </c>
      <c r="AM946" s="39">
        <f>AG946+AH946+AI946+AJ946+AK946+AL946</f>
        <v>155.47363542490186</v>
      </c>
      <c r="AN946" s="40">
        <f>AM946/10</f>
        <v>15.547363542490185</v>
      </c>
      <c r="AO946" s="12"/>
      <c r="AP946" s="12"/>
      <c r="AQ946" s="12"/>
      <c r="AR946" s="41">
        <v>161.06102064054161</v>
      </c>
      <c r="AS946" s="12">
        <v>159.54207327212058</v>
      </c>
      <c r="AT946" s="12">
        <v>1.5189473684210524</v>
      </c>
      <c r="AU946" s="12">
        <v>0</v>
      </c>
      <c r="AV946" s="12"/>
      <c r="AW946" s="12"/>
      <c r="AX946" s="13">
        <v>0</v>
      </c>
      <c r="AY946" s="12"/>
      <c r="AZ946" s="12"/>
      <c r="BA946" s="39"/>
      <c r="BB946" s="40">
        <v>0</v>
      </c>
      <c r="BC946" s="39">
        <f>U946+Z946+AM946+BA946</f>
        <v>2897.1503251382019</v>
      </c>
      <c r="BD946">
        <f>V946+AA946+AN946</f>
        <v>289.71503251382023</v>
      </c>
      <c r="BE946" s="12"/>
      <c r="BF946" s="12"/>
      <c r="BG946" s="12"/>
      <c r="BH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</row>
    <row r="947" spans="1:128" x14ac:dyDescent="0.25">
      <c r="A947" s="34" t="s">
        <v>158</v>
      </c>
      <c r="B947" s="1">
        <v>40240</v>
      </c>
      <c r="C947" s="2"/>
      <c r="D947" s="1"/>
      <c r="F947" s="2">
        <v>55</v>
      </c>
      <c r="G947" t="s">
        <v>130</v>
      </c>
      <c r="H947" s="2"/>
      <c r="I947" s="12"/>
      <c r="J947" s="12">
        <v>16.55</v>
      </c>
      <c r="K947" s="2"/>
      <c r="L947" s="36"/>
      <c r="M947" s="2"/>
      <c r="N947" s="2"/>
      <c r="O947" s="2"/>
      <c r="P947" s="12"/>
      <c r="Q947" s="12"/>
      <c r="R947" s="12"/>
      <c r="S947" s="12"/>
      <c r="T947" s="12"/>
      <c r="U947" s="39"/>
      <c r="W947" s="12"/>
      <c r="X947" s="12"/>
      <c r="Y947" s="12"/>
      <c r="Z947" s="39"/>
      <c r="AB947" s="12"/>
      <c r="AC947" s="42"/>
      <c r="AD947" s="12"/>
      <c r="AE947" s="12"/>
      <c r="AF947" s="12"/>
      <c r="AG947" s="12"/>
      <c r="AH947" s="12"/>
      <c r="AI947" s="12"/>
      <c r="AJ947" s="12"/>
      <c r="AK947" s="12"/>
      <c r="AL947" s="12"/>
      <c r="AM947" s="39"/>
      <c r="AO947" s="12"/>
      <c r="AP947" s="12"/>
      <c r="AQ947" s="12"/>
      <c r="AR947" s="41"/>
      <c r="AS947" s="12"/>
      <c r="AT947" s="12"/>
      <c r="AU947" s="12"/>
      <c r="AV947" s="12"/>
      <c r="AW947" s="12"/>
      <c r="AX947" s="13"/>
      <c r="AY947" s="12"/>
      <c r="AZ947" s="12"/>
      <c r="BA947" s="39"/>
      <c r="BB947" s="40">
        <v>0</v>
      </c>
      <c r="BC947" s="39"/>
      <c r="BE947" s="12"/>
      <c r="BF947" s="12"/>
      <c r="BG947" s="12"/>
      <c r="BH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</row>
    <row r="948" spans="1:128" x14ac:dyDescent="0.25">
      <c r="A948" s="34" t="s">
        <v>158</v>
      </c>
      <c r="B948" s="1">
        <v>40245</v>
      </c>
      <c r="C948" s="2"/>
      <c r="D948" s="1"/>
      <c r="F948" s="2">
        <v>60</v>
      </c>
      <c r="G948" t="s">
        <v>130</v>
      </c>
      <c r="H948" s="2"/>
      <c r="I948" s="12"/>
      <c r="J948" s="12"/>
      <c r="K948" s="2"/>
      <c r="L948" s="36"/>
      <c r="M948" s="2"/>
      <c r="N948" s="2"/>
      <c r="O948" s="2"/>
      <c r="P948" s="12"/>
      <c r="Q948" s="12"/>
      <c r="R948" s="12"/>
      <c r="S948" s="12"/>
      <c r="T948" s="12"/>
      <c r="U948" s="39"/>
      <c r="W948" s="12"/>
      <c r="X948" s="12"/>
      <c r="Y948" s="12"/>
      <c r="Z948" s="39"/>
      <c r="AB948" s="12"/>
      <c r="AC948" s="42"/>
      <c r="AD948" s="12"/>
      <c r="AE948" s="12"/>
      <c r="AF948" s="12"/>
      <c r="AG948" s="12"/>
      <c r="AH948" s="12"/>
      <c r="AI948" s="12"/>
      <c r="AJ948" s="12"/>
      <c r="AK948" s="12"/>
      <c r="AL948" s="12"/>
      <c r="AM948" s="39"/>
      <c r="AO948" s="12"/>
      <c r="AP948" s="12"/>
      <c r="AQ948" s="12"/>
      <c r="AR948" s="41"/>
      <c r="AS948" s="12"/>
      <c r="AT948" s="12"/>
      <c r="AU948" s="12"/>
      <c r="AV948" s="12"/>
      <c r="AW948" s="12"/>
      <c r="AX948" s="13"/>
      <c r="AY948" s="12"/>
      <c r="AZ948" s="12"/>
      <c r="BA948" s="39"/>
      <c r="BB948" s="40">
        <v>0</v>
      </c>
      <c r="BC948" s="39"/>
      <c r="BE948" s="12"/>
      <c r="BF948" s="12"/>
      <c r="BG948" s="12"/>
      <c r="BH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</row>
    <row r="949" spans="1:128" x14ac:dyDescent="0.25">
      <c r="A949" s="34" t="s">
        <v>158</v>
      </c>
      <c r="B949" s="1">
        <v>40248</v>
      </c>
      <c r="C949" s="2"/>
      <c r="D949" s="1"/>
      <c r="E949" s="9"/>
      <c r="F949" s="2">
        <v>63</v>
      </c>
      <c r="G949" t="s">
        <v>130</v>
      </c>
      <c r="H949" s="2"/>
      <c r="I949" s="12"/>
      <c r="J949" s="12"/>
      <c r="K949" s="2"/>
      <c r="L949" s="36"/>
      <c r="M949" s="2"/>
      <c r="N949" s="2"/>
      <c r="O949" s="2"/>
      <c r="P949" s="12"/>
      <c r="Q949" s="12"/>
      <c r="R949" s="12"/>
      <c r="S949" s="12"/>
      <c r="T949" s="12"/>
      <c r="U949" s="39">
        <v>1954.5499751918874</v>
      </c>
      <c r="V949" s="40">
        <v>195.45499751918874</v>
      </c>
      <c r="W949" s="12"/>
      <c r="X949" s="12"/>
      <c r="Y949" s="12"/>
      <c r="Z949" s="39">
        <v>1667.0551206901036</v>
      </c>
      <c r="AA949" s="40">
        <v>166.70551206901035</v>
      </c>
      <c r="AB949" s="12">
        <v>2.3741809569386465</v>
      </c>
      <c r="AC949" s="42">
        <f>AB949/AA949</f>
        <v>1.4241766378761473E-2</v>
      </c>
      <c r="AD949" s="12"/>
      <c r="AE949" s="12"/>
      <c r="AF949" s="12"/>
      <c r="AG949" s="12">
        <v>98.48194531601564</v>
      </c>
      <c r="AH949" s="12"/>
      <c r="AI949" s="12">
        <v>123.28946790719522</v>
      </c>
      <c r="AJ949" s="12"/>
      <c r="AK949" s="12">
        <v>0</v>
      </c>
      <c r="AL949" s="12">
        <v>0</v>
      </c>
      <c r="AM949" s="39">
        <f>AG949+AH949+AI949+AJ949+AK949+AL949</f>
        <v>221.77141322321086</v>
      </c>
      <c r="AN949" s="40">
        <f>AM949/10</f>
        <v>22.177141322321084</v>
      </c>
      <c r="AO949" s="12"/>
      <c r="AP949" s="12"/>
      <c r="AQ949" s="12"/>
      <c r="AR949" s="41">
        <v>146.34138274433167</v>
      </c>
      <c r="AS949" s="12">
        <v>112.57884680744037</v>
      </c>
      <c r="AT949" s="12">
        <v>33.762535936891311</v>
      </c>
      <c r="AU949" s="12">
        <v>0</v>
      </c>
      <c r="AV949" s="12"/>
      <c r="AW949" s="12"/>
      <c r="AX949" s="13">
        <v>0</v>
      </c>
      <c r="AY949" s="12"/>
      <c r="AZ949" s="12"/>
      <c r="BA949" s="39"/>
      <c r="BB949" s="40">
        <v>0</v>
      </c>
      <c r="BC949" s="39">
        <f>U949+Z949+AM949+BA949</f>
        <v>3843.3765091052019</v>
      </c>
      <c r="BD949">
        <f>V949+AA949+AN949</f>
        <v>384.33765091052015</v>
      </c>
      <c r="BE949" s="12"/>
      <c r="BF949" s="12"/>
      <c r="BG949" s="12"/>
      <c r="BH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</row>
    <row r="950" spans="1:128" x14ac:dyDescent="0.25">
      <c r="A950" s="34" t="s">
        <v>158</v>
      </c>
      <c r="B950" s="1">
        <v>40252</v>
      </c>
      <c r="C950" s="2"/>
      <c r="D950" s="1"/>
      <c r="F950" s="2">
        <v>67</v>
      </c>
      <c r="G950" t="s">
        <v>130</v>
      </c>
      <c r="H950" s="2"/>
      <c r="I950" s="12"/>
      <c r="J950" s="12">
        <v>20.85</v>
      </c>
      <c r="K950" s="2"/>
      <c r="L950" s="36"/>
      <c r="M950" s="2"/>
      <c r="N950" s="2"/>
      <c r="O950" s="2"/>
      <c r="P950" s="12"/>
      <c r="Q950" s="12"/>
      <c r="R950" s="12"/>
      <c r="S950" s="12"/>
      <c r="T950" s="12"/>
      <c r="U950" s="39"/>
      <c r="W950" s="12"/>
      <c r="X950" s="12"/>
      <c r="Y950" s="12"/>
      <c r="Z950" s="39"/>
      <c r="AB950" s="12"/>
      <c r="AC950" s="42"/>
      <c r="AD950" s="12"/>
      <c r="AE950" s="12"/>
      <c r="AF950" s="12"/>
      <c r="AG950" s="12"/>
      <c r="AH950" s="12"/>
      <c r="AI950" s="12"/>
      <c r="AJ950" s="12"/>
      <c r="AK950" s="12"/>
      <c r="AL950" s="12"/>
      <c r="AM950" s="39"/>
      <c r="AO950" s="12"/>
      <c r="AP950" s="12"/>
      <c r="AQ950" s="12"/>
      <c r="AR950" s="41"/>
      <c r="AS950" s="12"/>
      <c r="AT950" s="12"/>
      <c r="AU950" s="12"/>
      <c r="AV950" s="12"/>
      <c r="AW950" s="12"/>
      <c r="AX950" s="13"/>
      <c r="AY950" s="12"/>
      <c r="AZ950" s="12"/>
      <c r="BA950" s="39"/>
      <c r="BB950" s="40">
        <v>0</v>
      </c>
      <c r="BC950" s="39"/>
      <c r="BE950" s="12"/>
      <c r="BF950" s="12"/>
      <c r="BG950" s="12"/>
      <c r="BH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</row>
    <row r="951" spans="1:128" x14ac:dyDescent="0.25">
      <c r="A951" s="34" t="s">
        <v>158</v>
      </c>
      <c r="B951" s="1">
        <v>40259</v>
      </c>
      <c r="C951" s="2"/>
      <c r="D951" s="1"/>
      <c r="F951" s="2">
        <v>74</v>
      </c>
      <c r="G951" t="s">
        <v>130</v>
      </c>
      <c r="H951" s="2"/>
      <c r="I951" s="12"/>
      <c r="J951" s="12">
        <v>21.65</v>
      </c>
      <c r="K951" s="2"/>
      <c r="L951" s="36"/>
      <c r="M951" s="2"/>
      <c r="N951" s="2"/>
      <c r="O951" s="2"/>
      <c r="P951" s="12"/>
      <c r="Q951" s="12"/>
      <c r="R951" s="12"/>
      <c r="S951" s="12"/>
      <c r="T951" s="12"/>
      <c r="U951" s="39"/>
      <c r="W951" s="12"/>
      <c r="X951" s="12"/>
      <c r="Y951" s="12"/>
      <c r="Z951" s="39"/>
      <c r="AB951" s="12"/>
      <c r="AC951" s="42"/>
      <c r="AD951" s="12"/>
      <c r="AE951" s="12"/>
      <c r="AF951" s="12"/>
      <c r="AG951" s="12"/>
      <c r="AH951" s="12"/>
      <c r="AI951" s="12"/>
      <c r="AJ951" s="12"/>
      <c r="AK951" s="12"/>
      <c r="AL951" s="12"/>
      <c r="AM951" s="39"/>
      <c r="AO951" s="12"/>
      <c r="AP951" s="12"/>
      <c r="AQ951" s="12"/>
      <c r="AR951" s="41"/>
      <c r="AS951" s="12"/>
      <c r="AT951" s="12"/>
      <c r="AU951" s="12"/>
      <c r="AV951" s="12"/>
      <c r="AW951" s="12"/>
      <c r="AX951" s="13"/>
      <c r="AY951" s="12"/>
      <c r="AZ951" s="12"/>
      <c r="BA951" s="39"/>
      <c r="BB951" s="40">
        <v>0</v>
      </c>
      <c r="BC951" s="39"/>
      <c r="BE951" s="12"/>
      <c r="BF951" s="12"/>
      <c r="BG951" s="12"/>
      <c r="BH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</row>
    <row r="952" spans="1:128" x14ac:dyDescent="0.25">
      <c r="A952" s="34" t="s">
        <v>158</v>
      </c>
      <c r="B952" s="1">
        <v>40266</v>
      </c>
      <c r="C952" s="2"/>
      <c r="D952" s="1"/>
      <c r="F952" s="2">
        <v>81</v>
      </c>
      <c r="G952" t="s">
        <v>130</v>
      </c>
      <c r="H952" s="2"/>
      <c r="I952" s="12"/>
      <c r="J952" s="12">
        <v>22.65</v>
      </c>
      <c r="K952" s="2"/>
      <c r="L952" s="36"/>
      <c r="M952" s="2"/>
      <c r="N952" s="2"/>
      <c r="O952" s="2"/>
      <c r="P952" s="12"/>
      <c r="Q952" s="12"/>
      <c r="R952" s="12"/>
      <c r="S952" s="12"/>
      <c r="T952" s="12"/>
      <c r="U952" s="39"/>
      <c r="W952" s="12"/>
      <c r="X952" s="12"/>
      <c r="Y952" s="12"/>
      <c r="Z952" s="39"/>
      <c r="AB952" s="12"/>
      <c r="AC952" s="42"/>
      <c r="AD952" s="12"/>
      <c r="AE952" s="12"/>
      <c r="AF952" s="12"/>
      <c r="AG952" s="12"/>
      <c r="AH952" s="12"/>
      <c r="AI952" s="12"/>
      <c r="AJ952" s="12"/>
      <c r="AK952" s="12"/>
      <c r="AL952" s="12"/>
      <c r="AM952" s="39"/>
      <c r="AO952" s="12"/>
      <c r="AP952" s="12"/>
      <c r="AQ952" s="12"/>
      <c r="AR952" s="41"/>
      <c r="AS952" s="12"/>
      <c r="AT952" s="12"/>
      <c r="AU952" s="12"/>
      <c r="AV952" s="12"/>
      <c r="AW952" s="12"/>
      <c r="AX952" s="13"/>
      <c r="AY952" s="12"/>
      <c r="AZ952" s="12"/>
      <c r="BA952" s="39"/>
      <c r="BB952" s="40">
        <v>0</v>
      </c>
      <c r="BC952" s="39"/>
      <c r="BE952" s="12"/>
      <c r="BF952" s="12"/>
      <c r="BG952" s="12"/>
      <c r="BH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</row>
    <row r="953" spans="1:128" x14ac:dyDescent="0.25">
      <c r="A953" s="34" t="s">
        <v>158</v>
      </c>
      <c r="B953" s="1">
        <v>40267</v>
      </c>
      <c r="C953" s="2"/>
      <c r="D953" s="1"/>
      <c r="E953" s="9"/>
      <c r="F953" s="2">
        <v>82</v>
      </c>
      <c r="G953" t="s">
        <v>130</v>
      </c>
      <c r="H953" s="2"/>
      <c r="I953" s="12"/>
      <c r="J953" s="12"/>
      <c r="K953" s="2"/>
      <c r="L953" s="36"/>
      <c r="M953" s="2"/>
      <c r="N953" s="2"/>
      <c r="O953" s="2"/>
      <c r="P953" s="12"/>
      <c r="Q953" s="12"/>
      <c r="R953" s="12"/>
      <c r="S953" s="12"/>
      <c r="T953" s="12"/>
      <c r="U953" s="39">
        <v>3183.2980729182127</v>
      </c>
      <c r="V953" s="40">
        <v>318.32980729182128</v>
      </c>
      <c r="W953" s="12"/>
      <c r="X953" s="12"/>
      <c r="Y953" s="12"/>
      <c r="Z953" s="39">
        <v>2048.5011653476558</v>
      </c>
      <c r="AA953" s="40">
        <v>204.85011653476559</v>
      </c>
      <c r="AB953" s="12">
        <v>3.2519106867116636</v>
      </c>
      <c r="AC953" s="42">
        <f>AB953/AA953</f>
        <v>1.587458548582165E-2</v>
      </c>
      <c r="AD953" s="12"/>
      <c r="AE953" s="12"/>
      <c r="AF953" s="12"/>
      <c r="AG953" s="12">
        <v>165.43575238808245</v>
      </c>
      <c r="AH953" s="12"/>
      <c r="AI953" s="12">
        <v>1118.8636255211363</v>
      </c>
      <c r="AJ953" s="12"/>
      <c r="AK953" s="12">
        <v>0</v>
      </c>
      <c r="AL953" s="12">
        <v>0</v>
      </c>
      <c r="AM953" s="39">
        <f>AG953+AH953+AI953+AJ953+AK953+AL953</f>
        <v>1284.2993779092187</v>
      </c>
      <c r="AN953" s="40">
        <f>AM953/10</f>
        <v>128.42993779092188</v>
      </c>
      <c r="AO953" s="12"/>
      <c r="AP953" s="12"/>
      <c r="AQ953" s="12"/>
      <c r="AR953" s="41">
        <v>180.5272358089764</v>
      </c>
      <c r="AS953" s="12">
        <v>108.07840500863888</v>
      </c>
      <c r="AT953" s="12">
        <v>72.448830800337504</v>
      </c>
      <c r="AU953" s="12">
        <v>0</v>
      </c>
      <c r="AV953" s="12"/>
      <c r="AW953" s="12"/>
      <c r="AX953" s="13">
        <v>0</v>
      </c>
      <c r="AY953" s="12"/>
      <c r="AZ953" s="12"/>
      <c r="BA953" s="39"/>
      <c r="BB953" s="40">
        <v>0</v>
      </c>
      <c r="BC953" s="39">
        <f>U953+Z953+AM953+BA953</f>
        <v>6516.098616175087</v>
      </c>
      <c r="BD953">
        <f>V953+AA953+AN953</f>
        <v>651.60986161750884</v>
      </c>
      <c r="BE953" s="12"/>
      <c r="BF953" s="12"/>
      <c r="BG953" s="12"/>
      <c r="BH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</row>
    <row r="954" spans="1:128" x14ac:dyDescent="0.25">
      <c r="A954" s="34" t="s">
        <v>158</v>
      </c>
      <c r="B954" s="1">
        <v>40276</v>
      </c>
      <c r="C954" s="2"/>
      <c r="D954" s="1"/>
      <c r="F954" s="2">
        <v>91</v>
      </c>
      <c r="G954" t="s">
        <v>130</v>
      </c>
      <c r="H954" s="2"/>
      <c r="I954" s="12"/>
      <c r="J954" s="12">
        <v>24.1</v>
      </c>
      <c r="K954" s="2"/>
      <c r="L954" s="36"/>
      <c r="M954" s="2"/>
      <c r="N954" s="2"/>
      <c r="O954" s="2"/>
      <c r="P954" s="12"/>
      <c r="Q954" s="12"/>
      <c r="R954" s="12"/>
      <c r="S954" s="12"/>
      <c r="T954" s="12"/>
      <c r="U954" s="39"/>
      <c r="W954" s="12"/>
      <c r="X954" s="12"/>
      <c r="Y954" s="12"/>
      <c r="Z954" s="39"/>
      <c r="AB954" s="12"/>
      <c r="AC954" s="42"/>
      <c r="AD954" s="12"/>
      <c r="AE954" s="12"/>
      <c r="AF954" s="12"/>
      <c r="AG954" s="12"/>
      <c r="AH954" s="12"/>
      <c r="AI954" s="12"/>
      <c r="AJ954" s="12"/>
      <c r="AK954" s="12"/>
      <c r="AL954" s="12"/>
      <c r="AM954" s="39"/>
      <c r="AO954" s="12"/>
      <c r="AP954" s="12"/>
      <c r="AQ954" s="12"/>
      <c r="AR954" s="41"/>
      <c r="AS954" s="12"/>
      <c r="AT954" s="12"/>
      <c r="AU954" s="12"/>
      <c r="AV954" s="12"/>
      <c r="AW954" s="12"/>
      <c r="AX954" s="13"/>
      <c r="AY954" s="12"/>
      <c r="AZ954" s="12"/>
      <c r="BA954" s="39"/>
      <c r="BB954" s="40">
        <v>0</v>
      </c>
      <c r="BC954" s="39"/>
      <c r="BE954" s="12"/>
      <c r="BF954" s="12"/>
      <c r="BG954" s="12"/>
      <c r="BH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</row>
    <row r="955" spans="1:128" x14ac:dyDescent="0.25">
      <c r="A955" s="34" t="s">
        <v>158</v>
      </c>
      <c r="B955" s="1">
        <v>40287</v>
      </c>
      <c r="C955" s="2"/>
      <c r="D955" s="1"/>
      <c r="E955" s="9"/>
      <c r="F955" s="2">
        <v>102</v>
      </c>
      <c r="G955" t="s">
        <v>130</v>
      </c>
      <c r="H955" s="2"/>
      <c r="I955" s="12"/>
      <c r="J955" s="12"/>
      <c r="K955" s="2"/>
      <c r="L955" s="36"/>
      <c r="M955" s="2"/>
      <c r="N955" s="2"/>
      <c r="O955" s="2"/>
      <c r="P955" s="12"/>
      <c r="Q955" s="12"/>
      <c r="R955" s="12"/>
      <c r="S955" s="12"/>
      <c r="T955" s="12"/>
      <c r="U955" s="39">
        <v>3798.0641392074958</v>
      </c>
      <c r="V955" s="40">
        <v>379.80641392074961</v>
      </c>
      <c r="W955" s="12"/>
      <c r="X955" s="12"/>
      <c r="Y955" s="12"/>
      <c r="Z955" s="39">
        <v>2296.6336624401652</v>
      </c>
      <c r="AA955" s="40">
        <v>229.66336624401652</v>
      </c>
      <c r="AB955" s="12">
        <v>3.5101190957935628</v>
      </c>
      <c r="AC955" s="42">
        <f>AB955/AA955</f>
        <v>1.5283757062343473E-2</v>
      </c>
      <c r="AD955" s="12"/>
      <c r="AE955" s="12"/>
      <c r="AF955" s="12"/>
      <c r="AG955" s="12">
        <v>20.720151209779559</v>
      </c>
      <c r="AH955" s="12"/>
      <c r="AI955" s="12">
        <v>3544.4056825944676</v>
      </c>
      <c r="AJ955" s="12"/>
      <c r="AK955" s="12">
        <v>0</v>
      </c>
      <c r="AL955" s="12">
        <v>0</v>
      </c>
      <c r="AM955" s="39">
        <f>AG955+AH955+AI955+AJ955+AK955+AL955</f>
        <v>3565.1258338042471</v>
      </c>
      <c r="AN955" s="40">
        <f>AM955/10</f>
        <v>356.5125833804247</v>
      </c>
      <c r="AO955" s="12"/>
      <c r="AP955" s="12"/>
      <c r="AQ955" s="12"/>
      <c r="AR955" s="41">
        <v>130.69302436956949</v>
      </c>
      <c r="AS955" s="12">
        <v>14.906192884370277</v>
      </c>
      <c r="AT955" s="12">
        <v>115.7868314851992</v>
      </c>
      <c r="AU955" s="12">
        <v>0</v>
      </c>
      <c r="AV955" s="12"/>
      <c r="AW955" s="12"/>
      <c r="AX955" s="13">
        <v>0</v>
      </c>
      <c r="AY955" s="12"/>
      <c r="AZ955" s="12"/>
      <c r="BA955" s="39"/>
      <c r="BB955" s="40">
        <v>0</v>
      </c>
      <c r="BC955" s="39">
        <f>U955+Z955+AM955+BA955</f>
        <v>9659.8236354519067</v>
      </c>
      <c r="BD955">
        <f>V955+AA955+AN955</f>
        <v>965.98236354519076</v>
      </c>
      <c r="BE955" s="12"/>
      <c r="BF955" s="12"/>
      <c r="BG955" s="12"/>
      <c r="BH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</row>
    <row r="956" spans="1:128" x14ac:dyDescent="0.25">
      <c r="A956" s="34" t="s">
        <v>158</v>
      </c>
      <c r="B956" s="1">
        <v>40288</v>
      </c>
      <c r="C956" s="2"/>
      <c r="D956" s="1"/>
      <c r="F956" s="2">
        <v>103</v>
      </c>
      <c r="G956" t="s">
        <v>130</v>
      </c>
      <c r="H956" s="2"/>
      <c r="I956" s="12"/>
      <c r="J956" s="12">
        <v>26.1</v>
      </c>
      <c r="K956" s="2"/>
      <c r="L956" s="36"/>
      <c r="M956" s="2"/>
      <c r="N956" s="2"/>
      <c r="O956" s="2"/>
      <c r="P956" s="12"/>
      <c r="Q956" s="12"/>
      <c r="R956" s="12"/>
      <c r="S956" s="12"/>
      <c r="T956" s="12"/>
      <c r="U956" s="39"/>
      <c r="W956" s="12"/>
      <c r="X956" s="12"/>
      <c r="Y956" s="12"/>
      <c r="Z956" s="39"/>
      <c r="AB956" s="12"/>
      <c r="AC956" s="42"/>
      <c r="AD956" s="12"/>
      <c r="AE956" s="12"/>
      <c r="AF956" s="12"/>
      <c r="AG956" s="12"/>
      <c r="AH956" s="12"/>
      <c r="AI956" s="12"/>
      <c r="AJ956" s="12"/>
      <c r="AK956" s="12"/>
      <c r="AL956" s="12"/>
      <c r="AM956" s="39"/>
      <c r="AO956" s="12"/>
      <c r="AP956" s="12"/>
      <c r="AQ956" s="12"/>
      <c r="AR956" s="41"/>
      <c r="AS956" s="12"/>
      <c r="AT956" s="12"/>
      <c r="AU956" s="12"/>
      <c r="AV956" s="12"/>
      <c r="AW956" s="12"/>
      <c r="AX956" s="13"/>
      <c r="AY956" s="12"/>
      <c r="AZ956" s="12"/>
      <c r="BA956" s="39"/>
      <c r="BB956" s="40">
        <v>0</v>
      </c>
      <c r="BC956" s="39"/>
      <c r="BE956" s="12"/>
      <c r="BF956" s="12"/>
      <c r="BG956" s="12"/>
      <c r="BH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</row>
    <row r="957" spans="1:128" x14ac:dyDescent="0.25">
      <c r="A957" s="34" t="s">
        <v>158</v>
      </c>
      <c r="B957" s="1">
        <v>40302</v>
      </c>
      <c r="C957" s="2"/>
      <c r="D957" s="1"/>
      <c r="F957" s="2">
        <v>117</v>
      </c>
      <c r="G957" t="s">
        <v>130</v>
      </c>
      <c r="H957" s="2"/>
      <c r="I957" s="12"/>
      <c r="J957" s="12"/>
      <c r="K957" s="2"/>
      <c r="L957" s="36"/>
      <c r="M957" s="2"/>
      <c r="N957" s="2"/>
      <c r="O957" s="2"/>
      <c r="P957" s="12"/>
      <c r="Q957" s="12"/>
      <c r="R957" s="12"/>
      <c r="S957" s="12"/>
      <c r="T957" s="12"/>
      <c r="U957" s="39"/>
      <c r="W957" s="12"/>
      <c r="X957" s="12"/>
      <c r="Y957" s="12"/>
      <c r="Z957" s="39"/>
      <c r="AB957" s="12"/>
      <c r="AC957" s="42"/>
      <c r="AD957" s="12"/>
      <c r="AE957" s="12"/>
      <c r="AF957" s="12"/>
      <c r="AG957" s="12"/>
      <c r="AH957" s="12"/>
      <c r="AI957" s="12"/>
      <c r="AJ957" s="12"/>
      <c r="AK957" s="12"/>
      <c r="AL957" s="12"/>
      <c r="AM957" s="39"/>
      <c r="AO957" s="12"/>
      <c r="AP957" s="12"/>
      <c r="AQ957" s="12"/>
      <c r="AR957" s="41"/>
      <c r="AS957" s="12"/>
      <c r="AT957" s="12"/>
      <c r="AU957" s="12"/>
      <c r="AV957" s="12"/>
      <c r="AW957" s="12"/>
      <c r="AX957" s="13"/>
      <c r="AY957" s="12"/>
      <c r="AZ957" s="12"/>
      <c r="BA957" s="39"/>
      <c r="BB957" s="40">
        <v>0</v>
      </c>
      <c r="BC957" s="39"/>
      <c r="BE957" s="12"/>
      <c r="BF957" s="12"/>
      <c r="BG957" s="12">
        <v>12.852947163337113</v>
      </c>
      <c r="BH957" s="12">
        <v>4.9265944037683171</v>
      </c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</row>
    <row r="958" spans="1:128" x14ac:dyDescent="0.25">
      <c r="A958" s="34" t="s">
        <v>158</v>
      </c>
      <c r="B958" s="1">
        <v>40308</v>
      </c>
      <c r="C958" s="2"/>
      <c r="D958" s="1"/>
      <c r="F958" s="2">
        <v>123</v>
      </c>
      <c r="G958" t="s">
        <v>130</v>
      </c>
      <c r="H958" s="2"/>
      <c r="I958" s="12"/>
      <c r="J958" s="12"/>
      <c r="K958" s="2"/>
      <c r="L958" s="36"/>
      <c r="M958" s="2"/>
      <c r="N958" s="2"/>
      <c r="O958" s="2"/>
      <c r="P958" s="12"/>
      <c r="Q958" s="12"/>
      <c r="R958" s="12"/>
      <c r="S958" s="12"/>
      <c r="T958" s="12"/>
      <c r="U958" s="39"/>
      <c r="W958" s="12"/>
      <c r="X958" s="12"/>
      <c r="Y958" s="12"/>
      <c r="Z958" s="39"/>
      <c r="AB958" s="12"/>
      <c r="AC958" s="42"/>
      <c r="AD958" s="12"/>
      <c r="AE958" s="12"/>
      <c r="AF958" s="12"/>
      <c r="AG958" s="12"/>
      <c r="AH958" s="12"/>
      <c r="AI958" s="12"/>
      <c r="AJ958" s="12"/>
      <c r="AK958" s="12"/>
      <c r="AL958" s="12"/>
      <c r="AM958" s="39"/>
      <c r="AO958" s="12"/>
      <c r="AP958" s="12"/>
      <c r="AQ958" s="12"/>
      <c r="AR958" s="41"/>
      <c r="AS958" s="12"/>
      <c r="AT958" s="12"/>
      <c r="AU958" s="12"/>
      <c r="AV958" s="12"/>
      <c r="AW958" s="12"/>
      <c r="AX958" s="13"/>
      <c r="AY958" s="12"/>
      <c r="AZ958" s="12"/>
      <c r="BA958" s="39"/>
      <c r="BB958" s="40">
        <v>0</v>
      </c>
      <c r="BC958" s="39"/>
      <c r="BE958" s="12"/>
      <c r="BF958" s="12"/>
      <c r="BG958" s="12">
        <v>24.132716857134547</v>
      </c>
      <c r="BH958" s="12">
        <v>4.9790113636363635</v>
      </c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</row>
    <row r="959" spans="1:128" x14ac:dyDescent="0.25">
      <c r="A959" s="34" t="s">
        <v>158</v>
      </c>
      <c r="B959" s="1">
        <v>40315</v>
      </c>
      <c r="C959" s="2"/>
      <c r="D959" s="1"/>
      <c r="F959" s="2">
        <v>130</v>
      </c>
      <c r="G959" t="s">
        <v>130</v>
      </c>
      <c r="H959" s="2"/>
      <c r="I959" s="12"/>
      <c r="J959" s="12"/>
      <c r="K959" s="2"/>
      <c r="L959" s="36"/>
      <c r="M959" s="2"/>
      <c r="N959" s="2"/>
      <c r="O959" s="2"/>
      <c r="P959" s="12"/>
      <c r="Q959" s="12"/>
      <c r="R959" s="12"/>
      <c r="S959" s="12"/>
      <c r="T959" s="12"/>
      <c r="U959" s="39"/>
      <c r="W959" s="12"/>
      <c r="X959" s="12"/>
      <c r="Y959" s="12"/>
      <c r="Z959" s="39"/>
      <c r="AB959" s="12"/>
      <c r="AC959" s="42"/>
      <c r="AD959" s="12"/>
      <c r="AE959" s="12"/>
      <c r="AF959" s="12"/>
      <c r="AG959" s="12"/>
      <c r="AH959" s="12"/>
      <c r="AI959" s="12"/>
      <c r="AJ959" s="12"/>
      <c r="AK959" s="12"/>
      <c r="AL959" s="12"/>
      <c r="AM959" s="39"/>
      <c r="AO959" s="12"/>
      <c r="AP959" s="12"/>
      <c r="AQ959" s="12"/>
      <c r="AR959" s="41"/>
      <c r="AS959" s="12"/>
      <c r="AT959" s="12"/>
      <c r="AU959" s="12"/>
      <c r="AV959" s="12"/>
      <c r="AW959" s="12"/>
      <c r="AX959" s="13"/>
      <c r="AY959" s="12"/>
      <c r="AZ959" s="12"/>
      <c r="BA959" s="39"/>
      <c r="BB959" s="40">
        <v>0</v>
      </c>
      <c r="BC959" s="39"/>
      <c r="BE959" s="12"/>
      <c r="BF959" s="12"/>
      <c r="BG959" s="12">
        <v>37.741719735962079</v>
      </c>
      <c r="BH959" s="12">
        <v>4.8496528393966276</v>
      </c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</row>
    <row r="960" spans="1:128" x14ac:dyDescent="0.25">
      <c r="A960" s="34" t="s">
        <v>158</v>
      </c>
      <c r="B960" s="1">
        <v>40323</v>
      </c>
      <c r="C960" s="2"/>
      <c r="D960" s="1"/>
      <c r="F960" s="2">
        <v>138</v>
      </c>
      <c r="G960" t="s">
        <v>130</v>
      </c>
      <c r="H960" s="2"/>
      <c r="I960" s="12"/>
      <c r="J960" s="12"/>
      <c r="K960" s="2"/>
      <c r="L960" s="36"/>
      <c r="M960" s="2"/>
      <c r="N960" s="2"/>
      <c r="O960" s="2"/>
      <c r="P960" s="12"/>
      <c r="Q960" s="12"/>
      <c r="R960" s="12"/>
      <c r="S960" s="12"/>
      <c r="T960" s="12"/>
      <c r="U960" s="39"/>
      <c r="W960" s="12"/>
      <c r="X960" s="12"/>
      <c r="Y960" s="12"/>
      <c r="Z960" s="39"/>
      <c r="AB960" s="12"/>
      <c r="AC960" s="42"/>
      <c r="AD960" s="12"/>
      <c r="AE960" s="12"/>
      <c r="AF960" s="12"/>
      <c r="AG960" s="12"/>
      <c r="AH960" s="12"/>
      <c r="AI960" s="12"/>
      <c r="AJ960" s="12"/>
      <c r="AK960" s="12"/>
      <c r="AL960" s="12"/>
      <c r="AM960" s="39"/>
      <c r="AO960" s="12"/>
      <c r="AP960" s="12"/>
      <c r="AQ960" s="12"/>
      <c r="AR960" s="41"/>
      <c r="AS960" s="12"/>
      <c r="AT960" s="12"/>
      <c r="AU960" s="12"/>
      <c r="AV960" s="12"/>
      <c r="AW960" s="12"/>
      <c r="AX960" s="13"/>
      <c r="AY960" s="12"/>
      <c r="AZ960" s="12"/>
      <c r="BA960" s="39"/>
      <c r="BB960" s="40">
        <v>0</v>
      </c>
      <c r="BC960" s="39"/>
      <c r="BE960" s="12"/>
      <c r="BF960" s="12"/>
      <c r="BG960" s="12">
        <v>45.089999709209337</v>
      </c>
      <c r="BH960" s="12">
        <v>4.1657738095238095</v>
      </c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</row>
    <row r="961" spans="1:128" x14ac:dyDescent="0.25">
      <c r="A961" s="34" t="s">
        <v>158</v>
      </c>
      <c r="B961" s="1">
        <v>40324</v>
      </c>
      <c r="C961" s="2"/>
      <c r="D961" s="1"/>
      <c r="F961" s="2">
        <v>139</v>
      </c>
      <c r="G961" t="s">
        <v>130</v>
      </c>
      <c r="H961" s="2"/>
      <c r="I961" s="12"/>
      <c r="J961" s="12"/>
      <c r="K961" s="2"/>
      <c r="L961" s="36"/>
      <c r="M961" s="2"/>
      <c r="N961" s="2"/>
      <c r="O961" s="2"/>
      <c r="P961" s="12"/>
      <c r="Q961" s="12"/>
      <c r="R961" s="12"/>
      <c r="S961" s="12"/>
      <c r="T961" s="12"/>
      <c r="U961" s="39">
        <v>3762.6144220465867</v>
      </c>
      <c r="V961" s="40">
        <v>376.26144220465869</v>
      </c>
      <c r="W961" s="12"/>
      <c r="X961" s="12"/>
      <c r="Y961" s="12"/>
      <c r="Z961" s="39">
        <v>1943.7615304971744</v>
      </c>
      <c r="AA961" s="40">
        <v>194.37615304971743</v>
      </c>
      <c r="AB961" s="12">
        <v>2.6040580610230029</v>
      </c>
      <c r="AC961" s="42">
        <f>AB961/AA961</f>
        <v>1.339700379993084E-2</v>
      </c>
      <c r="AD961" s="12"/>
      <c r="AE961" s="12"/>
      <c r="AF961" s="12"/>
      <c r="AG961" s="12">
        <v>0</v>
      </c>
      <c r="AH961" s="12"/>
      <c r="AI961" s="12">
        <v>2451.1981438936614</v>
      </c>
      <c r="AJ961" s="12"/>
      <c r="AK961" s="12">
        <v>111.13215556698036</v>
      </c>
      <c r="AL961" s="12">
        <v>4046.7078288374969</v>
      </c>
      <c r="AM961" s="39">
        <f>AG961+AH961+AI961+AJ961+AK961+AL961</f>
        <v>6609.038128298138</v>
      </c>
      <c r="AN961" s="40">
        <f>AM961/10</f>
        <v>660.90381282981377</v>
      </c>
      <c r="AO961" s="12"/>
      <c r="AP961" s="12"/>
      <c r="AQ961" s="12"/>
      <c r="AR961" s="41">
        <v>117.9716059696581</v>
      </c>
      <c r="AS961" s="12">
        <v>0</v>
      </c>
      <c r="AT961" s="12">
        <v>44.691970120802097</v>
      </c>
      <c r="AU961" s="12">
        <v>70.164773726733117</v>
      </c>
      <c r="AV961" s="12"/>
      <c r="AW961" s="12"/>
      <c r="AX961" s="13">
        <v>3.1148621221228865</v>
      </c>
      <c r="AY961" s="12"/>
      <c r="AZ961" s="12"/>
      <c r="BA961" s="39"/>
      <c r="BB961" s="40">
        <v>0</v>
      </c>
      <c r="BC961" s="39">
        <f>U961+Z961+AM961+BA961</f>
        <v>12315.4140808419</v>
      </c>
      <c r="BD961">
        <f>V961+AA961+AN961</f>
        <v>1231.5414080841899</v>
      </c>
      <c r="BE961" s="12"/>
      <c r="BF961" s="12"/>
      <c r="BG961" s="12"/>
      <c r="BH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</row>
    <row r="962" spans="1:128" x14ac:dyDescent="0.25">
      <c r="A962" s="34" t="s">
        <v>158</v>
      </c>
      <c r="B962" s="1">
        <v>40293</v>
      </c>
      <c r="C962" s="2">
        <v>7</v>
      </c>
      <c r="D962" t="s">
        <v>222</v>
      </c>
      <c r="E962" t="s">
        <v>18</v>
      </c>
      <c r="F962" s="2">
        <v>108</v>
      </c>
      <c r="G962" t="s">
        <v>130</v>
      </c>
      <c r="H962" s="2"/>
      <c r="I962" s="12"/>
      <c r="J962" s="12"/>
      <c r="K962" s="2"/>
      <c r="L962" s="36"/>
      <c r="M962" s="2"/>
      <c r="N962" s="2">
        <v>108</v>
      </c>
      <c r="O962" s="2"/>
      <c r="P962" s="12"/>
      <c r="Q962" s="12"/>
      <c r="R962" s="12"/>
      <c r="S962" s="12"/>
      <c r="T962" s="12"/>
      <c r="U962" s="39"/>
      <c r="W962" s="12"/>
      <c r="X962" s="12"/>
      <c r="Y962" s="12"/>
      <c r="Z962" s="39"/>
      <c r="AB962" s="12"/>
      <c r="AC962" s="42"/>
      <c r="AD962" s="12"/>
      <c r="AE962" s="12"/>
      <c r="AF962" s="12"/>
      <c r="AG962" s="12"/>
      <c r="AH962" s="12"/>
      <c r="AI962" s="12"/>
      <c r="AJ962" s="12"/>
      <c r="AK962" s="12"/>
      <c r="AL962" s="12"/>
      <c r="AM962" s="39"/>
      <c r="AO962" s="12"/>
      <c r="AP962" s="12"/>
      <c r="AQ962" s="12"/>
      <c r="AR962" s="41"/>
      <c r="AS962" s="12"/>
      <c r="AT962" s="12"/>
      <c r="AU962" s="12"/>
      <c r="AV962" s="12"/>
      <c r="AW962" s="12"/>
      <c r="AX962" s="13"/>
      <c r="AY962" s="12"/>
      <c r="AZ962" s="12"/>
      <c r="BA962" s="39"/>
      <c r="BB962" s="40">
        <v>0</v>
      </c>
      <c r="BC962" s="39"/>
      <c r="BE962" s="12"/>
      <c r="BF962" s="12"/>
      <c r="BG962" s="12"/>
      <c r="BH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</row>
    <row r="963" spans="1:128" x14ac:dyDescent="0.25">
      <c r="A963" s="34" t="s">
        <v>158</v>
      </c>
      <c r="B963" s="1">
        <v>40357</v>
      </c>
      <c r="C963" s="2">
        <v>9</v>
      </c>
      <c r="D963" s="1" t="s">
        <v>122</v>
      </c>
      <c r="E963" t="s">
        <v>20</v>
      </c>
      <c r="F963" s="2">
        <v>172</v>
      </c>
      <c r="G963" t="s">
        <v>130</v>
      </c>
      <c r="H963" s="2"/>
      <c r="I963" s="12"/>
      <c r="J963" s="12"/>
      <c r="K963" s="2"/>
      <c r="L963" s="36"/>
      <c r="M963" s="2"/>
      <c r="N963" s="2"/>
      <c r="O963" s="2"/>
      <c r="P963" s="12"/>
      <c r="Q963" s="12"/>
      <c r="R963" s="12"/>
      <c r="S963" s="12"/>
      <c r="T963" s="12"/>
      <c r="U963" s="39"/>
      <c r="W963" s="12"/>
      <c r="X963" s="12"/>
      <c r="Y963" s="12"/>
      <c r="Z963" s="39"/>
      <c r="AB963" s="12"/>
      <c r="AC963" s="42"/>
      <c r="AD963" s="12"/>
      <c r="AE963" s="12"/>
      <c r="AF963" s="12"/>
      <c r="AG963" s="12"/>
      <c r="AH963" s="12"/>
      <c r="AI963" s="12"/>
      <c r="AJ963" s="12"/>
      <c r="AK963" s="12"/>
      <c r="AL963" s="12"/>
      <c r="AM963" s="39"/>
      <c r="AO963" s="12"/>
      <c r="AP963" s="12"/>
      <c r="AQ963" s="12"/>
      <c r="AR963" s="41"/>
      <c r="AS963" s="12"/>
      <c r="AT963" s="12"/>
      <c r="AU963" s="12"/>
      <c r="AV963" s="12"/>
      <c r="AW963" s="12"/>
      <c r="AX963" s="13"/>
      <c r="AY963" s="12">
        <v>4744.3258333333333</v>
      </c>
      <c r="AZ963" s="12">
        <v>41.112732595419949</v>
      </c>
      <c r="BA963" s="39">
        <f>AY963*(AZ963/100)</f>
        <v>1950.5219933137623</v>
      </c>
      <c r="BB963" s="40">
        <v>195.05219933137624</v>
      </c>
      <c r="BC963" s="39"/>
      <c r="BE963" s="12"/>
      <c r="BF963" s="12">
        <f>BA963/227</f>
        <v>8.5926079000606261</v>
      </c>
      <c r="BG963" s="12">
        <v>100</v>
      </c>
      <c r="BH963" s="12">
        <v>4.8099317660205747</v>
      </c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</row>
    <row r="964" spans="1:128" x14ac:dyDescent="0.25">
      <c r="A964" s="34" t="s">
        <v>158</v>
      </c>
      <c r="B964" s="1">
        <v>40185</v>
      </c>
      <c r="C964" s="2">
        <v>0</v>
      </c>
      <c r="D964" s="1" t="s">
        <v>223</v>
      </c>
      <c r="E964" s="9" t="s">
        <v>14</v>
      </c>
      <c r="F964" s="2">
        <v>0</v>
      </c>
      <c r="G964" t="s">
        <v>130</v>
      </c>
      <c r="H964" s="2"/>
      <c r="I964" s="12"/>
      <c r="J964" s="12"/>
      <c r="K964" s="2"/>
      <c r="L964" s="36"/>
      <c r="M964" s="2"/>
      <c r="N964" s="2"/>
      <c r="O964" s="2"/>
      <c r="P964" s="12"/>
      <c r="Q964" s="12"/>
      <c r="R964" s="12"/>
      <c r="S964" s="12"/>
      <c r="T964" s="12"/>
      <c r="U964" s="39">
        <v>0</v>
      </c>
      <c r="W964" s="12"/>
      <c r="X964" s="12"/>
      <c r="Y964" s="12"/>
      <c r="Z964" s="39">
        <v>0</v>
      </c>
      <c r="AB964" s="12"/>
      <c r="AC964" s="42"/>
      <c r="AD964" s="12"/>
      <c r="AE964" s="12"/>
      <c r="AF964" s="12"/>
      <c r="AG964" s="12">
        <v>0</v>
      </c>
      <c r="AH964" s="12"/>
      <c r="AI964" s="12">
        <v>0</v>
      </c>
      <c r="AJ964" s="12"/>
      <c r="AK964" s="12">
        <v>0</v>
      </c>
      <c r="AL964" s="12">
        <v>0</v>
      </c>
      <c r="AM964" s="39"/>
      <c r="AO964" s="12"/>
      <c r="AP964" s="12"/>
      <c r="AQ964" s="12"/>
      <c r="AR964" s="41">
        <v>0</v>
      </c>
      <c r="AS964" s="12">
        <v>0</v>
      </c>
      <c r="AT964" s="12">
        <v>0</v>
      </c>
      <c r="AU964" s="12">
        <v>0</v>
      </c>
      <c r="AV964" s="12"/>
      <c r="AW964" s="12"/>
      <c r="AX964" s="13">
        <v>0</v>
      </c>
      <c r="AY964" s="12"/>
      <c r="AZ964" s="12"/>
      <c r="BA964" s="39"/>
      <c r="BB964" s="40">
        <v>0</v>
      </c>
      <c r="BC964" s="39"/>
      <c r="BE964" s="12"/>
      <c r="BF964" s="12"/>
      <c r="BG964" s="12"/>
      <c r="BH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</row>
    <row r="965" spans="1:128" x14ac:dyDescent="0.25">
      <c r="A965" s="34" t="s">
        <v>158</v>
      </c>
      <c r="B965" s="1">
        <v>40212</v>
      </c>
      <c r="C965" s="2">
        <v>3</v>
      </c>
      <c r="D965" t="s">
        <v>224</v>
      </c>
      <c r="E965" t="s">
        <v>16</v>
      </c>
      <c r="F965" s="2">
        <v>27</v>
      </c>
      <c r="G965" t="s">
        <v>130</v>
      </c>
      <c r="H965" s="2"/>
      <c r="I965" s="12"/>
      <c r="J965" s="12"/>
      <c r="K965" s="2"/>
      <c r="L965" s="36">
        <v>27</v>
      </c>
      <c r="M965" s="2"/>
      <c r="N965" s="2"/>
      <c r="O965" s="2"/>
      <c r="P965" s="12"/>
      <c r="Q965" s="12"/>
      <c r="R965" s="12"/>
      <c r="S965" s="12"/>
      <c r="T965" s="12"/>
      <c r="U965" s="39"/>
      <c r="W965" s="12"/>
      <c r="X965" s="12"/>
      <c r="Y965" s="12"/>
      <c r="Z965" s="39"/>
      <c r="AB965" s="12"/>
      <c r="AC965" s="42"/>
      <c r="AD965" s="12"/>
      <c r="AE965" s="12"/>
      <c r="AF965" s="12"/>
      <c r="AG965" s="12"/>
      <c r="AH965" s="12"/>
      <c r="AI965" s="12"/>
      <c r="AJ965" s="12"/>
      <c r="AK965" s="12"/>
      <c r="AL965" s="12"/>
      <c r="AM965" s="39"/>
      <c r="AO965" s="12"/>
      <c r="AP965" s="12"/>
      <c r="AQ965" s="12"/>
      <c r="AR965" s="41"/>
      <c r="AS965" s="12"/>
      <c r="AT965" s="12"/>
      <c r="AU965" s="12"/>
      <c r="AV965" s="12"/>
      <c r="AW965" s="12"/>
      <c r="AX965" s="13"/>
      <c r="AY965" s="12"/>
      <c r="AZ965" s="12"/>
      <c r="BA965" s="39"/>
      <c r="BB965" s="40">
        <v>0</v>
      </c>
      <c r="BC965" s="39"/>
      <c r="BE965" s="12"/>
      <c r="BF965" s="12"/>
      <c r="BG965" s="12"/>
      <c r="BH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</row>
    <row r="966" spans="1:128" x14ac:dyDescent="0.25">
      <c r="A966" s="34" t="s">
        <v>165</v>
      </c>
      <c r="B966" s="1">
        <v>40234</v>
      </c>
      <c r="C966" s="2">
        <v>4</v>
      </c>
      <c r="D966" t="s">
        <v>220</v>
      </c>
      <c r="E966" t="s">
        <v>17</v>
      </c>
      <c r="F966" s="2">
        <v>49</v>
      </c>
      <c r="G966" t="s">
        <v>131</v>
      </c>
      <c r="H966" s="2"/>
      <c r="I966" s="12"/>
      <c r="J966" s="12"/>
      <c r="K966" s="2"/>
      <c r="L966" s="36"/>
      <c r="M966" s="2">
        <v>49</v>
      </c>
      <c r="N966" s="2"/>
      <c r="O966" s="2"/>
      <c r="P966" s="12"/>
      <c r="Q966" s="12"/>
      <c r="R966" s="12"/>
      <c r="S966" s="12"/>
      <c r="T966" s="12"/>
      <c r="U966" s="39"/>
      <c r="W966" s="12"/>
      <c r="X966" s="12"/>
      <c r="Y966" s="12"/>
      <c r="Z966" s="39"/>
      <c r="AB966" s="12"/>
      <c r="AC966" s="42"/>
      <c r="AD966" s="12"/>
      <c r="AE966" s="12"/>
      <c r="AF966" s="12"/>
      <c r="AG966" s="12"/>
      <c r="AH966" s="12"/>
      <c r="AI966" s="12"/>
      <c r="AJ966" s="12"/>
      <c r="AK966" s="12"/>
      <c r="AL966" s="12"/>
      <c r="AM966" s="39"/>
      <c r="AO966" s="12"/>
      <c r="AP966" s="12"/>
      <c r="AQ966" s="12"/>
      <c r="AR966" s="41"/>
      <c r="AS966" s="12"/>
      <c r="AT966" s="12"/>
      <c r="AU966" s="12"/>
      <c r="AV966" s="12"/>
      <c r="AW966" s="12"/>
      <c r="AX966" s="13"/>
      <c r="AY966" s="12"/>
      <c r="AZ966" s="12"/>
      <c r="BA966" s="39"/>
      <c r="BB966" s="40">
        <v>0</v>
      </c>
      <c r="BC966" s="39"/>
      <c r="BE966" s="12"/>
      <c r="BF966" s="12"/>
      <c r="BG966" s="12"/>
      <c r="BH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</row>
    <row r="967" spans="1:128" x14ac:dyDescent="0.25">
      <c r="A967" s="34" t="s">
        <v>165</v>
      </c>
      <c r="B967" s="1">
        <v>40322</v>
      </c>
      <c r="C967" s="2">
        <v>8</v>
      </c>
      <c r="D967" s="1" t="s">
        <v>221</v>
      </c>
      <c r="E967" t="s">
        <v>19</v>
      </c>
      <c r="F967" s="2">
        <v>137</v>
      </c>
      <c r="G967" t="s">
        <v>131</v>
      </c>
      <c r="H967" s="2"/>
      <c r="I967" s="12"/>
      <c r="J967" s="12"/>
      <c r="K967" s="2"/>
      <c r="L967" s="36"/>
      <c r="M967" s="2"/>
      <c r="N967" s="2"/>
      <c r="O967" s="2">
        <v>137</v>
      </c>
      <c r="P967" s="12"/>
      <c r="Q967" s="12"/>
      <c r="R967" s="12"/>
      <c r="S967" s="12"/>
      <c r="T967" s="12"/>
      <c r="U967" s="39"/>
      <c r="W967" s="12"/>
      <c r="X967" s="12"/>
      <c r="Y967" s="12"/>
      <c r="Z967" s="39"/>
      <c r="AB967" s="12"/>
      <c r="AC967" s="42"/>
      <c r="AD967" s="12"/>
      <c r="AE967" s="12"/>
      <c r="AF967" s="12"/>
      <c r="AG967" s="12"/>
      <c r="AH967" s="12"/>
      <c r="AI967" s="12"/>
      <c r="AJ967" s="12"/>
      <c r="AK967" s="12"/>
      <c r="AL967" s="12"/>
      <c r="AM967" s="39"/>
      <c r="AO967" s="12"/>
      <c r="AP967" s="12"/>
      <c r="AQ967" s="12"/>
      <c r="AR967" s="41"/>
      <c r="AS967" s="12"/>
      <c r="AT967" s="12"/>
      <c r="AU967" s="12"/>
      <c r="AV967" s="12"/>
      <c r="AW967" s="12"/>
      <c r="AX967" s="13"/>
      <c r="AY967" s="12"/>
      <c r="AZ967" s="12"/>
      <c r="BA967" s="39"/>
      <c r="BB967" s="40">
        <v>0</v>
      </c>
      <c r="BC967" s="39"/>
      <c r="BE967" s="12"/>
      <c r="BF967" s="12"/>
      <c r="BG967" s="12"/>
      <c r="BH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</row>
    <row r="968" spans="1:128" x14ac:dyDescent="0.25">
      <c r="A968" s="34" t="s">
        <v>165</v>
      </c>
      <c r="B968" s="1">
        <v>40210</v>
      </c>
      <c r="C968" s="2"/>
      <c r="D968" s="1"/>
      <c r="F968" s="2">
        <v>25</v>
      </c>
      <c r="G968" t="s">
        <v>131</v>
      </c>
      <c r="H968" s="2"/>
      <c r="I968" s="12"/>
      <c r="J968" s="12">
        <v>7.55</v>
      </c>
      <c r="K968" s="2"/>
      <c r="L968" s="36"/>
      <c r="M968" s="2"/>
      <c r="N968" s="2"/>
      <c r="O968" s="2"/>
      <c r="P968" s="12"/>
      <c r="Q968" s="12"/>
      <c r="R968" s="12"/>
      <c r="S968" s="12"/>
      <c r="T968" s="12"/>
      <c r="U968" s="39"/>
      <c r="W968" s="12"/>
      <c r="X968" s="12"/>
      <c r="Y968" s="12"/>
      <c r="Z968" s="39"/>
      <c r="AB968" s="12"/>
      <c r="AC968" s="42"/>
      <c r="AD968" s="12"/>
      <c r="AE968" s="12"/>
      <c r="AF968" s="12"/>
      <c r="AG968" s="12"/>
      <c r="AH968" s="12"/>
      <c r="AI968" s="12"/>
      <c r="AJ968" s="12"/>
      <c r="AK968" s="12"/>
      <c r="AL968" s="12"/>
      <c r="AM968" s="39"/>
      <c r="AO968" s="12"/>
      <c r="AP968" s="12"/>
      <c r="AQ968" s="12"/>
      <c r="AR968" s="41"/>
      <c r="AS968" s="12"/>
      <c r="AT968" s="12"/>
      <c r="AU968" s="12"/>
      <c r="AV968" s="12"/>
      <c r="AW968" s="12"/>
      <c r="AX968" s="13"/>
      <c r="AY968" s="12"/>
      <c r="AZ968" s="12"/>
      <c r="BA968" s="39"/>
      <c r="BB968" s="40">
        <v>0</v>
      </c>
      <c r="BC968" s="39"/>
      <c r="BE968" s="12"/>
      <c r="BF968" s="12"/>
      <c r="BG968" s="12"/>
      <c r="BH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</row>
    <row r="969" spans="1:128" x14ac:dyDescent="0.25">
      <c r="A969" s="34" t="s">
        <v>165</v>
      </c>
      <c r="B969" s="1">
        <v>40211</v>
      </c>
      <c r="C969" s="2"/>
      <c r="D969" s="1"/>
      <c r="E969" s="9"/>
      <c r="F969" s="2">
        <v>26</v>
      </c>
      <c r="G969" t="s">
        <v>131</v>
      </c>
      <c r="H969" s="2"/>
      <c r="I969" s="12"/>
      <c r="J969" s="12"/>
      <c r="K969" s="2"/>
      <c r="L969" s="36"/>
      <c r="M969" s="2"/>
      <c r="N969" s="2"/>
      <c r="O969" s="2"/>
      <c r="P969" s="12"/>
      <c r="Q969" s="12"/>
      <c r="R969" s="12"/>
      <c r="S969" s="12"/>
      <c r="T969" s="12"/>
      <c r="U969" s="39">
        <v>0</v>
      </c>
      <c r="W969" s="12"/>
      <c r="X969" s="12"/>
      <c r="Y969" s="12"/>
      <c r="Z969" s="39">
        <v>0</v>
      </c>
      <c r="AB969" s="12">
        <v>0.21693437500000001</v>
      </c>
      <c r="AC969" s="42"/>
      <c r="AD969" s="12"/>
      <c r="AE969" s="12"/>
      <c r="AF969" s="12"/>
      <c r="AG969" s="12">
        <v>0</v>
      </c>
      <c r="AH969" s="12"/>
      <c r="AI969" s="12">
        <v>0</v>
      </c>
      <c r="AJ969" s="12"/>
      <c r="AK969" s="12">
        <v>0</v>
      </c>
      <c r="AL969" s="12">
        <v>0</v>
      </c>
      <c r="AM969" s="39"/>
      <c r="AO969" s="12"/>
      <c r="AP969" s="12"/>
      <c r="AQ969" s="12"/>
      <c r="AR969" s="41">
        <v>0</v>
      </c>
      <c r="AS969" s="12">
        <v>0</v>
      </c>
      <c r="AT969" s="12">
        <v>0</v>
      </c>
      <c r="AU969" s="12">
        <v>0</v>
      </c>
      <c r="AV969" s="12"/>
      <c r="AW969" s="12"/>
      <c r="AX969" s="13">
        <v>0</v>
      </c>
      <c r="AY969" s="12"/>
      <c r="AZ969" s="12"/>
      <c r="BA969" s="39"/>
      <c r="BB969" s="40">
        <v>0</v>
      </c>
      <c r="BC969" s="39"/>
      <c r="BE969" s="12"/>
      <c r="BF969" s="12"/>
      <c r="BG969" s="12"/>
      <c r="BH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</row>
    <row r="970" spans="1:128" x14ac:dyDescent="0.25">
      <c r="A970" s="34" t="s">
        <v>165</v>
      </c>
      <c r="B970" s="1">
        <v>40217</v>
      </c>
      <c r="C970" s="2"/>
      <c r="D970" s="1"/>
      <c r="F970" s="2">
        <v>32</v>
      </c>
      <c r="G970" t="s">
        <v>131</v>
      </c>
      <c r="H970" s="2"/>
      <c r="I970" s="12"/>
      <c r="J970" s="12">
        <v>9.5</v>
      </c>
      <c r="K970" s="2"/>
      <c r="L970" s="36"/>
      <c r="M970" s="2"/>
      <c r="N970" s="2"/>
      <c r="O970" s="2"/>
      <c r="P970" s="12"/>
      <c r="Q970" s="12"/>
      <c r="R970" s="12"/>
      <c r="S970" s="12"/>
      <c r="T970" s="12"/>
      <c r="U970" s="39"/>
      <c r="W970" s="12"/>
      <c r="X970" s="12"/>
      <c r="Y970" s="12"/>
      <c r="Z970" s="39"/>
      <c r="AB970" s="12"/>
      <c r="AC970" s="42"/>
      <c r="AD970" s="12"/>
      <c r="AE970" s="12"/>
      <c r="AF970" s="12"/>
      <c r="AG970" s="12"/>
      <c r="AH970" s="12"/>
      <c r="AI970" s="12"/>
      <c r="AJ970" s="12"/>
      <c r="AK970" s="12"/>
      <c r="AL970" s="12"/>
      <c r="AM970" s="39"/>
      <c r="AO970" s="12"/>
      <c r="AP970" s="12"/>
      <c r="AQ970" s="12"/>
      <c r="AR970" s="41"/>
      <c r="AS970" s="12"/>
      <c r="AT970" s="12"/>
      <c r="AU970" s="12"/>
      <c r="AV970" s="12"/>
      <c r="AW970" s="12"/>
      <c r="AX970" s="13"/>
      <c r="AY970" s="12"/>
      <c r="AZ970" s="12"/>
      <c r="BA970" s="39"/>
      <c r="BB970" s="40">
        <v>0</v>
      </c>
      <c r="BC970" s="39"/>
      <c r="BE970" s="12"/>
      <c r="BF970" s="12"/>
      <c r="BG970" s="12"/>
      <c r="BH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</row>
    <row r="971" spans="1:128" x14ac:dyDescent="0.25">
      <c r="A971" s="34" t="s">
        <v>165</v>
      </c>
      <c r="B971" s="1">
        <v>40225</v>
      </c>
      <c r="C971" s="2"/>
      <c r="D971" s="1"/>
      <c r="F971" s="2">
        <v>40</v>
      </c>
      <c r="G971" t="s">
        <v>131</v>
      </c>
      <c r="H971" s="2"/>
      <c r="I971" s="12"/>
      <c r="J971" s="12">
        <v>12.45</v>
      </c>
      <c r="K971" s="2"/>
      <c r="L971" s="36"/>
      <c r="M971" s="2"/>
      <c r="N971" s="2"/>
      <c r="O971" s="2"/>
      <c r="P971" s="12"/>
      <c r="Q971" s="12"/>
      <c r="R971" s="12"/>
      <c r="S971" s="12"/>
      <c r="T971" s="12"/>
      <c r="U971" s="39"/>
      <c r="W971" s="12"/>
      <c r="X971" s="12"/>
      <c r="Y971" s="12"/>
      <c r="Z971" s="39"/>
      <c r="AB971" s="12"/>
      <c r="AC971" s="42"/>
      <c r="AD971" s="12"/>
      <c r="AE971" s="12"/>
      <c r="AF971" s="12"/>
      <c r="AG971" s="12"/>
      <c r="AH971" s="12"/>
      <c r="AI971" s="12"/>
      <c r="AJ971" s="12"/>
      <c r="AK971" s="12"/>
      <c r="AL971" s="12"/>
      <c r="AM971" s="39"/>
      <c r="AO971" s="12"/>
      <c r="AP971" s="12"/>
      <c r="AQ971" s="12"/>
      <c r="AR971" s="41"/>
      <c r="AS971" s="12"/>
      <c r="AT971" s="12"/>
      <c r="AU971" s="12"/>
      <c r="AV971" s="12"/>
      <c r="AW971" s="12"/>
      <c r="AX971" s="13"/>
      <c r="AY971" s="12"/>
      <c r="AZ971" s="12"/>
      <c r="BA971" s="39"/>
      <c r="BB971" s="40">
        <v>0</v>
      </c>
      <c r="BC971" s="39"/>
      <c r="BE971" s="12"/>
      <c r="BF971" s="12"/>
      <c r="BG971" s="12"/>
      <c r="BH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</row>
    <row r="972" spans="1:128" x14ac:dyDescent="0.25">
      <c r="A972" s="34" t="s">
        <v>165</v>
      </c>
      <c r="B972" s="1">
        <v>40227</v>
      </c>
      <c r="C972" s="2"/>
      <c r="D972" s="1"/>
      <c r="E972" s="9"/>
      <c r="F972" s="2">
        <v>42</v>
      </c>
      <c r="G972" t="s">
        <v>131</v>
      </c>
      <c r="H972" s="2"/>
      <c r="I972" s="12"/>
      <c r="J972" s="12"/>
      <c r="K972" s="2"/>
      <c r="L972" s="36"/>
      <c r="M972" s="2"/>
      <c r="N972" s="2"/>
      <c r="O972" s="2"/>
      <c r="P972" s="12"/>
      <c r="Q972" s="12"/>
      <c r="R972" s="12"/>
      <c r="S972" s="12"/>
      <c r="T972" s="12"/>
      <c r="U972" s="39">
        <v>607.71052993009107</v>
      </c>
      <c r="V972" s="40">
        <v>60.771052993009107</v>
      </c>
      <c r="W972" s="12"/>
      <c r="X972" s="12"/>
      <c r="Y972" s="12"/>
      <c r="Z972" s="39">
        <v>626.99930506458611</v>
      </c>
      <c r="AA972" s="40">
        <v>62.699930506458614</v>
      </c>
      <c r="AB972" s="12">
        <v>1.7233965304565813</v>
      </c>
      <c r="AC972" s="42">
        <f>AB972/AA972</f>
        <v>2.7486418510129881E-2</v>
      </c>
      <c r="AD972" s="12"/>
      <c r="AE972" s="12"/>
      <c r="AF972" s="12"/>
      <c r="AG972" s="12">
        <v>62.575443576427247</v>
      </c>
      <c r="AH972" s="12"/>
      <c r="AI972" s="12">
        <v>0</v>
      </c>
      <c r="AJ972" s="12"/>
      <c r="AK972" s="12">
        <v>0</v>
      </c>
      <c r="AL972" s="12">
        <v>0</v>
      </c>
      <c r="AM972" s="39">
        <f>AG972+AH972+AI972+AJ972+AK972+AL972</f>
        <v>62.575443576427247</v>
      </c>
      <c r="AN972" s="40">
        <f>AM972/10</f>
        <v>6.2575443576427245</v>
      </c>
      <c r="AO972" s="12"/>
      <c r="AP972" s="12"/>
      <c r="AQ972" s="12"/>
      <c r="AR972" s="41">
        <v>127.72884539288839</v>
      </c>
      <c r="AS972" s="12">
        <v>127.72884539288839</v>
      </c>
      <c r="AT972" s="12">
        <v>0</v>
      </c>
      <c r="AU972" s="12">
        <v>0</v>
      </c>
      <c r="AV972" s="12"/>
      <c r="AW972" s="12"/>
      <c r="AX972" s="13">
        <v>0</v>
      </c>
      <c r="AY972" s="12"/>
      <c r="AZ972" s="12"/>
      <c r="BA972" s="39"/>
      <c r="BB972" s="40">
        <v>0</v>
      </c>
      <c r="BC972" s="39">
        <f>U972+Z972+AM972+BA972</f>
        <v>1297.2852785711045</v>
      </c>
      <c r="BD972">
        <f>V972+AA972+AN972</f>
        <v>129.72852785711044</v>
      </c>
      <c r="BE972" s="12"/>
      <c r="BF972" s="12"/>
      <c r="BG972" s="12"/>
      <c r="BH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</row>
    <row r="973" spans="1:128" x14ac:dyDescent="0.25">
      <c r="A973" s="34" t="s">
        <v>165</v>
      </c>
      <c r="B973" s="1">
        <v>40231</v>
      </c>
      <c r="C973" s="2"/>
      <c r="D973" s="1"/>
      <c r="F973" s="2">
        <v>46</v>
      </c>
      <c r="G973" t="s">
        <v>131</v>
      </c>
      <c r="H973" s="2"/>
      <c r="I973" s="12"/>
      <c r="J973" s="12">
        <v>15.2</v>
      </c>
      <c r="K973" s="2"/>
      <c r="L973" s="36"/>
      <c r="M973" s="2"/>
      <c r="N973" s="2"/>
      <c r="O973" s="2"/>
      <c r="P973" s="12"/>
      <c r="Q973" s="12"/>
      <c r="R973" s="12"/>
      <c r="S973" s="12"/>
      <c r="T973" s="12"/>
      <c r="U973" s="39"/>
      <c r="W973" s="12"/>
      <c r="X973" s="12"/>
      <c r="Y973" s="12"/>
      <c r="Z973" s="39"/>
      <c r="AB973" s="12"/>
      <c r="AC973" s="42"/>
      <c r="AD973" s="12"/>
      <c r="AE973" s="12"/>
      <c r="AF973" s="12"/>
      <c r="AG973" s="12"/>
      <c r="AH973" s="12"/>
      <c r="AI973" s="12"/>
      <c r="AJ973" s="12"/>
      <c r="AK973" s="12"/>
      <c r="AL973" s="12"/>
      <c r="AM973" s="39"/>
      <c r="AO973" s="12"/>
      <c r="AP973" s="12"/>
      <c r="AQ973" s="12"/>
      <c r="AR973" s="41"/>
      <c r="AS973" s="12"/>
      <c r="AT973" s="12"/>
      <c r="AU973" s="12"/>
      <c r="AV973" s="12"/>
      <c r="AW973" s="12"/>
      <c r="AX973" s="13"/>
      <c r="AY973" s="12"/>
      <c r="AZ973" s="12"/>
      <c r="BA973" s="39"/>
      <c r="BB973" s="40">
        <v>0</v>
      </c>
      <c r="BC973" s="39"/>
      <c r="BE973" s="12"/>
      <c r="BF973" s="12"/>
      <c r="BG973" s="12"/>
      <c r="BH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</row>
    <row r="974" spans="1:128" x14ac:dyDescent="0.25">
      <c r="A974" s="34" t="s">
        <v>165</v>
      </c>
      <c r="B974" s="1">
        <v>40233</v>
      </c>
      <c r="C974" s="2"/>
      <c r="D974" s="1"/>
      <c r="E974" s="9"/>
      <c r="F974" s="2">
        <v>48</v>
      </c>
      <c r="G974" t="s">
        <v>131</v>
      </c>
      <c r="H974" s="2"/>
      <c r="I974" s="12"/>
      <c r="J974" s="12"/>
      <c r="K974" s="2"/>
      <c r="L974" s="36"/>
      <c r="M974" s="2"/>
      <c r="N974" s="2"/>
      <c r="O974" s="2"/>
      <c r="P974" s="12"/>
      <c r="Q974" s="12"/>
      <c r="R974" s="12"/>
      <c r="S974" s="12"/>
      <c r="T974" s="12"/>
      <c r="U974" s="39">
        <v>1811.6834756240087</v>
      </c>
      <c r="V974" s="40">
        <v>181.16834756240087</v>
      </c>
      <c r="W974" s="12"/>
      <c r="X974" s="12"/>
      <c r="Y974" s="12"/>
      <c r="Z974" s="39">
        <v>1582.8332767561926</v>
      </c>
      <c r="AA974" s="40">
        <v>158.28332767561926</v>
      </c>
      <c r="AB974" s="12">
        <v>1.9326121094538393</v>
      </c>
      <c r="AC974" s="42">
        <f>AB974/AA974</f>
        <v>1.2209827388861019E-2</v>
      </c>
      <c r="AD974" s="12"/>
      <c r="AE974" s="12"/>
      <c r="AF974" s="12"/>
      <c r="AG974" s="12">
        <v>171.74905809135015</v>
      </c>
      <c r="AH974" s="12"/>
      <c r="AI974" s="12">
        <v>2.9257088218175769</v>
      </c>
      <c r="AJ974" s="12"/>
      <c r="AK974" s="12">
        <v>0</v>
      </c>
      <c r="AL974" s="12">
        <v>0</v>
      </c>
      <c r="AM974" s="39">
        <f>AG974+AH974+AI974+AJ974+AK974+AL974</f>
        <v>174.67476691316773</v>
      </c>
      <c r="AN974" s="40">
        <f>AM974/10</f>
        <v>17.467476691316772</v>
      </c>
      <c r="AO974" s="12"/>
      <c r="AP974" s="12"/>
      <c r="AQ974" s="12"/>
      <c r="AR974" s="41">
        <v>203.04756161493773</v>
      </c>
      <c r="AS974" s="12">
        <v>201.29213632184718</v>
      </c>
      <c r="AT974" s="12">
        <v>1.7554252930905465</v>
      </c>
      <c r="AU974" s="12">
        <v>0</v>
      </c>
      <c r="AV974" s="12"/>
      <c r="AW974" s="12"/>
      <c r="AX974" s="13">
        <v>0</v>
      </c>
      <c r="AY974" s="12"/>
      <c r="AZ974" s="12"/>
      <c r="BA974" s="39"/>
      <c r="BB974" s="40">
        <v>0</v>
      </c>
      <c r="BC974" s="39">
        <f>U974+Z974+AM974+BA974</f>
        <v>3569.1915192933689</v>
      </c>
      <c r="BD974">
        <f>V974+AA974+AN974</f>
        <v>356.91915192933692</v>
      </c>
      <c r="BE974" s="12"/>
      <c r="BF974" s="12"/>
      <c r="BG974" s="12"/>
      <c r="BH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</row>
    <row r="975" spans="1:128" x14ac:dyDescent="0.25">
      <c r="A975" s="34" t="s">
        <v>165</v>
      </c>
      <c r="B975" s="1">
        <v>40240</v>
      </c>
      <c r="C975" s="2"/>
      <c r="D975" s="1"/>
      <c r="F975" s="2">
        <v>55</v>
      </c>
      <c r="G975" t="s">
        <v>131</v>
      </c>
      <c r="H975" s="2"/>
      <c r="I975" s="12"/>
      <c r="J975" s="12">
        <v>18.55</v>
      </c>
      <c r="K975" s="2"/>
      <c r="L975" s="36"/>
      <c r="M975" s="2"/>
      <c r="N975" s="2"/>
      <c r="O975" s="2"/>
      <c r="P975" s="12"/>
      <c r="Q975" s="12"/>
      <c r="R975" s="12"/>
      <c r="S975" s="12"/>
      <c r="T975" s="12"/>
      <c r="U975" s="39"/>
      <c r="W975" s="12"/>
      <c r="X975" s="12"/>
      <c r="Y975" s="12"/>
      <c r="Z975" s="39"/>
      <c r="AB975" s="12"/>
      <c r="AC975" s="42"/>
      <c r="AD975" s="12"/>
      <c r="AE975" s="12"/>
      <c r="AF975" s="12"/>
      <c r="AG975" s="12"/>
      <c r="AH975" s="12"/>
      <c r="AI975" s="12"/>
      <c r="AJ975" s="12"/>
      <c r="AK975" s="12"/>
      <c r="AL975" s="12"/>
      <c r="AM975" s="39"/>
      <c r="AO975" s="12"/>
      <c r="AP975" s="12"/>
      <c r="AQ975" s="12"/>
      <c r="AR975" s="41"/>
      <c r="AS975" s="12"/>
      <c r="AT975" s="12"/>
      <c r="AU975" s="12"/>
      <c r="AV975" s="12"/>
      <c r="AW975" s="12"/>
      <c r="AX975" s="13"/>
      <c r="AY975" s="12"/>
      <c r="AZ975" s="12"/>
      <c r="BA975" s="39"/>
      <c r="BB975" s="40">
        <v>0</v>
      </c>
      <c r="BC975" s="39"/>
      <c r="BE975" s="12"/>
      <c r="BF975" s="12"/>
      <c r="BG975" s="12"/>
      <c r="BH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</row>
    <row r="976" spans="1:128" x14ac:dyDescent="0.25">
      <c r="A976" s="34" t="s">
        <v>165</v>
      </c>
      <c r="B976" s="1">
        <v>40245</v>
      </c>
      <c r="C976" s="2"/>
      <c r="D976" s="1"/>
      <c r="F976" s="2">
        <v>60</v>
      </c>
      <c r="G976" t="s">
        <v>131</v>
      </c>
      <c r="H976" s="2"/>
      <c r="I976" s="12"/>
      <c r="J976" s="12"/>
      <c r="K976" s="2"/>
      <c r="L976" s="36"/>
      <c r="M976" s="2"/>
      <c r="N976" s="2"/>
      <c r="O976" s="2"/>
      <c r="P976" s="12"/>
      <c r="Q976" s="12"/>
      <c r="R976" s="12"/>
      <c r="S976" s="12"/>
      <c r="T976" s="12"/>
      <c r="U976" s="39"/>
      <c r="W976" s="12"/>
      <c r="X976" s="12"/>
      <c r="Y976" s="12"/>
      <c r="Z976" s="39"/>
      <c r="AB976" s="12"/>
      <c r="AC976" s="42"/>
      <c r="AD976" s="12"/>
      <c r="AE976" s="12"/>
      <c r="AF976" s="12"/>
      <c r="AG976" s="12"/>
      <c r="AH976" s="12"/>
      <c r="AI976" s="12"/>
      <c r="AJ976" s="12"/>
      <c r="AK976" s="12"/>
      <c r="AL976" s="12"/>
      <c r="AM976" s="39"/>
      <c r="AO976" s="12"/>
      <c r="AP976" s="12"/>
      <c r="AQ976" s="12"/>
      <c r="AR976" s="41"/>
      <c r="AS976" s="12"/>
      <c r="AT976" s="12"/>
      <c r="AU976" s="12"/>
      <c r="AV976" s="12"/>
      <c r="AW976" s="12"/>
      <c r="AX976" s="13"/>
      <c r="AY976" s="12"/>
      <c r="AZ976" s="12"/>
      <c r="BA976" s="39"/>
      <c r="BB976" s="40">
        <v>0</v>
      </c>
      <c r="BC976" s="39"/>
      <c r="BE976" s="12"/>
      <c r="BF976" s="12"/>
      <c r="BG976" s="12"/>
      <c r="BH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</row>
    <row r="977" spans="1:128" x14ac:dyDescent="0.25">
      <c r="A977" s="34" t="s">
        <v>165</v>
      </c>
      <c r="B977" s="1">
        <v>40248</v>
      </c>
      <c r="C977" s="2"/>
      <c r="D977" s="1"/>
      <c r="E977" s="9"/>
      <c r="F977" s="2">
        <v>63</v>
      </c>
      <c r="G977" t="s">
        <v>131</v>
      </c>
      <c r="H977" s="2"/>
      <c r="I977" s="12"/>
      <c r="J977" s="12"/>
      <c r="K977" s="2"/>
      <c r="L977" s="36"/>
      <c r="M977" s="2"/>
      <c r="N977" s="2"/>
      <c r="O977" s="2"/>
      <c r="P977" s="12"/>
      <c r="Q977" s="12"/>
      <c r="R977" s="12"/>
      <c r="S977" s="12"/>
      <c r="T977" s="12"/>
      <c r="U977" s="39">
        <v>2560.189973881706</v>
      </c>
      <c r="V977" s="40">
        <v>256.01899738817059</v>
      </c>
      <c r="W977" s="12"/>
      <c r="X977" s="12"/>
      <c r="Y977" s="12"/>
      <c r="Z977" s="39">
        <v>1617.7081062983214</v>
      </c>
      <c r="AA977" s="40">
        <v>161.77081062983214</v>
      </c>
      <c r="AB977" s="12">
        <v>2.641248636605777</v>
      </c>
      <c r="AC977" s="42">
        <f>AB977/AA977</f>
        <v>1.6327102685103963E-2</v>
      </c>
      <c r="AD977" s="12"/>
      <c r="AE977" s="12"/>
      <c r="AF977" s="12"/>
      <c r="AG977" s="12">
        <v>213.46924549053384</v>
      </c>
      <c r="AH977" s="12"/>
      <c r="AI977" s="12">
        <v>185.53569152685984</v>
      </c>
      <c r="AJ977" s="12"/>
      <c r="AK977" s="12">
        <v>0</v>
      </c>
      <c r="AL977" s="12">
        <v>0</v>
      </c>
      <c r="AM977" s="39">
        <f>AG977+AH977+AI977+AJ977+AK977+AL977</f>
        <v>399.00493701739367</v>
      </c>
      <c r="AN977" s="40">
        <f>AM977/10</f>
        <v>39.900493701739364</v>
      </c>
      <c r="AO977" s="12"/>
      <c r="AP977" s="12"/>
      <c r="AQ977" s="12"/>
      <c r="AR977" s="41">
        <v>165.95374800607055</v>
      </c>
      <c r="AS977" s="12">
        <v>127.87338693055088</v>
      </c>
      <c r="AT977" s="12">
        <v>38.08036107551969</v>
      </c>
      <c r="AU977" s="12">
        <v>0</v>
      </c>
      <c r="AV977" s="12"/>
      <c r="AW977" s="12"/>
      <c r="AX977" s="13">
        <v>0</v>
      </c>
      <c r="AY977" s="12"/>
      <c r="AZ977" s="12"/>
      <c r="BA977" s="39"/>
      <c r="BB977" s="40">
        <v>0</v>
      </c>
      <c r="BC977" s="39">
        <f>U977+Z977+AM977+BA977</f>
        <v>4576.9030171974209</v>
      </c>
      <c r="BD977">
        <f>V977+AA977+AN977</f>
        <v>457.69030171974214</v>
      </c>
      <c r="BE977" s="12"/>
      <c r="BF977" s="12"/>
      <c r="BG977" s="12"/>
      <c r="BH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</row>
    <row r="978" spans="1:128" x14ac:dyDescent="0.25">
      <c r="A978" s="34" t="s">
        <v>165</v>
      </c>
      <c r="B978" s="1">
        <v>40252</v>
      </c>
      <c r="C978" s="2"/>
      <c r="D978" s="1"/>
      <c r="F978" s="2">
        <v>67</v>
      </c>
      <c r="G978" t="s">
        <v>131</v>
      </c>
      <c r="H978" s="2"/>
      <c r="I978" s="12"/>
      <c r="J978" s="12">
        <v>22.75</v>
      </c>
      <c r="K978" s="2"/>
      <c r="L978" s="36"/>
      <c r="M978" s="2"/>
      <c r="N978" s="2"/>
      <c r="O978" s="2"/>
      <c r="P978" s="12"/>
      <c r="Q978" s="12"/>
      <c r="R978" s="12"/>
      <c r="S978" s="12"/>
      <c r="T978" s="12"/>
      <c r="U978" s="39"/>
      <c r="W978" s="12"/>
      <c r="X978" s="12"/>
      <c r="Y978" s="12"/>
      <c r="Z978" s="39"/>
      <c r="AB978" s="12"/>
      <c r="AC978" s="42"/>
      <c r="AD978" s="12"/>
      <c r="AE978" s="12"/>
      <c r="AF978" s="12"/>
      <c r="AG978" s="12"/>
      <c r="AH978" s="12"/>
      <c r="AI978" s="12"/>
      <c r="AJ978" s="12"/>
      <c r="AK978" s="12"/>
      <c r="AL978" s="12"/>
      <c r="AM978" s="39"/>
      <c r="AO978" s="12"/>
      <c r="AP978" s="12"/>
      <c r="AQ978" s="12"/>
      <c r="AR978" s="41"/>
      <c r="AS978" s="12"/>
      <c r="AT978" s="12"/>
      <c r="AU978" s="12"/>
      <c r="AV978" s="12"/>
      <c r="AW978" s="12"/>
      <c r="AX978" s="13"/>
      <c r="AY978" s="12"/>
      <c r="AZ978" s="12"/>
      <c r="BA978" s="39"/>
      <c r="BB978" s="40">
        <v>0</v>
      </c>
      <c r="BC978" s="39"/>
      <c r="BE978" s="12"/>
      <c r="BF978" s="12"/>
      <c r="BG978" s="12"/>
      <c r="BH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</row>
    <row r="979" spans="1:128" x14ac:dyDescent="0.25">
      <c r="A979" s="34" t="s">
        <v>165</v>
      </c>
      <c r="B979" s="1">
        <v>40259</v>
      </c>
      <c r="C979" s="2"/>
      <c r="D979" s="1"/>
      <c r="F979" s="2">
        <v>74</v>
      </c>
      <c r="G979" t="s">
        <v>131</v>
      </c>
      <c r="H979" s="2"/>
      <c r="I979" s="12"/>
      <c r="J979" s="12">
        <v>23.65</v>
      </c>
      <c r="K979" s="2"/>
      <c r="L979" s="36"/>
      <c r="M979" s="2"/>
      <c r="N979" s="2"/>
      <c r="O979" s="2"/>
      <c r="P979" s="12"/>
      <c r="Q979" s="12"/>
      <c r="R979" s="12"/>
      <c r="S979" s="12"/>
      <c r="T979" s="12"/>
      <c r="U979" s="39"/>
      <c r="W979" s="12"/>
      <c r="X979" s="12"/>
      <c r="Y979" s="12"/>
      <c r="Z979" s="39"/>
      <c r="AB979" s="12"/>
      <c r="AC979" s="42"/>
      <c r="AD979" s="12"/>
      <c r="AE979" s="12"/>
      <c r="AF979" s="12"/>
      <c r="AG979" s="12"/>
      <c r="AH979" s="12"/>
      <c r="AI979" s="12"/>
      <c r="AJ979" s="12"/>
      <c r="AK979" s="12"/>
      <c r="AL979" s="12"/>
      <c r="AM979" s="39"/>
      <c r="AO979" s="12"/>
      <c r="AP979" s="12"/>
      <c r="AQ979" s="12"/>
      <c r="AR979" s="41"/>
      <c r="AS979" s="12"/>
      <c r="AT979" s="12"/>
      <c r="AU979" s="12"/>
      <c r="AV979" s="12"/>
      <c r="AW979" s="12"/>
      <c r="AX979" s="13"/>
      <c r="AY979" s="12"/>
      <c r="AZ979" s="12"/>
      <c r="BA979" s="39"/>
      <c r="BB979" s="40">
        <v>0</v>
      </c>
      <c r="BC979" s="39"/>
      <c r="BE979" s="12"/>
      <c r="BF979" s="12"/>
      <c r="BG979" s="12"/>
      <c r="BH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</row>
    <row r="980" spans="1:128" x14ac:dyDescent="0.25">
      <c r="A980" s="34" t="s">
        <v>165</v>
      </c>
      <c r="B980" s="1">
        <v>40266</v>
      </c>
      <c r="C980" s="2"/>
      <c r="D980" s="1"/>
      <c r="F980" s="2">
        <v>81</v>
      </c>
      <c r="G980" t="s">
        <v>131</v>
      </c>
      <c r="H980" s="2"/>
      <c r="I980" s="12"/>
      <c r="J980" s="12">
        <v>24.4</v>
      </c>
      <c r="K980" s="2"/>
      <c r="L980" s="36"/>
      <c r="M980" s="2"/>
      <c r="N980" s="2"/>
      <c r="O980" s="2"/>
      <c r="P980" s="12"/>
      <c r="Q980" s="12"/>
      <c r="R980" s="12"/>
      <c r="S980" s="12"/>
      <c r="T980" s="12"/>
      <c r="U980" s="39"/>
      <c r="W980" s="12"/>
      <c r="X980" s="12"/>
      <c r="Y980" s="12"/>
      <c r="Z980" s="39"/>
      <c r="AB980" s="12"/>
      <c r="AC980" s="42"/>
      <c r="AD980" s="12"/>
      <c r="AE980" s="12"/>
      <c r="AF980" s="12"/>
      <c r="AG980" s="12"/>
      <c r="AH980" s="12"/>
      <c r="AI980" s="12"/>
      <c r="AJ980" s="12"/>
      <c r="AK980" s="12"/>
      <c r="AL980" s="12"/>
      <c r="AM980" s="39"/>
      <c r="AO980" s="12"/>
      <c r="AP980" s="12"/>
      <c r="AQ980" s="12"/>
      <c r="AR980" s="41"/>
      <c r="AS980" s="12"/>
      <c r="AT980" s="12"/>
      <c r="AU980" s="12"/>
      <c r="AV980" s="12"/>
      <c r="AW980" s="12"/>
      <c r="AX980" s="13"/>
      <c r="AY980" s="12"/>
      <c r="AZ980" s="12"/>
      <c r="BA980" s="39"/>
      <c r="BB980" s="40">
        <v>0</v>
      </c>
      <c r="BC980" s="39"/>
      <c r="BE980" s="12"/>
      <c r="BF980" s="12"/>
      <c r="BG980" s="12"/>
      <c r="BH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</row>
    <row r="981" spans="1:128" x14ac:dyDescent="0.25">
      <c r="A981" s="34" t="s">
        <v>165</v>
      </c>
      <c r="B981" s="1">
        <v>40267</v>
      </c>
      <c r="C981" s="2"/>
      <c r="D981" s="1"/>
      <c r="E981" s="9"/>
      <c r="F981" s="2">
        <v>82</v>
      </c>
      <c r="G981" t="s">
        <v>131</v>
      </c>
      <c r="H981" s="2"/>
      <c r="I981" s="12"/>
      <c r="J981" s="12"/>
      <c r="K981" s="2"/>
      <c r="L981" s="36"/>
      <c r="M981" s="2"/>
      <c r="N981" s="2"/>
      <c r="O981" s="2"/>
      <c r="P981" s="12"/>
      <c r="Q981" s="12"/>
      <c r="R981" s="12"/>
      <c r="S981" s="12"/>
      <c r="T981" s="12"/>
      <c r="U981" s="39">
        <v>4066.9093920010891</v>
      </c>
      <c r="V981" s="40">
        <v>406.69093920010891</v>
      </c>
      <c r="W981" s="12"/>
      <c r="X981" s="12"/>
      <c r="Y981" s="12"/>
      <c r="Z981" s="39">
        <v>2041.6230990509027</v>
      </c>
      <c r="AA981" s="40">
        <v>204.16230990509027</v>
      </c>
      <c r="AB981" s="12">
        <v>3.6243543416895103</v>
      </c>
      <c r="AC981" s="42">
        <f>AB981/AA981</f>
        <v>1.7752318453755633E-2</v>
      </c>
      <c r="AD981" s="12"/>
      <c r="AE981" s="12"/>
      <c r="AF981" s="12"/>
      <c r="AG981" s="12">
        <v>185.03821474660765</v>
      </c>
      <c r="AH981" s="12"/>
      <c r="AI981" s="12">
        <v>1496.7486312434544</v>
      </c>
      <c r="AJ981" s="12"/>
      <c r="AK981" s="12">
        <v>0</v>
      </c>
      <c r="AL981" s="12">
        <v>0</v>
      </c>
      <c r="AM981" s="39">
        <f>AG981+AH981+AI981+AJ981+AK981+AL981</f>
        <v>1681.7868459900619</v>
      </c>
      <c r="AN981" s="40">
        <f>AM981/10</f>
        <v>168.1786845990062</v>
      </c>
      <c r="AO981" s="12"/>
      <c r="AP981" s="12"/>
      <c r="AQ981" s="12"/>
      <c r="AR981" s="41">
        <v>217.24465928897362</v>
      </c>
      <c r="AS981" s="12">
        <v>129.19427303471591</v>
      </c>
      <c r="AT981" s="12">
        <v>88.050386254257717</v>
      </c>
      <c r="AU981" s="12">
        <v>0</v>
      </c>
      <c r="AV981" s="12"/>
      <c r="AW981" s="12"/>
      <c r="AX981" s="13">
        <v>0</v>
      </c>
      <c r="AY981" s="12"/>
      <c r="AZ981" s="12"/>
      <c r="BA981" s="39"/>
      <c r="BB981" s="40">
        <v>0</v>
      </c>
      <c r="BC981" s="39">
        <f>U981+Z981+AM981+BA981</f>
        <v>7790.319337042054</v>
      </c>
      <c r="BD981">
        <f>V981+AA981+AN981</f>
        <v>779.03193370420536</v>
      </c>
      <c r="BE981" s="12"/>
      <c r="BF981" s="12"/>
      <c r="BG981" s="12"/>
      <c r="BH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</row>
    <row r="982" spans="1:128" x14ac:dyDescent="0.25">
      <c r="A982" s="34" t="s">
        <v>165</v>
      </c>
      <c r="B982" s="1">
        <v>40276</v>
      </c>
      <c r="C982" s="2"/>
      <c r="D982" s="1"/>
      <c r="F982" s="2">
        <v>91</v>
      </c>
      <c r="G982" t="s">
        <v>131</v>
      </c>
      <c r="H982" s="2"/>
      <c r="I982" s="12"/>
      <c r="J982" s="12">
        <v>26</v>
      </c>
      <c r="K982" s="2"/>
      <c r="L982" s="36"/>
      <c r="M982" s="2"/>
      <c r="N982" s="2"/>
      <c r="O982" s="2"/>
      <c r="P982" s="12"/>
      <c r="Q982" s="12"/>
      <c r="R982" s="12"/>
      <c r="S982" s="12"/>
      <c r="T982" s="12"/>
      <c r="U982" s="39"/>
      <c r="W982" s="12"/>
      <c r="X982" s="12"/>
      <c r="Y982" s="12"/>
      <c r="Z982" s="39"/>
      <c r="AB982" s="12"/>
      <c r="AC982" s="42"/>
      <c r="AD982" s="12"/>
      <c r="AE982" s="12"/>
      <c r="AF982" s="12"/>
      <c r="AG982" s="12"/>
      <c r="AH982" s="12"/>
      <c r="AI982" s="12"/>
      <c r="AJ982" s="12"/>
      <c r="AK982" s="12"/>
      <c r="AL982" s="12"/>
      <c r="AM982" s="39"/>
      <c r="AO982" s="12"/>
      <c r="AP982" s="12"/>
      <c r="AQ982" s="12"/>
      <c r="AR982" s="41"/>
      <c r="AS982" s="12"/>
      <c r="AT982" s="12"/>
      <c r="AU982" s="12"/>
      <c r="AV982" s="12"/>
      <c r="AW982" s="12"/>
      <c r="AX982" s="13"/>
      <c r="AY982" s="12"/>
      <c r="AZ982" s="12"/>
      <c r="BA982" s="39"/>
      <c r="BB982" s="40">
        <v>0</v>
      </c>
      <c r="BC982" s="39"/>
      <c r="BE982" s="12"/>
      <c r="BF982" s="12"/>
      <c r="BG982" s="12"/>
      <c r="BH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</row>
    <row r="983" spans="1:128" x14ac:dyDescent="0.25">
      <c r="A983" s="34" t="s">
        <v>165</v>
      </c>
      <c r="B983" s="1">
        <v>40287</v>
      </c>
      <c r="C983" s="2"/>
      <c r="D983" s="1"/>
      <c r="E983" s="9"/>
      <c r="F983" s="2">
        <v>102</v>
      </c>
      <c r="G983" t="s">
        <v>131</v>
      </c>
      <c r="H983" s="2"/>
      <c r="I983" s="12"/>
      <c r="J983" s="12"/>
      <c r="K983" s="2"/>
      <c r="L983" s="36"/>
      <c r="M983" s="2"/>
      <c r="N983" s="2"/>
      <c r="O983" s="2"/>
      <c r="P983" s="12"/>
      <c r="Q983" s="12"/>
      <c r="R983" s="12"/>
      <c r="S983" s="12"/>
      <c r="T983" s="12"/>
      <c r="U983" s="39">
        <v>4231.9256628313888</v>
      </c>
      <c r="V983" s="40">
        <v>423.19256628313889</v>
      </c>
      <c r="W983" s="12"/>
      <c r="X983" s="12"/>
      <c r="Y983" s="12"/>
      <c r="Z983" s="39">
        <v>2024.7042225977964</v>
      </c>
      <c r="AA983" s="40">
        <v>202.47042225977964</v>
      </c>
      <c r="AB983" s="12">
        <v>3.1566905003558654</v>
      </c>
      <c r="AC983" s="42">
        <f>AB983/AA983</f>
        <v>1.559087231173783E-2</v>
      </c>
      <c r="AD983" s="12"/>
      <c r="AE983" s="12"/>
      <c r="AF983" s="12"/>
      <c r="AG983" s="12">
        <v>18.782521308504869</v>
      </c>
      <c r="AH983" s="12"/>
      <c r="AI983" s="12">
        <v>3298.731930911199</v>
      </c>
      <c r="AJ983" s="12"/>
      <c r="AK983" s="12">
        <v>0</v>
      </c>
      <c r="AL983" s="12">
        <v>0</v>
      </c>
      <c r="AM983" s="39">
        <f>AG983+AH983+AI983+AJ983+AK983+AL983</f>
        <v>3317.5144522197038</v>
      </c>
      <c r="AN983" s="40">
        <f>AM983/10</f>
        <v>331.75144522197036</v>
      </c>
      <c r="AO983" s="12"/>
      <c r="AP983" s="12"/>
      <c r="AQ983" s="12"/>
      <c r="AR983" s="41">
        <v>144.68291673935508</v>
      </c>
      <c r="AS983" s="12">
        <v>21.519858905422367</v>
      </c>
      <c r="AT983" s="12">
        <v>123.16305783393271</v>
      </c>
      <c r="AU983" s="12">
        <v>0</v>
      </c>
      <c r="AV983" s="12"/>
      <c r="AW983" s="12"/>
      <c r="AX983" s="13">
        <v>0</v>
      </c>
      <c r="AY983" s="12"/>
      <c r="AZ983" s="12"/>
      <c r="BA983" s="39"/>
      <c r="BB983" s="40">
        <v>0</v>
      </c>
      <c r="BC983" s="39">
        <f>U983+Z983+AM983+BA983</f>
        <v>9574.1443376488896</v>
      </c>
      <c r="BD983">
        <f>V983+AA983+AN983</f>
        <v>957.41443376488894</v>
      </c>
      <c r="BE983" s="12"/>
      <c r="BF983" s="12"/>
      <c r="BG983" s="12"/>
      <c r="BH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</row>
    <row r="984" spans="1:128" x14ac:dyDescent="0.25">
      <c r="A984" s="34" t="s">
        <v>165</v>
      </c>
      <c r="B984" s="1">
        <v>40288</v>
      </c>
      <c r="C984" s="2"/>
      <c r="D984" s="1"/>
      <c r="F984" s="2">
        <v>103</v>
      </c>
      <c r="G984" t="s">
        <v>131</v>
      </c>
      <c r="H984" s="2"/>
      <c r="I984" s="12"/>
      <c r="J984" s="12">
        <v>27</v>
      </c>
      <c r="K984" s="2"/>
      <c r="L984" s="36"/>
      <c r="M984" s="2"/>
      <c r="N984" s="2"/>
      <c r="O984" s="2"/>
      <c r="P984" s="12"/>
      <c r="Q984" s="12"/>
      <c r="R984" s="12"/>
      <c r="S984" s="12"/>
      <c r="T984" s="12"/>
      <c r="U984" s="39"/>
      <c r="W984" s="12"/>
      <c r="X984" s="12"/>
      <c r="Y984" s="12"/>
      <c r="Z984" s="39"/>
      <c r="AB984" s="12"/>
      <c r="AC984" s="42"/>
      <c r="AD984" s="12"/>
      <c r="AE984" s="12"/>
      <c r="AF984" s="12"/>
      <c r="AG984" s="12"/>
      <c r="AH984" s="12"/>
      <c r="AI984" s="12"/>
      <c r="AJ984" s="12"/>
      <c r="AK984" s="12"/>
      <c r="AL984" s="12"/>
      <c r="AM984" s="39"/>
      <c r="AO984" s="12"/>
      <c r="AP984" s="12"/>
      <c r="AQ984" s="12"/>
      <c r="AR984" s="41"/>
      <c r="AS984" s="12"/>
      <c r="AT984" s="12"/>
      <c r="AU984" s="12"/>
      <c r="AV984" s="12"/>
      <c r="AW984" s="12"/>
      <c r="AX984" s="13"/>
      <c r="AY984" s="12"/>
      <c r="AZ984" s="12"/>
      <c r="BA984" s="39"/>
      <c r="BB984" s="40">
        <v>0</v>
      </c>
      <c r="BC984" s="39"/>
      <c r="BE984" s="12"/>
      <c r="BF984" s="12"/>
      <c r="BG984" s="12"/>
      <c r="BH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</row>
    <row r="985" spans="1:128" x14ac:dyDescent="0.25">
      <c r="A985" s="34" t="s">
        <v>165</v>
      </c>
      <c r="B985" s="1">
        <v>40302</v>
      </c>
      <c r="C985" s="2"/>
      <c r="D985" s="1"/>
      <c r="F985" s="2">
        <v>117</v>
      </c>
      <c r="G985" t="s">
        <v>131</v>
      </c>
      <c r="H985" s="2"/>
      <c r="I985" s="12"/>
      <c r="J985" s="12"/>
      <c r="K985" s="2"/>
      <c r="L985" s="36"/>
      <c r="M985" s="2"/>
      <c r="N985" s="2"/>
      <c r="O985" s="2"/>
      <c r="P985" s="12"/>
      <c r="Q985" s="12"/>
      <c r="R985" s="12"/>
      <c r="S985" s="12"/>
      <c r="T985" s="12"/>
      <c r="U985" s="39"/>
      <c r="W985" s="12"/>
      <c r="X985" s="12"/>
      <c r="Y985" s="12"/>
      <c r="Z985" s="39"/>
      <c r="AB985" s="12"/>
      <c r="AC985" s="42"/>
      <c r="AD985" s="12"/>
      <c r="AE985" s="12"/>
      <c r="AF985" s="12"/>
      <c r="AG985" s="12"/>
      <c r="AH985" s="12"/>
      <c r="AI985" s="12"/>
      <c r="AJ985" s="12"/>
      <c r="AK985" s="12"/>
      <c r="AL985" s="12"/>
      <c r="AM985" s="39"/>
      <c r="AO985" s="12"/>
      <c r="AP985" s="12"/>
      <c r="AQ985" s="12"/>
      <c r="AR985" s="41"/>
      <c r="AS985" s="12"/>
      <c r="AT985" s="12"/>
      <c r="AU985" s="12"/>
      <c r="AV985" s="12"/>
      <c r="AW985" s="12"/>
      <c r="AX985" s="13"/>
      <c r="AY985" s="12"/>
      <c r="AZ985" s="12"/>
      <c r="BA985" s="39"/>
      <c r="BB985" s="40">
        <v>0</v>
      </c>
      <c r="BC985" s="39"/>
      <c r="BE985" s="12"/>
      <c r="BF985" s="12"/>
      <c r="BG985" s="12">
        <v>12.661540978243089</v>
      </c>
      <c r="BH985" s="12">
        <v>5.0471974206349204</v>
      </c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</row>
    <row r="986" spans="1:128" x14ac:dyDescent="0.25">
      <c r="A986" s="34" t="s">
        <v>165</v>
      </c>
      <c r="B986" s="1">
        <v>40308</v>
      </c>
      <c r="C986" s="2"/>
      <c r="D986" s="1"/>
      <c r="F986" s="2">
        <v>123</v>
      </c>
      <c r="G986" t="s">
        <v>131</v>
      </c>
      <c r="H986" s="2"/>
      <c r="I986" s="12"/>
      <c r="J986" s="12"/>
      <c r="K986" s="2"/>
      <c r="L986" s="36"/>
      <c r="M986" s="2"/>
      <c r="N986" s="2"/>
      <c r="O986" s="2"/>
      <c r="P986" s="12"/>
      <c r="Q986" s="12"/>
      <c r="R986" s="12"/>
      <c r="S986" s="12"/>
      <c r="T986" s="12"/>
      <c r="U986" s="39"/>
      <c r="W986" s="12"/>
      <c r="X986" s="12"/>
      <c r="Y986" s="12"/>
      <c r="Z986" s="39"/>
      <c r="AB986" s="12"/>
      <c r="AC986" s="42"/>
      <c r="AD986" s="12"/>
      <c r="AE986" s="12"/>
      <c r="AF986" s="12"/>
      <c r="AG986" s="12"/>
      <c r="AH986" s="12"/>
      <c r="AI986" s="12"/>
      <c r="AJ986" s="12"/>
      <c r="AK986" s="12"/>
      <c r="AL986" s="12"/>
      <c r="AM986" s="39"/>
      <c r="AO986" s="12"/>
      <c r="AP986" s="12"/>
      <c r="AQ986" s="12"/>
      <c r="AR986" s="41"/>
      <c r="AS986" s="12"/>
      <c r="AT986" s="12"/>
      <c r="AU986" s="12"/>
      <c r="AV986" s="12"/>
      <c r="AW986" s="12"/>
      <c r="AX986" s="13"/>
      <c r="AY986" s="12"/>
      <c r="AZ986" s="12"/>
      <c r="BA986" s="39"/>
      <c r="BB986" s="40">
        <v>0</v>
      </c>
      <c r="BC986" s="39"/>
      <c r="BE986" s="12"/>
      <c r="BF986" s="12"/>
      <c r="BG986" s="12">
        <v>33.751022411254702</v>
      </c>
      <c r="BH986" s="12">
        <v>4.5683745855321529</v>
      </c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</row>
    <row r="987" spans="1:128" x14ac:dyDescent="0.25">
      <c r="A987" s="34" t="s">
        <v>165</v>
      </c>
      <c r="B987" s="1">
        <v>40315</v>
      </c>
      <c r="C987" s="2"/>
      <c r="D987" s="1"/>
      <c r="F987" s="2">
        <v>130</v>
      </c>
      <c r="G987" t="s">
        <v>131</v>
      </c>
      <c r="H987" s="2"/>
      <c r="I987" s="12"/>
      <c r="J987" s="12"/>
      <c r="K987" s="2"/>
      <c r="L987" s="36"/>
      <c r="M987" s="2"/>
      <c r="N987" s="2"/>
      <c r="O987" s="2"/>
      <c r="P987" s="12"/>
      <c r="Q987" s="12"/>
      <c r="R987" s="12"/>
      <c r="S987" s="12"/>
      <c r="T987" s="12"/>
      <c r="U987" s="39"/>
      <c r="W987" s="12"/>
      <c r="X987" s="12"/>
      <c r="Y987" s="12"/>
      <c r="Z987" s="39"/>
      <c r="AB987" s="12"/>
      <c r="AC987" s="42"/>
      <c r="AD987" s="12"/>
      <c r="AE987" s="12"/>
      <c r="AF987" s="12"/>
      <c r="AG987" s="12"/>
      <c r="AH987" s="12"/>
      <c r="AI987" s="12"/>
      <c r="AJ987" s="12"/>
      <c r="AK987" s="12"/>
      <c r="AL987" s="12"/>
      <c r="AM987" s="39"/>
      <c r="AO987" s="12"/>
      <c r="AP987" s="12"/>
      <c r="AQ987" s="12"/>
      <c r="AR987" s="41"/>
      <c r="AS987" s="12"/>
      <c r="AT987" s="12"/>
      <c r="AU987" s="12"/>
      <c r="AV987" s="12"/>
      <c r="AW987" s="12"/>
      <c r="AX987" s="13"/>
      <c r="AY987" s="12"/>
      <c r="AZ987" s="12"/>
      <c r="BA987" s="39"/>
      <c r="BB987" s="40">
        <v>0</v>
      </c>
      <c r="BC987" s="39"/>
      <c r="BE987" s="12"/>
      <c r="BF987" s="12"/>
      <c r="BG987" s="12">
        <v>47.943726484541145</v>
      </c>
      <c r="BH987" s="12">
        <v>4.7367628205128209</v>
      </c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</row>
    <row r="988" spans="1:128" x14ac:dyDescent="0.25">
      <c r="A988" s="34" t="s">
        <v>165</v>
      </c>
      <c r="B988" s="1">
        <v>40323</v>
      </c>
      <c r="C988" s="2"/>
      <c r="D988" s="1"/>
      <c r="F988" s="2">
        <v>138</v>
      </c>
      <c r="G988" t="s">
        <v>131</v>
      </c>
      <c r="H988" s="2"/>
      <c r="I988" s="12"/>
      <c r="J988" s="12"/>
      <c r="K988" s="2"/>
      <c r="L988" s="36"/>
      <c r="M988" s="2"/>
      <c r="N988" s="2"/>
      <c r="O988" s="2"/>
      <c r="P988" s="12"/>
      <c r="Q988" s="12"/>
      <c r="R988" s="12"/>
      <c r="S988" s="12"/>
      <c r="T988" s="12"/>
      <c r="U988" s="39"/>
      <c r="W988" s="12"/>
      <c r="X988" s="12"/>
      <c r="Y988" s="12"/>
      <c r="Z988" s="39"/>
      <c r="AB988" s="12"/>
      <c r="AC988" s="42"/>
      <c r="AD988" s="12"/>
      <c r="AE988" s="12"/>
      <c r="AF988" s="12"/>
      <c r="AG988" s="12"/>
      <c r="AH988" s="12"/>
      <c r="AI988" s="12"/>
      <c r="AJ988" s="12"/>
      <c r="AK988" s="12"/>
      <c r="AL988" s="12"/>
      <c r="AM988" s="39"/>
      <c r="AO988" s="12"/>
      <c r="AP988" s="12"/>
      <c r="AQ988" s="12"/>
      <c r="AR988" s="41"/>
      <c r="AS988" s="12"/>
      <c r="AT988" s="12"/>
      <c r="AU988" s="12"/>
      <c r="AV988" s="12"/>
      <c r="AW988" s="12"/>
      <c r="AX988" s="13"/>
      <c r="AY988" s="12"/>
      <c r="AZ988" s="12"/>
      <c r="BA988" s="39"/>
      <c r="BB988" s="40">
        <v>0</v>
      </c>
      <c r="BC988" s="39"/>
      <c r="BE988" s="12"/>
      <c r="BF988" s="12"/>
      <c r="BG988" s="12">
        <v>61.269425813839362</v>
      </c>
      <c r="BH988" s="12">
        <v>4.7110982726423902</v>
      </c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</row>
    <row r="989" spans="1:128" x14ac:dyDescent="0.25">
      <c r="A989" s="34" t="s">
        <v>165</v>
      </c>
      <c r="B989" s="1">
        <v>40324</v>
      </c>
      <c r="C989" s="2"/>
      <c r="D989" s="1"/>
      <c r="E989" s="9"/>
      <c r="F989" s="2">
        <v>139</v>
      </c>
      <c r="G989" t="s">
        <v>131</v>
      </c>
      <c r="H989" s="2"/>
      <c r="I989" s="12"/>
      <c r="J989" s="12"/>
      <c r="K989" s="2"/>
      <c r="L989" s="36"/>
      <c r="M989" s="2"/>
      <c r="N989" s="2"/>
      <c r="O989" s="2"/>
      <c r="P989" s="12"/>
      <c r="Q989" s="12"/>
      <c r="R989" s="12"/>
      <c r="S989" s="12"/>
      <c r="T989" s="12"/>
      <c r="U989" s="39">
        <v>4755.9318075250194</v>
      </c>
      <c r="V989" s="40">
        <v>475.59318075250195</v>
      </c>
      <c r="W989" s="12"/>
      <c r="X989" s="12"/>
      <c r="Y989" s="12"/>
      <c r="Z989" s="39">
        <v>1788.0167094575904</v>
      </c>
      <c r="AA989" s="40">
        <v>178.80167094575904</v>
      </c>
      <c r="AB989" s="12">
        <v>2.9622534477393661</v>
      </c>
      <c r="AC989" s="42">
        <f>AB989/AA989</f>
        <v>1.6567258192111581E-2</v>
      </c>
      <c r="AD989" s="12"/>
      <c r="AE989" s="12"/>
      <c r="AF989" s="12"/>
      <c r="AG989" s="12">
        <v>0</v>
      </c>
      <c r="AH989" s="12"/>
      <c r="AI989" s="12">
        <v>2011.7192624646173</v>
      </c>
      <c r="AJ989" s="12"/>
      <c r="AK989" s="12">
        <v>104.10148279918046</v>
      </c>
      <c r="AL989" s="12">
        <v>3731.9504471764358</v>
      </c>
      <c r="AM989" s="39">
        <f>AG989+AH989+AI989+AJ989+AK989+AL989</f>
        <v>5847.7711924402338</v>
      </c>
      <c r="AN989" s="40">
        <f>AM989/10</f>
        <v>584.77711924402342</v>
      </c>
      <c r="AO989" s="12"/>
      <c r="AP989" s="12"/>
      <c r="AQ989" s="12"/>
      <c r="AR989" s="41">
        <v>117.74639723210754</v>
      </c>
      <c r="AS989" s="12">
        <v>0</v>
      </c>
      <c r="AT989" s="12">
        <v>39.845049412135111</v>
      </c>
      <c r="AU989" s="12">
        <v>75.612803577195351</v>
      </c>
      <c r="AV989" s="12"/>
      <c r="AW989" s="12"/>
      <c r="AX989" s="13">
        <v>2.2885442427770832</v>
      </c>
      <c r="AY989" s="12"/>
      <c r="AZ989" s="12"/>
      <c r="BA989" s="39"/>
      <c r="BB989" s="40">
        <v>0</v>
      </c>
      <c r="BC989" s="39">
        <f>U989+Z989+AM989+BA989</f>
        <v>12391.719709422843</v>
      </c>
      <c r="BD989">
        <f>V989+AA989+AN989</f>
        <v>1239.1719709422844</v>
      </c>
      <c r="BE989" s="12"/>
      <c r="BF989" s="12"/>
      <c r="BG989" s="12"/>
      <c r="BH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</row>
    <row r="990" spans="1:128" x14ac:dyDescent="0.25">
      <c r="A990" s="34" t="s">
        <v>165</v>
      </c>
      <c r="B990" s="1">
        <v>40293</v>
      </c>
      <c r="C990" s="2">
        <v>7</v>
      </c>
      <c r="D990" t="s">
        <v>222</v>
      </c>
      <c r="E990" t="s">
        <v>18</v>
      </c>
      <c r="F990" s="2">
        <v>108</v>
      </c>
      <c r="G990" t="s">
        <v>131</v>
      </c>
      <c r="H990" s="2"/>
      <c r="I990" s="12"/>
      <c r="J990" s="12"/>
      <c r="K990" s="2"/>
      <c r="L990" s="36"/>
      <c r="M990" s="2"/>
      <c r="N990" s="2">
        <v>108</v>
      </c>
      <c r="O990" s="2"/>
      <c r="P990" s="12"/>
      <c r="Q990" s="12"/>
      <c r="R990" s="12"/>
      <c r="S990" s="12"/>
      <c r="T990" s="12"/>
      <c r="U990" s="39"/>
      <c r="W990" s="12"/>
      <c r="X990" s="12"/>
      <c r="Y990" s="12"/>
      <c r="Z990" s="39"/>
      <c r="AB990" s="12"/>
      <c r="AC990" s="42"/>
      <c r="AD990" s="12"/>
      <c r="AE990" s="12"/>
      <c r="AF990" s="12"/>
      <c r="AG990" s="12"/>
      <c r="AH990" s="12"/>
      <c r="AI990" s="12"/>
      <c r="AJ990" s="12"/>
      <c r="AK990" s="12"/>
      <c r="AL990" s="12"/>
      <c r="AM990" s="39"/>
      <c r="AO990" s="12"/>
      <c r="AP990" s="12"/>
      <c r="AQ990" s="12"/>
      <c r="AR990" s="41"/>
      <c r="AS990" s="12"/>
      <c r="AT990" s="12"/>
      <c r="AU990" s="12"/>
      <c r="AV990" s="12"/>
      <c r="AW990" s="12"/>
      <c r="AX990" s="13"/>
      <c r="AY990" s="12"/>
      <c r="AZ990" s="12"/>
      <c r="BA990" s="39"/>
      <c r="BB990" s="40">
        <v>0</v>
      </c>
      <c r="BC990" s="39"/>
      <c r="BE990" s="12"/>
      <c r="BF990" s="12"/>
      <c r="BG990" s="12"/>
      <c r="BH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</row>
    <row r="991" spans="1:128" x14ac:dyDescent="0.25">
      <c r="A991" s="34" t="s">
        <v>165</v>
      </c>
      <c r="B991" s="1">
        <v>40357</v>
      </c>
      <c r="C991" s="2">
        <v>9</v>
      </c>
      <c r="D991" s="1" t="s">
        <v>122</v>
      </c>
      <c r="E991" t="s">
        <v>20</v>
      </c>
      <c r="F991" s="2">
        <v>172</v>
      </c>
      <c r="G991" t="s">
        <v>131</v>
      </c>
      <c r="H991" s="2"/>
      <c r="I991" s="12"/>
      <c r="J991" s="12"/>
      <c r="K991" s="2"/>
      <c r="L991" s="36"/>
      <c r="M991" s="2"/>
      <c r="N991" s="2"/>
      <c r="O991" s="2"/>
      <c r="P991" s="12"/>
      <c r="Q991" s="12"/>
      <c r="R991" s="12"/>
      <c r="S991" s="12"/>
      <c r="T991" s="12"/>
      <c r="U991" s="39"/>
      <c r="W991" s="12"/>
      <c r="X991" s="12"/>
      <c r="Y991" s="12"/>
      <c r="Z991" s="39"/>
      <c r="AB991" s="12"/>
      <c r="AC991" s="42"/>
      <c r="AD991" s="12"/>
      <c r="AE991" s="12"/>
      <c r="AF991" s="12"/>
      <c r="AG991" s="12"/>
      <c r="AH991" s="12"/>
      <c r="AI991" s="12"/>
      <c r="AJ991" s="12"/>
      <c r="AK991" s="12"/>
      <c r="AL991" s="12"/>
      <c r="AM991" s="39"/>
      <c r="AO991" s="12"/>
      <c r="AP991" s="12"/>
      <c r="AQ991" s="12"/>
      <c r="AR991" s="41"/>
      <c r="AS991" s="12"/>
      <c r="AT991" s="12"/>
      <c r="AU991" s="12"/>
      <c r="AV991" s="12"/>
      <c r="AW991" s="12"/>
      <c r="AX991" s="13"/>
      <c r="AY991" s="12">
        <v>5170.2411111111114</v>
      </c>
      <c r="AZ991" s="12">
        <v>35.602571532776302</v>
      </c>
      <c r="BA991" s="39">
        <f>AY991*(AZ991/100)</f>
        <v>1840.7387900003416</v>
      </c>
      <c r="BB991" s="40">
        <v>184.07387900003417</v>
      </c>
      <c r="BC991" s="39"/>
      <c r="BE991" s="12"/>
      <c r="BF991" s="12">
        <f>BA991/227</f>
        <v>8.108981453745999</v>
      </c>
      <c r="BG991" s="12">
        <v>100</v>
      </c>
      <c r="BH991" s="12">
        <v>4.6618134372578508</v>
      </c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</row>
    <row r="992" spans="1:128" x14ac:dyDescent="0.25">
      <c r="A992" s="34" t="s">
        <v>165</v>
      </c>
      <c r="B992" s="1">
        <v>40185</v>
      </c>
      <c r="C992" s="2">
        <v>0</v>
      </c>
      <c r="D992" s="1" t="s">
        <v>223</v>
      </c>
      <c r="E992" s="9" t="s">
        <v>14</v>
      </c>
      <c r="F992" s="2">
        <v>0</v>
      </c>
      <c r="G992" t="s">
        <v>131</v>
      </c>
      <c r="H992" s="2"/>
      <c r="I992" s="12"/>
      <c r="J992" s="12"/>
      <c r="K992" s="2"/>
      <c r="L992" s="36"/>
      <c r="M992" s="2"/>
      <c r="N992" s="2"/>
      <c r="O992" s="2"/>
      <c r="P992" s="12"/>
      <c r="Q992" s="12"/>
      <c r="R992" s="12"/>
      <c r="S992" s="12"/>
      <c r="T992" s="12"/>
      <c r="U992" s="39">
        <v>0</v>
      </c>
      <c r="W992" s="12"/>
      <c r="X992" s="12"/>
      <c r="Y992" s="12"/>
      <c r="Z992" s="39">
        <v>0</v>
      </c>
      <c r="AB992" s="12"/>
      <c r="AC992" s="42"/>
      <c r="AD992" s="12"/>
      <c r="AE992" s="12"/>
      <c r="AF992" s="12"/>
      <c r="AG992" s="12">
        <v>0</v>
      </c>
      <c r="AH992" s="12"/>
      <c r="AI992" s="12">
        <v>0</v>
      </c>
      <c r="AJ992" s="12"/>
      <c r="AK992" s="12">
        <v>0</v>
      </c>
      <c r="AL992" s="12">
        <v>0</v>
      </c>
      <c r="AM992" s="39"/>
      <c r="AO992" s="12"/>
      <c r="AP992" s="12"/>
      <c r="AQ992" s="12"/>
      <c r="AR992" s="41">
        <v>0</v>
      </c>
      <c r="AS992" s="12">
        <v>0</v>
      </c>
      <c r="AT992" s="12">
        <v>0</v>
      </c>
      <c r="AU992" s="12">
        <v>0</v>
      </c>
      <c r="AV992" s="12"/>
      <c r="AW992" s="12"/>
      <c r="AX992" s="13">
        <v>0</v>
      </c>
      <c r="AY992" s="12"/>
      <c r="AZ992" s="12"/>
      <c r="BA992" s="39"/>
      <c r="BB992" s="40">
        <v>0</v>
      </c>
      <c r="BC992" s="39"/>
      <c r="BE992" s="12"/>
      <c r="BF992" s="12"/>
      <c r="BG992" s="12"/>
      <c r="BH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</row>
    <row r="993" spans="1:128" x14ac:dyDescent="0.25">
      <c r="A993" s="34" t="s">
        <v>165</v>
      </c>
      <c r="B993" s="1">
        <v>40212</v>
      </c>
      <c r="C993" s="2">
        <v>3</v>
      </c>
      <c r="D993" t="s">
        <v>224</v>
      </c>
      <c r="E993" t="s">
        <v>16</v>
      </c>
      <c r="F993" s="2">
        <v>27</v>
      </c>
      <c r="G993" t="s">
        <v>131</v>
      </c>
      <c r="H993" s="2"/>
      <c r="I993" s="12"/>
      <c r="J993" s="12"/>
      <c r="K993" s="2"/>
      <c r="L993" s="36">
        <v>27</v>
      </c>
      <c r="M993" s="2"/>
      <c r="N993" s="2"/>
      <c r="O993" s="2"/>
      <c r="P993" s="12"/>
      <c r="Q993" s="12"/>
      <c r="R993" s="12"/>
      <c r="S993" s="12"/>
      <c r="T993" s="12"/>
      <c r="U993" s="39"/>
      <c r="W993" s="12"/>
      <c r="X993" s="12"/>
      <c r="Y993" s="12"/>
      <c r="Z993" s="39"/>
      <c r="AB993" s="12"/>
      <c r="AC993" s="42"/>
      <c r="AD993" s="12"/>
      <c r="AE993" s="12"/>
      <c r="AF993" s="12"/>
      <c r="AG993" s="12"/>
      <c r="AH993" s="12"/>
      <c r="AI993" s="12"/>
      <c r="AJ993" s="12"/>
      <c r="AK993" s="12"/>
      <c r="AL993" s="12"/>
      <c r="AM993" s="39"/>
      <c r="AO993" s="12"/>
      <c r="AP993" s="12"/>
      <c r="AQ993" s="12"/>
      <c r="AR993" s="41"/>
      <c r="AS993" s="12"/>
      <c r="AT993" s="12"/>
      <c r="AU993" s="12"/>
      <c r="AV993" s="12"/>
      <c r="AW993" s="12"/>
      <c r="AX993" s="13"/>
      <c r="AY993" s="12"/>
      <c r="AZ993" s="12"/>
      <c r="BA993" s="39"/>
      <c r="BB993" s="40">
        <v>0</v>
      </c>
      <c r="BC993" s="39"/>
      <c r="BE993" s="12"/>
      <c r="BF993" s="12"/>
      <c r="BG993" s="12"/>
      <c r="BH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</row>
    <row r="994" spans="1:128" x14ac:dyDescent="0.25">
      <c r="A994" s="34" t="s">
        <v>173</v>
      </c>
      <c r="B994" s="1">
        <v>40583</v>
      </c>
      <c r="C994" s="2">
        <v>4</v>
      </c>
      <c r="D994" t="s">
        <v>220</v>
      </c>
      <c r="E994" t="s">
        <v>17</v>
      </c>
      <c r="F994">
        <v>53</v>
      </c>
      <c r="G994" t="s">
        <v>129</v>
      </c>
      <c r="H994" s="2"/>
      <c r="I994" s="12"/>
      <c r="J994" s="12">
        <v>13.5</v>
      </c>
      <c r="K994" s="2"/>
      <c r="L994" s="36"/>
      <c r="M994" s="2">
        <v>53</v>
      </c>
      <c r="N994" s="2"/>
      <c r="O994" s="2"/>
      <c r="P994" s="12"/>
      <c r="Q994" s="12"/>
      <c r="R994" s="12"/>
      <c r="S994" s="12"/>
      <c r="T994" s="12"/>
      <c r="U994" s="39">
        <v>0</v>
      </c>
      <c r="W994" s="12"/>
      <c r="X994" s="12"/>
      <c r="Y994" s="12"/>
      <c r="Z994" s="39">
        <v>1128.5657788910958</v>
      </c>
      <c r="AA994" s="40">
        <v>112.85657788910957</v>
      </c>
      <c r="AB994" s="12">
        <v>1.3078062511823092</v>
      </c>
      <c r="AC994" s="42">
        <f>AB994/AA994</f>
        <v>1.1588214667179889E-2</v>
      </c>
      <c r="AD994" s="12"/>
      <c r="AE994" s="12"/>
      <c r="AF994" s="12"/>
      <c r="AG994" s="12">
        <v>254.45674310914794</v>
      </c>
      <c r="AH994" s="12"/>
      <c r="AI994" s="12">
        <v>0</v>
      </c>
      <c r="AJ994" s="12"/>
      <c r="AK994" s="12">
        <v>0</v>
      </c>
      <c r="AL994" s="12">
        <v>0</v>
      </c>
      <c r="AM994" s="39"/>
      <c r="AO994" s="12"/>
      <c r="AP994" s="12"/>
      <c r="AQ994" s="12"/>
      <c r="AR994" s="41">
        <v>57.454717074824124</v>
      </c>
      <c r="AS994" s="12">
        <v>57.454717074824124</v>
      </c>
      <c r="AT994" s="12">
        <v>0</v>
      </c>
      <c r="AU994" s="12">
        <v>0</v>
      </c>
      <c r="AV994" s="12"/>
      <c r="AW994" s="12"/>
      <c r="AX994" s="13">
        <v>0</v>
      </c>
      <c r="AY994" s="12"/>
      <c r="AZ994" s="12"/>
      <c r="BA994" s="39"/>
      <c r="BB994" s="40">
        <v>0</v>
      </c>
      <c r="BC994" s="39">
        <f>U994+Z994+AM994+BA994</f>
        <v>1128.5657788910958</v>
      </c>
      <c r="BD994">
        <f>V994+AA994+AN994</f>
        <v>112.85657788910957</v>
      </c>
      <c r="BE994" s="12"/>
      <c r="BF994" s="12"/>
      <c r="BG994" s="12"/>
      <c r="BH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</row>
    <row r="995" spans="1:128" x14ac:dyDescent="0.25">
      <c r="A995" s="34" t="s">
        <v>173</v>
      </c>
      <c r="B995" s="1">
        <v>40666</v>
      </c>
      <c r="C995" s="2">
        <v>8</v>
      </c>
      <c r="D995" s="1" t="s">
        <v>221</v>
      </c>
      <c r="E995" t="s">
        <v>19</v>
      </c>
      <c r="F995">
        <v>136</v>
      </c>
      <c r="G995" t="s">
        <v>129</v>
      </c>
      <c r="H995" s="2"/>
      <c r="I995" s="12"/>
      <c r="J995" s="12"/>
      <c r="K995" s="2"/>
      <c r="L995" s="36"/>
      <c r="M995" s="2"/>
      <c r="N995" s="2"/>
      <c r="O995" s="2">
        <v>136</v>
      </c>
      <c r="P995" s="12"/>
      <c r="Q995" s="12"/>
      <c r="R995" s="12"/>
      <c r="S995" s="12"/>
      <c r="T995" s="12"/>
      <c r="U995" s="39"/>
      <c r="W995" s="12"/>
      <c r="X995" s="12"/>
      <c r="Y995" s="12"/>
      <c r="Z995" s="39"/>
      <c r="AB995" s="12"/>
      <c r="AC995" s="42"/>
      <c r="AD995" s="12"/>
      <c r="AE995" s="12"/>
      <c r="AF995" s="12"/>
      <c r="AG995" s="12"/>
      <c r="AH995" s="12"/>
      <c r="AI995" s="12"/>
      <c r="AJ995" s="12"/>
      <c r="AK995" s="12"/>
      <c r="AL995" s="12"/>
      <c r="AM995" s="39"/>
      <c r="AO995" s="12"/>
      <c r="AP995" s="12"/>
      <c r="AQ995" s="12"/>
      <c r="AR995" s="41"/>
      <c r="AS995" s="12"/>
      <c r="AT995" s="12"/>
      <c r="AU995" s="12"/>
      <c r="AV995" s="12"/>
      <c r="AW995" s="12"/>
      <c r="AX995" s="13"/>
      <c r="AY995" s="12"/>
      <c r="AZ995" s="12"/>
      <c r="BA995" s="39"/>
      <c r="BB995" s="40">
        <v>0</v>
      </c>
      <c r="BC995" s="39"/>
      <c r="BE995" s="12"/>
      <c r="BF995" s="12"/>
      <c r="BG995" s="12"/>
      <c r="BH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</row>
    <row r="996" spans="1:128" x14ac:dyDescent="0.25">
      <c r="A996" s="34" t="s">
        <v>173</v>
      </c>
      <c r="B996" s="1">
        <v>40561</v>
      </c>
      <c r="C996" s="2"/>
      <c r="D996" s="1"/>
      <c r="F996">
        <v>31</v>
      </c>
      <c r="G996" t="s">
        <v>129</v>
      </c>
      <c r="H996" s="2"/>
      <c r="I996" s="12"/>
      <c r="J996" s="12">
        <v>6.8</v>
      </c>
      <c r="K996" s="2"/>
      <c r="L996" s="36"/>
      <c r="M996" s="2"/>
      <c r="N996" s="2"/>
      <c r="O996" s="2"/>
      <c r="P996" s="12"/>
      <c r="Q996" s="12"/>
      <c r="R996" s="12"/>
      <c r="S996" s="12"/>
      <c r="T996" s="12"/>
      <c r="U996" s="39"/>
      <c r="W996" s="12"/>
      <c r="X996" s="12"/>
      <c r="Y996" s="12"/>
      <c r="Z996" s="39"/>
      <c r="AB996" s="12"/>
      <c r="AC996" s="42"/>
      <c r="AD996" s="12"/>
      <c r="AE996" s="12"/>
      <c r="AF996" s="12"/>
      <c r="AG996" s="12"/>
      <c r="AH996" s="12"/>
      <c r="AI996" s="12"/>
      <c r="AJ996" s="12"/>
      <c r="AK996" s="12"/>
      <c r="AL996" s="12"/>
      <c r="AM996" s="39"/>
      <c r="AO996" s="12"/>
      <c r="AP996" s="12"/>
      <c r="AQ996" s="12"/>
      <c r="AR996" s="41"/>
      <c r="AS996" s="12"/>
      <c r="AT996" s="12"/>
      <c r="AU996" s="12"/>
      <c r="AV996" s="12"/>
      <c r="AW996" s="12"/>
      <c r="AX996" s="13"/>
      <c r="AY996" s="12"/>
      <c r="AZ996" s="12"/>
      <c r="BA996" s="39"/>
      <c r="BB996" s="40">
        <v>0</v>
      </c>
      <c r="BC996" s="39"/>
      <c r="BE996" s="12"/>
      <c r="BF996" s="12"/>
      <c r="BG996" s="12"/>
      <c r="BH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</row>
    <row r="997" spans="1:128" x14ac:dyDescent="0.25">
      <c r="A997" s="34" t="s">
        <v>173</v>
      </c>
      <c r="B997" s="1">
        <v>40568</v>
      </c>
      <c r="C997" s="2"/>
      <c r="D997" s="1"/>
      <c r="F997">
        <v>38</v>
      </c>
      <c r="G997" t="s">
        <v>129</v>
      </c>
      <c r="H997" s="2"/>
      <c r="I997" s="12"/>
      <c r="J997" s="12">
        <v>10.15</v>
      </c>
      <c r="K997" s="2"/>
      <c r="L997" s="36"/>
      <c r="M997" s="2"/>
      <c r="N997" s="2"/>
      <c r="O997" s="2"/>
      <c r="P997" s="12"/>
      <c r="Q997" s="12"/>
      <c r="R997" s="12"/>
      <c r="S997" s="12"/>
      <c r="T997" s="12"/>
      <c r="U997" s="39"/>
      <c r="W997" s="12"/>
      <c r="X997" s="12"/>
      <c r="Y997" s="12"/>
      <c r="Z997" s="39"/>
      <c r="AB997" s="12"/>
      <c r="AC997" s="42"/>
      <c r="AD997" s="12"/>
      <c r="AE997" s="12"/>
      <c r="AF997" s="12"/>
      <c r="AG997" s="12"/>
      <c r="AH997" s="12"/>
      <c r="AI997" s="12"/>
      <c r="AJ997" s="12"/>
      <c r="AK997" s="12"/>
      <c r="AL997" s="12"/>
      <c r="AM997" s="39"/>
      <c r="AO997" s="12"/>
      <c r="AP997" s="12"/>
      <c r="AQ997" s="12"/>
      <c r="AR997" s="41"/>
      <c r="AS997" s="12"/>
      <c r="AT997" s="12"/>
      <c r="AU997" s="12"/>
      <c r="AV997" s="12"/>
      <c r="AW997" s="12"/>
      <c r="AX997" s="13"/>
      <c r="AY997" s="12"/>
      <c r="AZ997" s="12"/>
      <c r="BA997" s="39"/>
      <c r="BB997" s="40">
        <v>0</v>
      </c>
      <c r="BC997" s="39"/>
      <c r="BE997" s="12"/>
      <c r="BF997" s="12"/>
      <c r="BG997" s="12"/>
      <c r="BH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</row>
    <row r="998" spans="1:128" x14ac:dyDescent="0.25">
      <c r="A998" s="34" t="s">
        <v>173</v>
      </c>
      <c r="B998" s="1">
        <v>40571</v>
      </c>
      <c r="C998" s="2"/>
      <c r="D998" s="1"/>
      <c r="F998">
        <v>41</v>
      </c>
      <c r="G998" t="s">
        <v>129</v>
      </c>
      <c r="H998" s="2"/>
      <c r="I998" s="12"/>
      <c r="J998" s="12"/>
      <c r="K998" s="2"/>
      <c r="L998" s="36"/>
      <c r="M998" s="2"/>
      <c r="N998" s="2"/>
      <c r="O998" s="2"/>
      <c r="P998" s="12"/>
      <c r="Q998" s="12"/>
      <c r="R998" s="12"/>
      <c r="S998" s="12"/>
      <c r="T998" s="12"/>
      <c r="U998" s="39">
        <v>0</v>
      </c>
      <c r="W998" s="12"/>
      <c r="X998" s="12"/>
      <c r="Y998" s="12"/>
      <c r="Z998" s="39">
        <v>874.75237782851582</v>
      </c>
      <c r="AA998" s="40">
        <v>87.475237782851579</v>
      </c>
      <c r="AB998" s="12">
        <v>0.97672456974445154</v>
      </c>
      <c r="AC998" s="42">
        <f>AB998/AA998</f>
        <v>1.1165726375835312E-2</v>
      </c>
      <c r="AD998" s="12"/>
      <c r="AE998" s="12"/>
      <c r="AF998" s="12"/>
      <c r="AG998" s="12">
        <v>37.114268051040831</v>
      </c>
      <c r="AH998" s="12"/>
      <c r="AI998" s="12">
        <v>0</v>
      </c>
      <c r="AJ998" s="12"/>
      <c r="AK998" s="12">
        <v>0</v>
      </c>
      <c r="AL998" s="12">
        <v>0</v>
      </c>
      <c r="AM998" s="39"/>
      <c r="AO998" s="12"/>
      <c r="AP998" s="12"/>
      <c r="AQ998" s="12"/>
      <c r="AR998" s="41">
        <v>17.357263889450678</v>
      </c>
      <c r="AS998" s="12">
        <v>17.357263889450678</v>
      </c>
      <c r="AT998" s="12">
        <v>0</v>
      </c>
      <c r="AU998" s="12">
        <v>0</v>
      </c>
      <c r="AV998" s="12"/>
      <c r="AW998" s="12"/>
      <c r="AX998" s="13">
        <v>0</v>
      </c>
      <c r="AY998" s="12"/>
      <c r="AZ998" s="12"/>
      <c r="BA998" s="39"/>
      <c r="BB998" s="40">
        <v>0</v>
      </c>
      <c r="BC998" s="39">
        <f>U998+Z998+AM998+BA998</f>
        <v>874.75237782851582</v>
      </c>
      <c r="BD998">
        <f>V998+AA998+AN998</f>
        <v>87.475237782851579</v>
      </c>
      <c r="BE998" s="12"/>
      <c r="BF998" s="12"/>
      <c r="BG998" s="12"/>
      <c r="BH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</row>
    <row r="999" spans="1:128" x14ac:dyDescent="0.25">
      <c r="A999" s="34" t="s">
        <v>173</v>
      </c>
      <c r="B999" s="1">
        <v>40574</v>
      </c>
      <c r="C999" s="2"/>
      <c r="D999" s="1"/>
      <c r="F999">
        <v>44</v>
      </c>
      <c r="G999" t="s">
        <v>129</v>
      </c>
      <c r="H999" s="2"/>
      <c r="I999" s="12"/>
      <c r="J999" s="12">
        <v>10.050000000000001</v>
      </c>
      <c r="K999" s="2"/>
      <c r="L999" s="36"/>
      <c r="M999" s="2"/>
      <c r="N999" s="2"/>
      <c r="O999" s="2"/>
      <c r="P999" s="12"/>
      <c r="Q999" s="12"/>
      <c r="R999" s="12"/>
      <c r="S999" s="12"/>
      <c r="T999" s="12"/>
      <c r="U999" s="39"/>
      <c r="W999" s="12"/>
      <c r="X999" s="12"/>
      <c r="Y999" s="12"/>
      <c r="Z999" s="39"/>
      <c r="AB999" s="12"/>
      <c r="AC999" s="42"/>
      <c r="AD999" s="12"/>
      <c r="AE999" s="12"/>
      <c r="AF999" s="12"/>
      <c r="AG999" s="12"/>
      <c r="AH999" s="12"/>
      <c r="AI999" s="12"/>
      <c r="AJ999" s="12"/>
      <c r="AK999" s="12"/>
      <c r="AL999" s="12"/>
      <c r="AM999" s="39"/>
      <c r="AO999" s="12"/>
      <c r="AP999" s="12"/>
      <c r="AQ999" s="12"/>
      <c r="AR999" s="41"/>
      <c r="AS999" s="12"/>
      <c r="AT999" s="12"/>
      <c r="AU999" s="12"/>
      <c r="AV999" s="12"/>
      <c r="AW999" s="12"/>
      <c r="AX999" s="13"/>
      <c r="AY999" s="12"/>
      <c r="AZ999" s="12"/>
      <c r="BA999" s="39"/>
      <c r="BB999" s="40">
        <v>0</v>
      </c>
      <c r="BC999" s="39"/>
      <c r="BE999" s="12"/>
      <c r="BF999" s="12"/>
      <c r="BG999" s="12"/>
      <c r="BH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</row>
    <row r="1000" spans="1:128" x14ac:dyDescent="0.25">
      <c r="A1000" s="34" t="s">
        <v>173</v>
      </c>
      <c r="B1000" s="1">
        <v>40596</v>
      </c>
      <c r="C1000" s="2"/>
      <c r="D1000" s="1"/>
      <c r="F1000">
        <v>66</v>
      </c>
      <c r="G1000" t="s">
        <v>129</v>
      </c>
      <c r="H1000" s="2"/>
      <c r="I1000" s="12"/>
      <c r="J1000" s="12">
        <v>17.2</v>
      </c>
      <c r="K1000" s="2"/>
      <c r="L1000" s="36"/>
      <c r="M1000" s="2"/>
      <c r="N1000" s="2"/>
      <c r="O1000" s="2"/>
      <c r="P1000" s="12"/>
      <c r="Q1000" s="12"/>
      <c r="R1000" s="12"/>
      <c r="S1000" s="12"/>
      <c r="T1000" s="12"/>
      <c r="U1000" s="39"/>
      <c r="W1000" s="12"/>
      <c r="X1000" s="12"/>
      <c r="Y1000" s="12"/>
      <c r="Z1000" s="39"/>
      <c r="AB1000" s="12"/>
      <c r="AC1000" s="4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39"/>
      <c r="AO1000" s="12"/>
      <c r="AP1000" s="12"/>
      <c r="AQ1000" s="12"/>
      <c r="AR1000" s="41"/>
      <c r="AS1000" s="12"/>
      <c r="AT1000" s="12"/>
      <c r="AU1000" s="12"/>
      <c r="AV1000" s="12"/>
      <c r="AW1000" s="12"/>
      <c r="AX1000" s="13"/>
      <c r="AY1000" s="12"/>
      <c r="AZ1000" s="12"/>
      <c r="BA1000" s="39"/>
      <c r="BB1000" s="40">
        <v>0</v>
      </c>
      <c r="BC1000" s="39"/>
      <c r="BE1000" s="12"/>
      <c r="BF1000" s="12"/>
      <c r="BG1000" s="12"/>
      <c r="BH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</row>
    <row r="1001" spans="1:128" x14ac:dyDescent="0.25">
      <c r="A1001" s="34" t="s">
        <v>173</v>
      </c>
      <c r="B1001" s="1">
        <v>40597</v>
      </c>
      <c r="C1001" s="2"/>
      <c r="D1001" s="1"/>
      <c r="F1001">
        <v>67</v>
      </c>
      <c r="G1001" t="s">
        <v>129</v>
      </c>
      <c r="H1001" s="2"/>
      <c r="I1001" s="12"/>
      <c r="J1001" s="12"/>
      <c r="K1001" s="2"/>
      <c r="L1001" s="36"/>
      <c r="M1001" s="2"/>
      <c r="N1001" s="2"/>
      <c r="O1001" s="2"/>
      <c r="P1001" s="12"/>
      <c r="Q1001" s="12"/>
      <c r="R1001" s="12"/>
      <c r="S1001" s="12"/>
      <c r="T1001" s="12"/>
      <c r="U1001" s="39">
        <v>0</v>
      </c>
      <c r="W1001" s="12"/>
      <c r="X1001" s="12"/>
      <c r="Y1001" s="12"/>
      <c r="Z1001" s="39">
        <v>1936.9509528309432</v>
      </c>
      <c r="AA1001" s="40">
        <v>193.6950952830943</v>
      </c>
      <c r="AB1001" s="12">
        <v>2.6987379505641047</v>
      </c>
      <c r="AC1001" s="42">
        <f>AB1001/AA1001</f>
        <v>1.3932918366465475E-2</v>
      </c>
      <c r="AD1001" s="12"/>
      <c r="AE1001" s="12"/>
      <c r="AF1001" s="12"/>
      <c r="AG1001" s="12">
        <v>339.65877297920315</v>
      </c>
      <c r="AH1001" s="12"/>
      <c r="AI1001" s="12">
        <v>492.06902000088792</v>
      </c>
      <c r="AJ1001" s="12"/>
      <c r="AK1001" s="12">
        <v>0</v>
      </c>
      <c r="AL1001" s="12">
        <v>0</v>
      </c>
      <c r="AM1001" s="39"/>
      <c r="AO1001" s="12"/>
      <c r="AP1001" s="12"/>
      <c r="AQ1001" s="12"/>
      <c r="AR1001" s="41">
        <v>161.32779575111465</v>
      </c>
      <c r="AS1001" s="12">
        <v>71.389303411094687</v>
      </c>
      <c r="AT1001" s="12">
        <v>89.938492340019948</v>
      </c>
      <c r="AU1001" s="12">
        <v>0</v>
      </c>
      <c r="AV1001" s="12"/>
      <c r="AW1001" s="12"/>
      <c r="AX1001" s="13">
        <v>0</v>
      </c>
      <c r="AY1001" s="12"/>
      <c r="AZ1001" s="12"/>
      <c r="BA1001" s="39"/>
      <c r="BB1001" s="40">
        <v>0</v>
      </c>
      <c r="BC1001" s="39">
        <f>U1001+Z1001+AM1001+BA1001</f>
        <v>1936.9509528309432</v>
      </c>
      <c r="BD1001">
        <f>V1001+AA1001+AN1001</f>
        <v>193.6950952830943</v>
      </c>
      <c r="BE1001" s="12"/>
      <c r="BF1001" s="12"/>
      <c r="BG1001" s="12"/>
      <c r="BH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2"/>
      <c r="CV1001" s="12"/>
      <c r="CW1001" s="12"/>
      <c r="CX1001" s="12"/>
      <c r="CY1001" s="12"/>
      <c r="CZ1001" s="12"/>
      <c r="DA1001" s="12"/>
      <c r="DB1001" s="12"/>
      <c r="DC1001" s="12"/>
      <c r="DD1001" s="12"/>
      <c r="DE1001" s="12"/>
      <c r="DF1001" s="12"/>
      <c r="DG1001" s="12"/>
      <c r="DH1001" s="12"/>
      <c r="DI1001" s="12"/>
      <c r="DJ1001" s="12"/>
      <c r="DK1001" s="12"/>
      <c r="DL1001" s="12"/>
      <c r="DM1001" s="12"/>
      <c r="DN1001" s="12"/>
      <c r="DO1001" s="12"/>
      <c r="DP1001" s="12"/>
      <c r="DQ1001" s="12"/>
      <c r="DR1001" s="12"/>
      <c r="DS1001" s="12"/>
      <c r="DT1001" s="12"/>
      <c r="DU1001" s="12"/>
      <c r="DV1001" s="12"/>
      <c r="DW1001" s="12"/>
      <c r="DX1001" s="12"/>
    </row>
    <row r="1002" spans="1:128" x14ac:dyDescent="0.25">
      <c r="A1002" s="34" t="s">
        <v>173</v>
      </c>
      <c r="B1002" s="1">
        <v>40610</v>
      </c>
      <c r="C1002" s="2"/>
      <c r="D1002" s="1"/>
      <c r="F1002">
        <v>80</v>
      </c>
      <c r="G1002" t="s">
        <v>129</v>
      </c>
      <c r="H1002" s="2"/>
      <c r="I1002" s="12"/>
      <c r="J1002" s="12">
        <v>19.3</v>
      </c>
      <c r="K1002" s="2"/>
      <c r="L1002" s="36"/>
      <c r="M1002" s="2"/>
      <c r="N1002" s="2"/>
      <c r="O1002" s="2"/>
      <c r="P1002" s="12"/>
      <c r="Q1002" s="12"/>
      <c r="R1002" s="12"/>
      <c r="S1002" s="12"/>
      <c r="T1002" s="12"/>
      <c r="U1002" s="39"/>
      <c r="W1002" s="12"/>
      <c r="X1002" s="12"/>
      <c r="Y1002" s="12"/>
      <c r="Z1002" s="39"/>
      <c r="AB1002" s="12"/>
      <c r="AC1002" s="4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39"/>
      <c r="AO1002" s="12"/>
      <c r="AP1002" s="12"/>
      <c r="AQ1002" s="12"/>
      <c r="AR1002" s="41"/>
      <c r="AS1002" s="12"/>
      <c r="AT1002" s="12"/>
      <c r="AU1002" s="12"/>
      <c r="AV1002" s="12"/>
      <c r="AW1002" s="12"/>
      <c r="AX1002" s="13"/>
      <c r="AY1002" s="12"/>
      <c r="AZ1002" s="12"/>
      <c r="BA1002" s="39"/>
      <c r="BB1002" s="40">
        <v>0</v>
      </c>
      <c r="BC1002" s="39"/>
      <c r="BE1002" s="12"/>
      <c r="BF1002" s="12"/>
      <c r="BG1002" s="12"/>
      <c r="BH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  <c r="CU1002" s="12"/>
      <c r="CV1002" s="12"/>
      <c r="CW1002" s="12"/>
      <c r="CX1002" s="12"/>
      <c r="CY1002" s="12"/>
      <c r="CZ1002" s="12"/>
      <c r="DA1002" s="12"/>
      <c r="DB1002" s="12"/>
      <c r="DC1002" s="12"/>
      <c r="DD1002" s="12"/>
      <c r="DE1002" s="12"/>
      <c r="DF1002" s="12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</row>
    <row r="1003" spans="1:128" x14ac:dyDescent="0.25">
      <c r="A1003" s="34" t="s">
        <v>173</v>
      </c>
      <c r="B1003" s="1">
        <v>40616</v>
      </c>
      <c r="C1003" s="2"/>
      <c r="D1003" s="1"/>
      <c r="F1003">
        <v>86</v>
      </c>
      <c r="G1003" t="s">
        <v>129</v>
      </c>
      <c r="H1003" s="2"/>
      <c r="I1003" s="12"/>
      <c r="J1003" s="12"/>
      <c r="K1003" s="2"/>
      <c r="L1003" s="36"/>
      <c r="M1003" s="2"/>
      <c r="N1003" s="2"/>
      <c r="O1003" s="2"/>
      <c r="P1003" s="12"/>
      <c r="Q1003" s="12"/>
      <c r="R1003" s="12"/>
      <c r="S1003" s="12"/>
      <c r="T1003" s="12"/>
      <c r="U1003" s="39">
        <v>0</v>
      </c>
      <c r="W1003" s="12"/>
      <c r="X1003" s="12"/>
      <c r="Y1003" s="12"/>
      <c r="Z1003" s="39">
        <v>3129.5973330528882</v>
      </c>
      <c r="AA1003" s="40">
        <v>312.95973330528881</v>
      </c>
      <c r="AB1003" s="12">
        <v>3.7271195080940482</v>
      </c>
      <c r="AC1003" s="42">
        <f t="shared" ref="AC1003:AC1004" si="54">AB1003/AA1003</f>
        <v>1.1909262155646982E-2</v>
      </c>
      <c r="AD1003" s="12"/>
      <c r="AE1003" s="12"/>
      <c r="AF1003" s="12"/>
      <c r="AG1003" s="12">
        <v>305.33498656120844</v>
      </c>
      <c r="AH1003" s="12"/>
      <c r="AI1003" s="12">
        <v>3987.6430038237645</v>
      </c>
      <c r="AJ1003" s="12"/>
      <c r="AK1003" s="12">
        <v>0</v>
      </c>
      <c r="AL1003" s="12">
        <v>0</v>
      </c>
      <c r="AM1003" s="39"/>
      <c r="AO1003" s="12"/>
      <c r="AP1003" s="12"/>
      <c r="AQ1003" s="12"/>
      <c r="AR1003" s="41">
        <v>175.64982153856457</v>
      </c>
      <c r="AS1003" s="12">
        <v>12.051797175879329</v>
      </c>
      <c r="AT1003" s="12">
        <v>163.59802436268524</v>
      </c>
      <c r="AU1003" s="12">
        <v>0</v>
      </c>
      <c r="AV1003" s="12"/>
      <c r="AW1003" s="12"/>
      <c r="AX1003" s="13">
        <v>0</v>
      </c>
      <c r="AY1003" s="12"/>
      <c r="AZ1003" s="12"/>
      <c r="BA1003" s="39"/>
      <c r="BB1003" s="40">
        <v>0</v>
      </c>
      <c r="BC1003" s="39">
        <f>U1003+Z1003+AM1003+BA1003</f>
        <v>3129.5973330528882</v>
      </c>
      <c r="BD1003">
        <f t="shared" ref="BD1003:BD1004" si="55">V1003+AA1003+AN1003</f>
        <v>312.95973330528881</v>
      </c>
      <c r="BE1003" s="12"/>
      <c r="BF1003" s="12"/>
      <c r="BG1003" s="12"/>
      <c r="BH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  <c r="CU1003" s="12"/>
      <c r="CV1003" s="12"/>
      <c r="CW1003" s="12"/>
      <c r="CX1003" s="12"/>
      <c r="CY1003" s="12"/>
      <c r="CZ1003" s="12"/>
      <c r="DA1003" s="12"/>
      <c r="DB1003" s="12"/>
      <c r="DC1003" s="12"/>
      <c r="DD1003" s="12"/>
      <c r="DE1003" s="12"/>
      <c r="DF1003" s="12"/>
      <c r="DG1003" s="12"/>
      <c r="DH1003" s="12"/>
      <c r="DI1003" s="12"/>
      <c r="DJ1003" s="12"/>
      <c r="DK1003" s="12"/>
      <c r="DL1003" s="12"/>
      <c r="DM1003" s="12"/>
      <c r="DN1003" s="12"/>
      <c r="DO1003" s="12"/>
      <c r="DP1003" s="12"/>
      <c r="DQ1003" s="12"/>
      <c r="DR1003" s="12"/>
      <c r="DS1003" s="12"/>
      <c r="DT1003" s="12"/>
      <c r="DU1003" s="12"/>
      <c r="DV1003" s="12"/>
      <c r="DW1003" s="12"/>
      <c r="DX1003" s="12"/>
    </row>
    <row r="1004" spans="1:128" x14ac:dyDescent="0.25">
      <c r="A1004" s="34" t="s">
        <v>173</v>
      </c>
      <c r="B1004" s="1">
        <v>40639</v>
      </c>
      <c r="C1004" s="2"/>
      <c r="D1004" s="1"/>
      <c r="F1004">
        <v>109</v>
      </c>
      <c r="G1004" t="s">
        <v>129</v>
      </c>
      <c r="H1004" s="2"/>
      <c r="I1004" s="12"/>
      <c r="J1004" s="12"/>
      <c r="K1004" s="2"/>
      <c r="L1004" s="36"/>
      <c r="M1004" s="2"/>
      <c r="N1004" s="2"/>
      <c r="O1004" s="2"/>
      <c r="P1004" s="12"/>
      <c r="Q1004" s="12"/>
      <c r="R1004" s="12"/>
      <c r="S1004" s="12"/>
      <c r="T1004" s="12"/>
      <c r="U1004" s="39">
        <v>0</v>
      </c>
      <c r="W1004" s="12"/>
      <c r="X1004" s="12"/>
      <c r="Y1004" s="12"/>
      <c r="Z1004" s="39">
        <v>1833.1935027198824</v>
      </c>
      <c r="AA1004" s="40">
        <v>183.31935027198824</v>
      </c>
      <c r="AB1004" s="12">
        <v>2.5619208339669584</v>
      </c>
      <c r="AC1004" s="42">
        <f t="shared" si="54"/>
        <v>1.3975179544144543E-2</v>
      </c>
      <c r="AD1004" s="12"/>
      <c r="AE1004" s="12"/>
      <c r="AF1004" s="12"/>
      <c r="AG1004" s="12">
        <v>0</v>
      </c>
      <c r="AH1004" s="12"/>
      <c r="AI1004" s="12">
        <v>5792.8008193794522</v>
      </c>
      <c r="AJ1004" s="12"/>
      <c r="AK1004" s="12">
        <v>621.59025788329393</v>
      </c>
      <c r="AL1004" s="12">
        <v>364.91722440412133</v>
      </c>
      <c r="AM1004" s="39"/>
      <c r="AO1004" s="12"/>
      <c r="AP1004" s="12"/>
      <c r="AQ1004" s="12"/>
      <c r="AR1004" s="41">
        <v>151.70883175161532</v>
      </c>
      <c r="AS1004" s="12">
        <v>0</v>
      </c>
      <c r="AT1004" s="12">
        <v>138.28146771517365</v>
      </c>
      <c r="AU1004" s="12">
        <v>5.9109317424647037</v>
      </c>
      <c r="AV1004" s="12"/>
      <c r="AW1004" s="12"/>
      <c r="AX1004" s="13">
        <v>7.5164322939769672</v>
      </c>
      <c r="AY1004" s="12"/>
      <c r="AZ1004" s="12"/>
      <c r="BA1004" s="39"/>
      <c r="BB1004" s="40">
        <v>0</v>
      </c>
      <c r="BC1004" s="39">
        <f>U1004+Z1004+AM1004+BA1004</f>
        <v>1833.1935027198824</v>
      </c>
      <c r="BD1004">
        <f t="shared" si="55"/>
        <v>183.31935027198824</v>
      </c>
      <c r="BE1004" s="12"/>
      <c r="BF1004" s="12"/>
      <c r="BG1004" s="12"/>
      <c r="BH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  <c r="CQ1004" s="12"/>
      <c r="CR1004" s="12"/>
      <c r="CS1004" s="12"/>
      <c r="CT1004" s="12"/>
      <c r="CU1004" s="12"/>
      <c r="CV1004" s="12"/>
      <c r="CW1004" s="12"/>
      <c r="CX1004" s="12"/>
      <c r="CY1004" s="12"/>
      <c r="CZ1004" s="12"/>
      <c r="DA1004" s="12"/>
      <c r="DB1004" s="12"/>
      <c r="DC1004" s="12"/>
      <c r="DD1004" s="12"/>
      <c r="DE1004" s="12"/>
      <c r="DF1004" s="12"/>
      <c r="DG1004" s="12"/>
      <c r="DH1004" s="12"/>
      <c r="DI1004" s="12"/>
      <c r="DJ1004" s="12"/>
      <c r="DK1004" s="12"/>
      <c r="DL1004" s="12"/>
      <c r="DM1004" s="12"/>
      <c r="DN1004" s="12"/>
      <c r="DO1004" s="12"/>
      <c r="DP1004" s="12"/>
      <c r="DQ1004" s="12"/>
      <c r="DR1004" s="12"/>
      <c r="DS1004" s="12"/>
      <c r="DT1004" s="12"/>
      <c r="DU1004" s="12"/>
      <c r="DV1004" s="12"/>
      <c r="DW1004" s="12"/>
      <c r="DX1004" s="12"/>
    </row>
    <row r="1005" spans="1:128" x14ac:dyDescent="0.25">
      <c r="A1005" s="34" t="s">
        <v>173</v>
      </c>
      <c r="B1005" s="1">
        <v>40641</v>
      </c>
      <c r="C1005" s="2"/>
      <c r="D1005" s="1"/>
      <c r="F1005">
        <v>111</v>
      </c>
      <c r="G1005" t="s">
        <v>129</v>
      </c>
      <c r="H1005" s="2"/>
      <c r="I1005" s="12"/>
      <c r="J1005" s="12">
        <v>22.55</v>
      </c>
      <c r="K1005" s="2"/>
      <c r="L1005" s="36"/>
      <c r="M1005" s="2"/>
      <c r="N1005" s="2"/>
      <c r="O1005" s="2"/>
      <c r="P1005" s="12"/>
      <c r="Q1005" s="12"/>
      <c r="R1005" s="12"/>
      <c r="S1005" s="12"/>
      <c r="T1005" s="12"/>
      <c r="U1005" s="39"/>
      <c r="W1005" s="12"/>
      <c r="X1005" s="12"/>
      <c r="Y1005" s="12"/>
      <c r="Z1005" s="39"/>
      <c r="AB1005" s="12"/>
      <c r="AC1005" s="4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39"/>
      <c r="AO1005" s="12"/>
      <c r="AP1005" s="12"/>
      <c r="AQ1005" s="12"/>
      <c r="AR1005" s="41"/>
      <c r="AS1005" s="12"/>
      <c r="AT1005" s="12"/>
      <c r="AU1005" s="12"/>
      <c r="AV1005" s="12"/>
      <c r="AW1005" s="12"/>
      <c r="AX1005" s="13"/>
      <c r="AY1005" s="12"/>
      <c r="AZ1005" s="12"/>
      <c r="BA1005" s="39"/>
      <c r="BB1005" s="40">
        <v>0</v>
      </c>
      <c r="BC1005" s="39"/>
      <c r="BE1005" s="12"/>
      <c r="BF1005" s="12"/>
      <c r="BG1005" s="12"/>
      <c r="BH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2"/>
      <c r="DJ1005" s="12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</row>
    <row r="1006" spans="1:128" x14ac:dyDescent="0.25">
      <c r="A1006" s="34" t="s">
        <v>173</v>
      </c>
      <c r="B1006" s="1">
        <v>40644</v>
      </c>
      <c r="C1006" s="2"/>
      <c r="D1006" s="1"/>
      <c r="F1006">
        <v>114</v>
      </c>
      <c r="G1006" t="s">
        <v>129</v>
      </c>
      <c r="H1006" s="2"/>
      <c r="I1006" s="12"/>
      <c r="J1006" s="12"/>
      <c r="K1006" s="2"/>
      <c r="L1006" s="36"/>
      <c r="M1006" s="2"/>
      <c r="N1006" s="2"/>
      <c r="O1006" s="2"/>
      <c r="P1006" s="12"/>
      <c r="Q1006" s="12"/>
      <c r="R1006" s="12"/>
      <c r="S1006" s="12"/>
      <c r="T1006" s="12"/>
      <c r="U1006" s="39"/>
      <c r="W1006" s="12"/>
      <c r="X1006" s="12"/>
      <c r="Y1006" s="12"/>
      <c r="Z1006" s="39"/>
      <c r="AB1006" s="12"/>
      <c r="AC1006" s="4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39"/>
      <c r="AO1006" s="12"/>
      <c r="AP1006" s="12"/>
      <c r="AQ1006" s="12"/>
      <c r="AR1006" s="41"/>
      <c r="AS1006" s="12"/>
      <c r="AT1006" s="12"/>
      <c r="AU1006" s="12"/>
      <c r="AV1006" s="12"/>
      <c r="AW1006" s="12"/>
      <c r="AX1006" s="13"/>
      <c r="AY1006" s="12"/>
      <c r="AZ1006" s="12"/>
      <c r="BA1006" s="39"/>
      <c r="BB1006" s="40">
        <v>0</v>
      </c>
      <c r="BC1006" s="39"/>
      <c r="BE1006" s="12"/>
      <c r="BF1006" s="12"/>
      <c r="BG1006" s="12">
        <v>11.050328227571116</v>
      </c>
      <c r="BH1006" s="12">
        <v>4.2554455445544557</v>
      </c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  <c r="CN1006" s="12"/>
      <c r="CO1006" s="12"/>
      <c r="CP1006" s="12"/>
      <c r="CQ1006" s="12"/>
      <c r="CR1006" s="12"/>
      <c r="CS1006" s="12"/>
      <c r="CT1006" s="12"/>
      <c r="CU1006" s="12"/>
      <c r="CV1006" s="12"/>
      <c r="CW1006" s="12"/>
      <c r="CX1006" s="12"/>
      <c r="CY1006" s="12"/>
      <c r="CZ1006" s="12"/>
      <c r="DA1006" s="12"/>
      <c r="DB1006" s="12"/>
      <c r="DC1006" s="12"/>
      <c r="DD1006" s="12"/>
      <c r="DE1006" s="12"/>
      <c r="DF1006" s="12"/>
      <c r="DG1006" s="12"/>
      <c r="DH1006" s="12"/>
      <c r="DI1006" s="12"/>
      <c r="DJ1006" s="12"/>
      <c r="DK1006" s="12"/>
      <c r="DL1006" s="12"/>
      <c r="DM1006" s="12"/>
      <c r="DN1006" s="12"/>
      <c r="DO1006" s="12"/>
      <c r="DP1006" s="12"/>
      <c r="DQ1006" s="12"/>
      <c r="DR1006" s="12"/>
      <c r="DS1006" s="12"/>
      <c r="DT1006" s="12"/>
      <c r="DU1006" s="12"/>
      <c r="DV1006" s="12"/>
      <c r="DW1006" s="12"/>
      <c r="DX1006" s="12"/>
    </row>
    <row r="1007" spans="1:128" x14ac:dyDescent="0.25">
      <c r="A1007" s="34" t="s">
        <v>173</v>
      </c>
      <c r="B1007" s="1">
        <v>40647</v>
      </c>
      <c r="C1007" s="2"/>
      <c r="D1007" s="1"/>
      <c r="F1007">
        <v>117</v>
      </c>
      <c r="G1007" t="s">
        <v>129</v>
      </c>
      <c r="H1007" s="2"/>
      <c r="I1007" s="12"/>
      <c r="J1007" s="12"/>
      <c r="K1007" s="2"/>
      <c r="L1007" s="36"/>
      <c r="M1007" s="2"/>
      <c r="N1007" s="2"/>
      <c r="O1007" s="2"/>
      <c r="P1007" s="12"/>
      <c r="Q1007" s="12"/>
      <c r="R1007" s="12"/>
      <c r="S1007" s="12"/>
      <c r="T1007" s="12"/>
      <c r="U1007" s="39"/>
      <c r="W1007" s="12"/>
      <c r="X1007" s="12"/>
      <c r="Y1007" s="12"/>
      <c r="Z1007" s="39"/>
      <c r="AB1007" s="12"/>
      <c r="AC1007" s="4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39"/>
      <c r="AO1007" s="12"/>
      <c r="AP1007" s="12"/>
      <c r="AQ1007" s="12"/>
      <c r="AR1007" s="41"/>
      <c r="AS1007" s="12"/>
      <c r="AT1007" s="12"/>
      <c r="AU1007" s="12"/>
      <c r="AV1007" s="12"/>
      <c r="AW1007" s="12"/>
      <c r="AX1007" s="13"/>
      <c r="AY1007" s="12"/>
      <c r="AZ1007" s="12"/>
      <c r="BA1007" s="39"/>
      <c r="BB1007" s="40">
        <v>0</v>
      </c>
      <c r="BC1007" s="39"/>
      <c r="BE1007" s="12"/>
      <c r="BF1007" s="12"/>
      <c r="BG1007" s="12">
        <v>16.84901531728665</v>
      </c>
      <c r="BH1007" s="12">
        <v>4.5943396226415096</v>
      </c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  <c r="CQ1007" s="12"/>
      <c r="CR1007" s="12"/>
      <c r="CS1007" s="12"/>
      <c r="CT1007" s="12"/>
      <c r="CU1007" s="12"/>
      <c r="CV1007" s="12"/>
      <c r="CW1007" s="12"/>
      <c r="CX1007" s="12"/>
      <c r="CY1007" s="12"/>
      <c r="CZ1007" s="12"/>
      <c r="DA1007" s="12"/>
      <c r="DB1007" s="12"/>
      <c r="DC1007" s="12"/>
      <c r="DD1007" s="12"/>
      <c r="DE1007" s="12"/>
      <c r="DF1007" s="12"/>
      <c r="DG1007" s="12"/>
      <c r="DH1007" s="12"/>
      <c r="DI1007" s="12"/>
      <c r="DJ1007" s="12"/>
      <c r="DK1007" s="12"/>
      <c r="DL1007" s="12"/>
      <c r="DM1007" s="12"/>
      <c r="DN1007" s="12"/>
      <c r="DO1007" s="12"/>
      <c r="DP1007" s="12"/>
      <c r="DQ1007" s="12"/>
      <c r="DR1007" s="12"/>
      <c r="DS1007" s="12"/>
      <c r="DT1007" s="12"/>
      <c r="DU1007" s="12"/>
      <c r="DV1007" s="12"/>
      <c r="DW1007" s="12"/>
      <c r="DX1007" s="12"/>
    </row>
    <row r="1008" spans="1:128" x14ac:dyDescent="0.25">
      <c r="A1008" s="34" t="s">
        <v>173</v>
      </c>
      <c r="B1008" s="1">
        <v>40650</v>
      </c>
      <c r="C1008" s="2"/>
      <c r="D1008" s="1"/>
      <c r="F1008">
        <v>120</v>
      </c>
      <c r="G1008" t="s">
        <v>129</v>
      </c>
      <c r="H1008" s="2"/>
      <c r="I1008" s="12"/>
      <c r="J1008" s="12">
        <v>23.6</v>
      </c>
      <c r="K1008" s="2"/>
      <c r="L1008" s="36"/>
      <c r="M1008" s="2"/>
      <c r="N1008" s="2"/>
      <c r="O1008" s="2"/>
      <c r="P1008" s="12"/>
      <c r="Q1008" s="12"/>
      <c r="R1008" s="12"/>
      <c r="S1008" s="12"/>
      <c r="T1008" s="12"/>
      <c r="U1008" s="39"/>
      <c r="W1008" s="12"/>
      <c r="X1008" s="12"/>
      <c r="Y1008" s="12"/>
      <c r="Z1008" s="39"/>
      <c r="AB1008" s="12"/>
      <c r="AC1008" s="4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39"/>
      <c r="AO1008" s="12"/>
      <c r="AP1008" s="12"/>
      <c r="AQ1008" s="12"/>
      <c r="AR1008" s="41"/>
      <c r="AS1008" s="12"/>
      <c r="AT1008" s="12"/>
      <c r="AU1008" s="12"/>
      <c r="AV1008" s="12"/>
      <c r="AW1008" s="12"/>
      <c r="AX1008" s="13"/>
      <c r="AY1008" s="12"/>
      <c r="AZ1008" s="12"/>
      <c r="BA1008" s="39"/>
      <c r="BB1008" s="40">
        <v>0</v>
      </c>
      <c r="BC1008" s="39"/>
      <c r="BE1008" s="12"/>
      <c r="BF1008" s="12"/>
      <c r="BG1008" s="12"/>
      <c r="BH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  <c r="CN1008" s="12"/>
      <c r="CO1008" s="12"/>
      <c r="CP1008" s="12"/>
      <c r="CQ1008" s="12"/>
      <c r="CR1008" s="12"/>
      <c r="CS1008" s="12"/>
      <c r="CT1008" s="12"/>
      <c r="CU1008" s="12"/>
      <c r="CV1008" s="12"/>
      <c r="CW1008" s="12"/>
      <c r="CX1008" s="12"/>
      <c r="CY1008" s="12"/>
      <c r="CZ1008" s="12"/>
      <c r="DA1008" s="12"/>
      <c r="DB1008" s="12"/>
      <c r="DC1008" s="12"/>
      <c r="DD1008" s="12"/>
      <c r="DE1008" s="12"/>
      <c r="DF1008" s="12"/>
      <c r="DG1008" s="12"/>
      <c r="DH1008" s="12"/>
      <c r="DI1008" s="12"/>
      <c r="DJ1008" s="12"/>
      <c r="DK1008" s="12"/>
      <c r="DL1008" s="12"/>
      <c r="DM1008" s="12"/>
      <c r="DN1008" s="12"/>
      <c r="DO1008" s="12"/>
      <c r="DP1008" s="12"/>
      <c r="DQ1008" s="12"/>
      <c r="DR1008" s="12"/>
      <c r="DS1008" s="12"/>
      <c r="DT1008" s="12"/>
      <c r="DU1008" s="12"/>
      <c r="DV1008" s="12"/>
      <c r="DW1008" s="12"/>
      <c r="DX1008" s="12"/>
    </row>
    <row r="1009" spans="1:128" x14ac:dyDescent="0.25">
      <c r="A1009" s="34" t="s">
        <v>173</v>
      </c>
      <c r="B1009" s="1">
        <v>40653</v>
      </c>
      <c r="C1009" s="2"/>
      <c r="D1009" s="1"/>
      <c r="F1009">
        <v>123</v>
      </c>
      <c r="G1009" t="s">
        <v>129</v>
      </c>
      <c r="H1009" s="2"/>
      <c r="I1009" s="12"/>
      <c r="J1009" s="12"/>
      <c r="K1009" s="2"/>
      <c r="L1009" s="36"/>
      <c r="M1009" s="2"/>
      <c r="N1009" s="2"/>
      <c r="O1009" s="2"/>
      <c r="P1009" s="12"/>
      <c r="Q1009" s="12"/>
      <c r="R1009" s="12"/>
      <c r="S1009" s="12"/>
      <c r="T1009" s="12"/>
      <c r="U1009" s="39"/>
      <c r="W1009" s="12"/>
      <c r="X1009" s="12"/>
      <c r="Y1009" s="12"/>
      <c r="Z1009" s="39"/>
      <c r="AB1009" s="12"/>
      <c r="AC1009" s="4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39"/>
      <c r="AO1009" s="12"/>
      <c r="AP1009" s="12"/>
      <c r="AQ1009" s="12"/>
      <c r="AR1009" s="41"/>
      <c r="AS1009" s="12"/>
      <c r="AT1009" s="12"/>
      <c r="AU1009" s="12"/>
      <c r="AV1009" s="12"/>
      <c r="AW1009" s="12"/>
      <c r="AX1009" s="13"/>
      <c r="AY1009" s="12"/>
      <c r="AZ1009" s="12"/>
      <c r="BA1009" s="39"/>
      <c r="BB1009" s="40">
        <v>0</v>
      </c>
      <c r="BC1009" s="39"/>
      <c r="BE1009" s="12"/>
      <c r="BF1009" s="12"/>
      <c r="BG1009" s="12">
        <v>34.026258205689274</v>
      </c>
      <c r="BH1009" s="12">
        <v>4.468152866242038</v>
      </c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  <c r="CQ1009" s="12"/>
      <c r="CR1009" s="12"/>
      <c r="CS1009" s="12"/>
      <c r="CT1009" s="12"/>
      <c r="CU1009" s="12"/>
      <c r="CV1009" s="12"/>
      <c r="CW1009" s="12"/>
      <c r="CX1009" s="12"/>
      <c r="CY1009" s="12"/>
      <c r="CZ1009" s="12"/>
      <c r="DA1009" s="12"/>
      <c r="DB1009" s="12"/>
      <c r="DC1009" s="12"/>
      <c r="DD1009" s="12"/>
      <c r="DE1009" s="12"/>
      <c r="DF1009" s="12"/>
      <c r="DG1009" s="12"/>
      <c r="DH1009" s="12"/>
      <c r="DI1009" s="12"/>
      <c r="DJ1009" s="12"/>
      <c r="DK1009" s="12"/>
      <c r="DL1009" s="12"/>
      <c r="DM1009" s="12"/>
      <c r="DN1009" s="12"/>
      <c r="DO1009" s="12"/>
      <c r="DP1009" s="12"/>
      <c r="DQ1009" s="12"/>
      <c r="DR1009" s="12"/>
      <c r="DS1009" s="12"/>
      <c r="DT1009" s="12"/>
      <c r="DU1009" s="12"/>
      <c r="DV1009" s="12"/>
      <c r="DW1009" s="12"/>
      <c r="DX1009" s="12"/>
    </row>
    <row r="1010" spans="1:128" x14ac:dyDescent="0.25">
      <c r="A1010" s="34" t="s">
        <v>173</v>
      </c>
      <c r="B1010" s="1">
        <v>40660</v>
      </c>
      <c r="C1010" s="2"/>
      <c r="D1010" s="1"/>
      <c r="F1010">
        <v>130</v>
      </c>
      <c r="G1010" t="s">
        <v>129</v>
      </c>
      <c r="H1010" s="2"/>
      <c r="I1010" s="12"/>
      <c r="J1010" s="12"/>
      <c r="K1010" s="2"/>
      <c r="L1010" s="36"/>
      <c r="M1010" s="2"/>
      <c r="N1010" s="2"/>
      <c r="O1010" s="2"/>
      <c r="P1010" s="12"/>
      <c r="Q1010" s="12"/>
      <c r="R1010" s="12"/>
      <c r="S1010" s="12"/>
      <c r="T1010" s="12"/>
      <c r="U1010" s="39">
        <v>0</v>
      </c>
      <c r="W1010" s="12"/>
      <c r="X1010" s="12"/>
      <c r="Y1010" s="12"/>
      <c r="Z1010" s="39">
        <v>1500.9209629624797</v>
      </c>
      <c r="AA1010" s="40">
        <v>150.09209629624797</v>
      </c>
      <c r="AB1010" s="12">
        <v>2.111721811719542</v>
      </c>
      <c r="AC1010" s="42">
        <f>AB1010/AA1010</f>
        <v>1.4069507081515331E-2</v>
      </c>
      <c r="AD1010" s="12"/>
      <c r="AE1010" s="12"/>
      <c r="AF1010" s="12"/>
      <c r="AG1010" s="12">
        <v>0</v>
      </c>
      <c r="AH1010" s="12"/>
      <c r="AI1010" s="12">
        <v>3939.250676563765</v>
      </c>
      <c r="AJ1010" s="12"/>
      <c r="AK1010" s="12">
        <v>613.09410985426985</v>
      </c>
      <c r="AL1010" s="12">
        <v>3092.8733434880469</v>
      </c>
      <c r="AM1010" s="39"/>
      <c r="AO1010" s="12"/>
      <c r="AP1010" s="12"/>
      <c r="AQ1010" s="12"/>
      <c r="AR1010" s="41">
        <v>135.55540548935403</v>
      </c>
      <c r="AS1010" s="12">
        <v>0</v>
      </c>
      <c r="AT1010" s="12">
        <v>69.168243334422186</v>
      </c>
      <c r="AU1010" s="12">
        <v>53.838634306713615</v>
      </c>
      <c r="AV1010" s="12"/>
      <c r="AW1010" s="12"/>
      <c r="AX1010" s="13">
        <v>12.548527848218242</v>
      </c>
      <c r="AY1010" s="12"/>
      <c r="AZ1010" s="12"/>
      <c r="BA1010" s="39"/>
      <c r="BB1010" s="40">
        <v>0</v>
      </c>
      <c r="BC1010" s="39">
        <f>U1010+Z1010+AM1010+BA1010</f>
        <v>1500.9209629624797</v>
      </c>
      <c r="BD1010">
        <f>V1010+AA1010+AN1010</f>
        <v>150.09209629624797</v>
      </c>
      <c r="BE1010" s="12"/>
      <c r="BF1010" s="12"/>
      <c r="BG1010" s="12">
        <v>55.361050328227563</v>
      </c>
      <c r="BH1010" s="12">
        <v>4.5876923076923077</v>
      </c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  <c r="CQ1010" s="12"/>
      <c r="CR1010" s="12"/>
      <c r="CS1010" s="12"/>
      <c r="CT1010" s="12"/>
      <c r="CU1010" s="12"/>
      <c r="CV1010" s="12"/>
      <c r="CW1010" s="12"/>
      <c r="CX1010" s="12"/>
      <c r="CY1010" s="12"/>
      <c r="CZ1010" s="12"/>
      <c r="DA1010" s="12"/>
      <c r="DB1010" s="12"/>
      <c r="DC1010" s="12"/>
      <c r="DD1010" s="12"/>
      <c r="DE1010" s="12"/>
      <c r="DF1010" s="12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</row>
    <row r="1011" spans="1:128" x14ac:dyDescent="0.25">
      <c r="A1011" s="34" t="s">
        <v>173</v>
      </c>
      <c r="B1011" s="1">
        <v>40673</v>
      </c>
      <c r="C1011" s="2"/>
      <c r="D1011" s="1"/>
      <c r="F1011">
        <v>143</v>
      </c>
      <c r="G1011" t="s">
        <v>129</v>
      </c>
      <c r="H1011" s="2"/>
      <c r="I1011" s="12"/>
      <c r="J1011" s="12"/>
      <c r="K1011" s="2"/>
      <c r="L1011" s="36"/>
      <c r="M1011" s="2"/>
      <c r="N1011" s="2"/>
      <c r="O1011" s="2"/>
      <c r="P1011" s="12"/>
      <c r="Q1011" s="12"/>
      <c r="R1011" s="12"/>
      <c r="S1011" s="12"/>
      <c r="T1011" s="12"/>
      <c r="U1011" s="39"/>
      <c r="W1011" s="12"/>
      <c r="X1011" s="12"/>
      <c r="Y1011" s="12"/>
      <c r="Z1011" s="39"/>
      <c r="AB1011" s="12"/>
      <c r="AC1011" s="4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39"/>
      <c r="AO1011" s="12"/>
      <c r="AP1011" s="12"/>
      <c r="AQ1011" s="12"/>
      <c r="AR1011" s="41"/>
      <c r="AS1011" s="12"/>
      <c r="AT1011" s="12"/>
      <c r="AU1011" s="12"/>
      <c r="AV1011" s="12"/>
      <c r="AW1011" s="12"/>
      <c r="AX1011" s="13"/>
      <c r="AY1011" s="12"/>
      <c r="AZ1011" s="12"/>
      <c r="BA1011" s="39"/>
      <c r="BB1011" s="40">
        <v>0</v>
      </c>
      <c r="BC1011" s="39"/>
      <c r="BE1011" s="12"/>
      <c r="BF1011" s="12"/>
      <c r="BG1011" s="12">
        <v>67.177242888402617</v>
      </c>
      <c r="BH1011" s="12">
        <v>4.8472222222222223</v>
      </c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2"/>
      <c r="CV1011" s="12"/>
      <c r="CW1011" s="12"/>
      <c r="CX1011" s="12"/>
      <c r="CY1011" s="12"/>
      <c r="CZ1011" s="12"/>
      <c r="DA1011" s="12"/>
      <c r="DB1011" s="12"/>
      <c r="DC1011" s="12"/>
      <c r="DD1011" s="12"/>
      <c r="DE1011" s="12"/>
      <c r="DF1011" s="12"/>
      <c r="DG1011" s="12"/>
      <c r="DH1011" s="12"/>
      <c r="DI1011" s="12"/>
      <c r="DJ1011" s="12"/>
      <c r="DK1011" s="12"/>
      <c r="DL1011" s="12"/>
      <c r="DM1011" s="12"/>
      <c r="DN1011" s="12"/>
      <c r="DO1011" s="12"/>
      <c r="DP1011" s="12"/>
      <c r="DQ1011" s="12"/>
      <c r="DR1011" s="12"/>
      <c r="DS1011" s="12"/>
      <c r="DT1011" s="12"/>
      <c r="DU1011" s="12"/>
      <c r="DV1011" s="12"/>
      <c r="DW1011" s="12"/>
      <c r="DX1011" s="12"/>
    </row>
    <row r="1012" spans="1:128" x14ac:dyDescent="0.25">
      <c r="A1012" s="34" t="s">
        <v>173</v>
      </c>
      <c r="B1012" s="1">
        <v>40679</v>
      </c>
      <c r="C1012" s="2"/>
      <c r="D1012" s="1"/>
      <c r="F1012">
        <v>149</v>
      </c>
      <c r="G1012" t="s">
        <v>129</v>
      </c>
      <c r="H1012" s="2"/>
      <c r="I1012" s="12"/>
      <c r="J1012" s="12"/>
      <c r="K1012" s="2"/>
      <c r="L1012" s="36"/>
      <c r="M1012" s="2"/>
      <c r="N1012" s="2"/>
      <c r="O1012" s="2"/>
      <c r="P1012" s="12"/>
      <c r="Q1012" s="12"/>
      <c r="R1012" s="12"/>
      <c r="S1012" s="12"/>
      <c r="T1012" s="12"/>
      <c r="U1012" s="39"/>
      <c r="W1012" s="12"/>
      <c r="X1012" s="12"/>
      <c r="Y1012" s="12"/>
      <c r="Z1012" s="39"/>
      <c r="AB1012" s="12"/>
      <c r="AC1012" s="4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39"/>
      <c r="AO1012" s="12"/>
      <c r="AP1012" s="12"/>
      <c r="AQ1012" s="12"/>
      <c r="AR1012" s="41"/>
      <c r="AS1012" s="12"/>
      <c r="AT1012" s="12"/>
      <c r="AU1012" s="12"/>
      <c r="AV1012" s="12"/>
      <c r="AW1012" s="12"/>
      <c r="AX1012" s="13"/>
      <c r="AY1012" s="12"/>
      <c r="AZ1012" s="12"/>
      <c r="BA1012" s="39"/>
      <c r="BB1012" s="40">
        <v>0</v>
      </c>
      <c r="BC1012" s="39"/>
      <c r="BE1012" s="12"/>
      <c r="BF1012" s="12"/>
      <c r="BG1012" s="12">
        <v>80.634573304157541</v>
      </c>
      <c r="BH1012" s="12">
        <v>4.6934959349593495</v>
      </c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  <c r="CQ1012" s="12"/>
      <c r="CR1012" s="12"/>
      <c r="CS1012" s="12"/>
      <c r="CT1012" s="12"/>
      <c r="CU1012" s="12"/>
      <c r="CV1012" s="12"/>
      <c r="CW1012" s="12"/>
      <c r="CX1012" s="12"/>
      <c r="CY1012" s="12"/>
      <c r="CZ1012" s="12"/>
      <c r="DA1012" s="12"/>
      <c r="DB1012" s="12"/>
      <c r="DC1012" s="12"/>
      <c r="DD1012" s="12"/>
      <c r="DE1012" s="12"/>
      <c r="DF1012" s="12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</row>
    <row r="1013" spans="1:128" x14ac:dyDescent="0.25">
      <c r="A1013" s="34" t="s">
        <v>173</v>
      </c>
      <c r="B1013" s="1">
        <v>40686</v>
      </c>
      <c r="C1013" s="2"/>
      <c r="D1013" s="1"/>
      <c r="F1013">
        <v>156</v>
      </c>
      <c r="G1013" t="s">
        <v>129</v>
      </c>
      <c r="H1013" s="2"/>
      <c r="I1013" s="12"/>
      <c r="J1013" s="12"/>
      <c r="K1013" s="2"/>
      <c r="L1013" s="36"/>
      <c r="M1013" s="2"/>
      <c r="N1013" s="2"/>
      <c r="O1013" s="2"/>
      <c r="P1013" s="12"/>
      <c r="Q1013" s="12"/>
      <c r="R1013" s="12"/>
      <c r="S1013" s="12"/>
      <c r="T1013" s="12"/>
      <c r="U1013" s="39"/>
      <c r="W1013" s="12"/>
      <c r="X1013" s="12"/>
      <c r="Y1013" s="12"/>
      <c r="Z1013" s="39"/>
      <c r="AB1013" s="12"/>
      <c r="AC1013" s="4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39"/>
      <c r="AO1013" s="12"/>
      <c r="AP1013" s="12"/>
      <c r="AQ1013" s="12"/>
      <c r="AR1013" s="41"/>
      <c r="AS1013" s="12"/>
      <c r="AT1013" s="12"/>
      <c r="AU1013" s="12"/>
      <c r="AV1013" s="12"/>
      <c r="AW1013" s="12"/>
      <c r="AX1013" s="13"/>
      <c r="AY1013" s="12"/>
      <c r="AZ1013" s="12"/>
      <c r="BA1013" s="39"/>
      <c r="BB1013" s="40">
        <v>0</v>
      </c>
      <c r="BC1013" s="39"/>
      <c r="BE1013" s="12"/>
      <c r="BF1013" s="12"/>
      <c r="BG1013" s="12">
        <v>92.231947483588613</v>
      </c>
      <c r="BH1013" s="12">
        <v>5</v>
      </c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2"/>
      <c r="DF1013" s="12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</row>
    <row r="1014" spans="1:128" x14ac:dyDescent="0.25">
      <c r="A1014" s="34" t="s">
        <v>173</v>
      </c>
      <c r="B1014" s="1">
        <v>40693</v>
      </c>
      <c r="C1014" s="2"/>
      <c r="D1014" s="1"/>
      <c r="F1014">
        <v>163</v>
      </c>
      <c r="G1014" t="s">
        <v>129</v>
      </c>
      <c r="H1014" s="2"/>
      <c r="I1014" s="12"/>
      <c r="J1014" s="12"/>
      <c r="K1014" s="2"/>
      <c r="L1014" s="36"/>
      <c r="M1014" s="2"/>
      <c r="N1014" s="2"/>
      <c r="O1014" s="2"/>
      <c r="P1014" s="12"/>
      <c r="Q1014" s="12"/>
      <c r="R1014" s="12"/>
      <c r="S1014" s="12"/>
      <c r="T1014" s="12"/>
      <c r="U1014" s="39"/>
      <c r="W1014" s="12"/>
      <c r="X1014" s="12"/>
      <c r="Y1014" s="12"/>
      <c r="Z1014" s="39"/>
      <c r="AB1014" s="12"/>
      <c r="AC1014" s="4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39"/>
      <c r="AO1014" s="12"/>
      <c r="AP1014" s="12"/>
      <c r="AQ1014" s="12"/>
      <c r="AR1014" s="41"/>
      <c r="AS1014" s="12"/>
      <c r="AT1014" s="12"/>
      <c r="AU1014" s="12"/>
      <c r="AV1014" s="12"/>
      <c r="AW1014" s="12"/>
      <c r="AX1014" s="13"/>
      <c r="AY1014" s="12"/>
      <c r="AZ1014" s="12"/>
      <c r="BA1014" s="39"/>
      <c r="BB1014" s="40">
        <v>0</v>
      </c>
      <c r="BC1014" s="39"/>
      <c r="BE1014" s="12"/>
      <c r="BF1014" s="12"/>
      <c r="BG1014" s="12">
        <v>100</v>
      </c>
      <c r="BH1014" s="12">
        <v>4.8718309859154925</v>
      </c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  <c r="CQ1014" s="12"/>
      <c r="CR1014" s="12"/>
      <c r="CS1014" s="12"/>
      <c r="CT1014" s="12"/>
      <c r="CU1014" s="12"/>
      <c r="CV1014" s="12"/>
      <c r="CW1014" s="12"/>
      <c r="CX1014" s="12"/>
      <c r="CY1014" s="12"/>
      <c r="CZ1014" s="12"/>
      <c r="DA1014" s="12"/>
      <c r="DB1014" s="12"/>
      <c r="DC1014" s="12"/>
      <c r="DD1014" s="12"/>
      <c r="DE1014" s="12"/>
      <c r="DF1014" s="12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</row>
    <row r="1015" spans="1:128" x14ac:dyDescent="0.25">
      <c r="A1015" s="34" t="s">
        <v>173</v>
      </c>
      <c r="B1015" s="1">
        <v>40636</v>
      </c>
      <c r="C1015" s="2">
        <v>7</v>
      </c>
      <c r="D1015" t="s">
        <v>222</v>
      </c>
      <c r="E1015" t="s">
        <v>18</v>
      </c>
      <c r="F1015">
        <v>106</v>
      </c>
      <c r="G1015" t="s">
        <v>129</v>
      </c>
      <c r="H1015" s="2"/>
      <c r="I1015" s="12"/>
      <c r="J1015" s="12"/>
      <c r="K1015" s="2"/>
      <c r="L1015" s="36"/>
      <c r="M1015" s="2"/>
      <c r="N1015" s="2">
        <v>106</v>
      </c>
      <c r="O1015" s="2"/>
      <c r="P1015" s="12"/>
      <c r="Q1015" s="12"/>
      <c r="R1015" s="12"/>
      <c r="S1015" s="12"/>
      <c r="T1015" s="12"/>
      <c r="U1015" s="39"/>
      <c r="W1015" s="12"/>
      <c r="X1015" s="12"/>
      <c r="Y1015" s="12"/>
      <c r="Z1015" s="39"/>
      <c r="AB1015" s="12"/>
      <c r="AC1015" s="4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39"/>
      <c r="AO1015" s="12"/>
      <c r="AP1015" s="12"/>
      <c r="AQ1015" s="12"/>
      <c r="AR1015" s="41"/>
      <c r="AS1015" s="12"/>
      <c r="AT1015" s="12"/>
      <c r="AU1015" s="12"/>
      <c r="AV1015" s="12"/>
      <c r="AW1015" s="12"/>
      <c r="AX1015" s="13"/>
      <c r="AY1015" s="12"/>
      <c r="AZ1015" s="12"/>
      <c r="BA1015" s="39"/>
      <c r="BB1015" s="40">
        <v>0</v>
      </c>
      <c r="BC1015" s="39"/>
      <c r="BE1015" s="12"/>
      <c r="BF1015" s="12"/>
      <c r="BG1015" s="12"/>
      <c r="BH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2"/>
      <c r="DF1015" s="12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</row>
    <row r="1016" spans="1:128" x14ac:dyDescent="0.25">
      <c r="A1016" s="34" t="s">
        <v>173</v>
      </c>
      <c r="B1016" s="1">
        <v>40691</v>
      </c>
      <c r="C1016" s="2">
        <v>9</v>
      </c>
      <c r="D1016" s="1" t="s">
        <v>122</v>
      </c>
      <c r="E1016" t="s">
        <v>20</v>
      </c>
      <c r="F1016">
        <v>161</v>
      </c>
      <c r="G1016" t="s">
        <v>129</v>
      </c>
      <c r="H1016" s="2"/>
      <c r="I1016" s="12"/>
      <c r="J1016" s="12"/>
      <c r="K1016" s="2"/>
      <c r="L1016" s="36"/>
      <c r="M1016" s="2"/>
      <c r="N1016" s="2"/>
      <c r="O1016" s="2"/>
      <c r="P1016" s="12"/>
      <c r="Q1016" s="12"/>
      <c r="R1016" s="12"/>
      <c r="S1016" s="12"/>
      <c r="T1016" s="12"/>
      <c r="U1016" s="39"/>
      <c r="W1016" s="12"/>
      <c r="X1016" s="12"/>
      <c r="Y1016" s="12"/>
      <c r="Z1016" s="39"/>
      <c r="AB1016" s="12"/>
      <c r="AC1016" s="4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39"/>
      <c r="AO1016" s="12"/>
      <c r="AP1016" s="12"/>
      <c r="AQ1016" s="12"/>
      <c r="AR1016" s="41"/>
      <c r="AS1016" s="12"/>
      <c r="AT1016" s="12"/>
      <c r="AU1016" s="12"/>
      <c r="AV1016" s="12"/>
      <c r="AW1016" s="12"/>
      <c r="AX1016" s="13"/>
      <c r="AY1016" s="12">
        <v>4822.4349916666661</v>
      </c>
      <c r="AZ1016" s="12">
        <v>36.75</v>
      </c>
      <c r="BA1016" s="39">
        <f>AY1016*(AZ1016/100)</f>
        <v>1772.2448594374998</v>
      </c>
      <c r="BB1016" s="40">
        <v>177.22448594374998</v>
      </c>
      <c r="BC1016" s="39"/>
      <c r="BE1016" s="12"/>
      <c r="BF1016" s="12">
        <f>BA1016/227</f>
        <v>7.8072460768171794</v>
      </c>
      <c r="BG1016" s="12"/>
      <c r="BH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  <c r="CQ1016" s="12"/>
      <c r="CR1016" s="12"/>
      <c r="CS1016" s="12"/>
      <c r="CT1016" s="12"/>
      <c r="CU1016" s="12"/>
      <c r="CV1016" s="12"/>
      <c r="CW1016" s="12"/>
      <c r="CX1016" s="12"/>
      <c r="CY1016" s="12"/>
      <c r="CZ1016" s="12"/>
      <c r="DA1016" s="12"/>
      <c r="DB1016" s="12"/>
      <c r="DC1016" s="12"/>
      <c r="DD1016" s="12"/>
      <c r="DE1016" s="12"/>
      <c r="DF1016" s="12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</row>
    <row r="1017" spans="1:128" x14ac:dyDescent="0.25">
      <c r="A1017" s="34" t="s">
        <v>173</v>
      </c>
      <c r="B1017" s="1">
        <v>40530</v>
      </c>
      <c r="C1017" s="2">
        <v>0</v>
      </c>
      <c r="D1017" s="1" t="s">
        <v>223</v>
      </c>
      <c r="E1017" t="s">
        <v>14</v>
      </c>
      <c r="F1017">
        <v>0</v>
      </c>
      <c r="G1017" t="s">
        <v>129</v>
      </c>
      <c r="H1017" s="2"/>
      <c r="I1017" s="12"/>
      <c r="J1017" s="12"/>
      <c r="K1017" s="2"/>
      <c r="L1017" s="36"/>
      <c r="M1017" s="2"/>
      <c r="N1017" s="2"/>
      <c r="O1017" s="2"/>
      <c r="P1017" s="12"/>
      <c r="Q1017" s="12"/>
      <c r="R1017" s="12"/>
      <c r="S1017" s="12"/>
      <c r="T1017" s="12"/>
      <c r="U1017" s="39">
        <v>0</v>
      </c>
      <c r="W1017" s="12"/>
      <c r="X1017" s="12"/>
      <c r="Y1017" s="12"/>
      <c r="Z1017" s="39">
        <v>0</v>
      </c>
      <c r="AB1017" s="12"/>
      <c r="AC1017" s="42"/>
      <c r="AD1017" s="12"/>
      <c r="AE1017" s="12"/>
      <c r="AF1017" s="12"/>
      <c r="AG1017" s="12">
        <v>0</v>
      </c>
      <c r="AH1017" s="12"/>
      <c r="AI1017" s="12">
        <v>0</v>
      </c>
      <c r="AJ1017" s="12"/>
      <c r="AK1017" s="12">
        <v>0</v>
      </c>
      <c r="AL1017" s="12">
        <v>0</v>
      </c>
      <c r="AM1017" s="39"/>
      <c r="AO1017" s="12"/>
      <c r="AP1017" s="12"/>
      <c r="AQ1017" s="12"/>
      <c r="AR1017" s="41">
        <v>0</v>
      </c>
      <c r="AS1017" s="12">
        <v>0</v>
      </c>
      <c r="AT1017" s="12">
        <v>0</v>
      </c>
      <c r="AU1017" s="12">
        <v>0</v>
      </c>
      <c r="AV1017" s="12"/>
      <c r="AW1017" s="12"/>
      <c r="AX1017" s="13">
        <v>0</v>
      </c>
      <c r="AY1017" s="12"/>
      <c r="AZ1017" s="12"/>
      <c r="BA1017" s="39"/>
      <c r="BB1017" s="40">
        <v>0</v>
      </c>
      <c r="BC1017" s="39"/>
      <c r="BE1017" s="12"/>
      <c r="BF1017" s="12"/>
      <c r="BG1017" s="12"/>
      <c r="BH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2"/>
      <c r="CV1017" s="12"/>
      <c r="CW1017" s="12"/>
      <c r="CX1017" s="12"/>
      <c r="CY1017" s="12"/>
      <c r="CZ1017" s="12"/>
      <c r="DA1017" s="12"/>
      <c r="DB1017" s="12"/>
      <c r="DC1017" s="12"/>
      <c r="DD1017" s="12"/>
      <c r="DE1017" s="12"/>
      <c r="DF1017" s="12"/>
      <c r="DG1017" s="12"/>
      <c r="DH1017" s="12"/>
      <c r="DI1017" s="12"/>
      <c r="DJ1017" s="12"/>
      <c r="DK1017" s="12"/>
      <c r="DL1017" s="12"/>
      <c r="DM1017" s="12"/>
      <c r="DN1017" s="12"/>
      <c r="DO1017" s="12"/>
      <c r="DP1017" s="12"/>
      <c r="DQ1017" s="12"/>
      <c r="DR1017" s="12"/>
      <c r="DS1017" s="12"/>
      <c r="DT1017" s="12"/>
      <c r="DU1017" s="12"/>
      <c r="DV1017" s="12"/>
      <c r="DW1017" s="12"/>
      <c r="DX1017" s="12"/>
    </row>
    <row r="1018" spans="1:128" x14ac:dyDescent="0.25">
      <c r="A1018" s="34" t="s">
        <v>173</v>
      </c>
      <c r="B1018" s="1">
        <v>40556</v>
      </c>
      <c r="C1018" s="2">
        <v>3</v>
      </c>
      <c r="D1018" t="s">
        <v>224</v>
      </c>
      <c r="E1018" t="s">
        <v>16</v>
      </c>
      <c r="F1018">
        <v>26</v>
      </c>
      <c r="G1018" t="s">
        <v>129</v>
      </c>
      <c r="H1018" s="2"/>
      <c r="I1018" s="12"/>
      <c r="J1018" s="12"/>
      <c r="K1018" s="2"/>
      <c r="L1018" s="36">
        <v>26</v>
      </c>
      <c r="M1018" s="2"/>
      <c r="N1018" s="2"/>
      <c r="O1018" s="2"/>
      <c r="P1018" s="12"/>
      <c r="Q1018" s="12"/>
      <c r="R1018" s="12"/>
      <c r="S1018" s="12"/>
      <c r="T1018" s="12"/>
      <c r="U1018" s="39">
        <v>0</v>
      </c>
      <c r="W1018" s="12"/>
      <c r="X1018" s="12"/>
      <c r="Y1018" s="12"/>
      <c r="Z1018" s="39">
        <v>0</v>
      </c>
      <c r="AB1018" s="12">
        <v>0.16237499999999999</v>
      </c>
      <c r="AC1018" s="42"/>
      <c r="AD1018" s="12"/>
      <c r="AE1018" s="12"/>
      <c r="AF1018" s="12"/>
      <c r="AG1018" s="12">
        <v>0</v>
      </c>
      <c r="AH1018" s="12"/>
      <c r="AI1018" s="12">
        <v>0</v>
      </c>
      <c r="AJ1018" s="12"/>
      <c r="AK1018" s="12">
        <v>0</v>
      </c>
      <c r="AL1018" s="12">
        <v>0</v>
      </c>
      <c r="AM1018" s="39"/>
      <c r="AO1018" s="12"/>
      <c r="AP1018" s="12"/>
      <c r="AQ1018" s="12"/>
      <c r="AR1018" s="41">
        <v>0</v>
      </c>
      <c r="AS1018" s="12">
        <v>0</v>
      </c>
      <c r="AT1018" s="12">
        <v>0</v>
      </c>
      <c r="AU1018" s="12">
        <v>0</v>
      </c>
      <c r="AV1018" s="12"/>
      <c r="AW1018" s="12"/>
      <c r="AX1018" s="13">
        <v>0</v>
      </c>
      <c r="AY1018" s="12"/>
      <c r="AZ1018" s="12"/>
      <c r="BA1018" s="39"/>
      <c r="BB1018" s="40">
        <v>0</v>
      </c>
      <c r="BC1018" s="39"/>
      <c r="BE1018" s="12"/>
      <c r="BF1018" s="12"/>
      <c r="BG1018" s="12"/>
      <c r="BH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  <c r="CQ1018" s="12"/>
      <c r="CR1018" s="12"/>
      <c r="CS1018" s="12"/>
      <c r="CT1018" s="12"/>
      <c r="CU1018" s="12"/>
      <c r="CV1018" s="12"/>
      <c r="CW1018" s="12"/>
      <c r="CX1018" s="12"/>
      <c r="CY1018" s="12"/>
      <c r="CZ1018" s="12"/>
      <c r="DA1018" s="12"/>
      <c r="DB1018" s="12"/>
      <c r="DC1018" s="12"/>
      <c r="DD1018" s="12"/>
      <c r="DE1018" s="12"/>
      <c r="DF1018" s="12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</row>
    <row r="1019" spans="1:128" x14ac:dyDescent="0.25">
      <c r="A1019" s="34" t="s">
        <v>159</v>
      </c>
      <c r="B1019" s="1">
        <v>40583</v>
      </c>
      <c r="C1019" s="2">
        <v>4</v>
      </c>
      <c r="D1019" t="s">
        <v>220</v>
      </c>
      <c r="E1019" t="s">
        <v>17</v>
      </c>
      <c r="F1019">
        <v>53</v>
      </c>
      <c r="G1019" t="s">
        <v>130</v>
      </c>
      <c r="H1019" s="2"/>
      <c r="I1019" s="12"/>
      <c r="J1019" s="12">
        <v>13.5</v>
      </c>
      <c r="K1019" s="2"/>
      <c r="L1019" s="36"/>
      <c r="M1019" s="2">
        <v>53</v>
      </c>
      <c r="N1019" s="2"/>
      <c r="O1019" s="2"/>
      <c r="P1019" s="12"/>
      <c r="Q1019" s="12"/>
      <c r="R1019" s="12"/>
      <c r="S1019" s="12"/>
      <c r="T1019" s="12"/>
      <c r="U1019" s="39">
        <v>0</v>
      </c>
      <c r="W1019" s="12"/>
      <c r="X1019" s="12"/>
      <c r="Y1019" s="12"/>
      <c r="Z1019" s="39">
        <v>1233.898477179496</v>
      </c>
      <c r="AA1019" s="40">
        <v>123.38984771794961</v>
      </c>
      <c r="AB1019" s="12">
        <v>1.4801079424360355</v>
      </c>
      <c r="AC1019" s="42">
        <f>AB1019/AA1019</f>
        <v>1.1995378629685456E-2</v>
      </c>
      <c r="AD1019" s="12"/>
      <c r="AE1019" s="12"/>
      <c r="AF1019" s="12"/>
      <c r="AG1019" s="12">
        <v>226.3386988143215</v>
      </c>
      <c r="AH1019" s="12"/>
      <c r="AI1019" s="12">
        <v>0</v>
      </c>
      <c r="AJ1019" s="12"/>
      <c r="AK1019" s="12">
        <v>0</v>
      </c>
      <c r="AL1019" s="12">
        <v>0</v>
      </c>
      <c r="AM1019" s="39"/>
      <c r="AO1019" s="12"/>
      <c r="AP1019" s="12"/>
      <c r="AQ1019" s="12"/>
      <c r="AR1019" s="41">
        <v>54.194319698808769</v>
      </c>
      <c r="AS1019" s="12">
        <v>54.194319698808769</v>
      </c>
      <c r="AT1019" s="12">
        <v>0</v>
      </c>
      <c r="AU1019" s="12">
        <v>0</v>
      </c>
      <c r="AV1019" s="12"/>
      <c r="AW1019" s="12"/>
      <c r="AX1019" s="13">
        <v>0</v>
      </c>
      <c r="AY1019" s="12"/>
      <c r="AZ1019" s="12"/>
      <c r="BA1019" s="39"/>
      <c r="BB1019" s="40">
        <v>0</v>
      </c>
      <c r="BC1019" s="39">
        <f>U1019+Z1019+AM1019+BA1019</f>
        <v>1233.898477179496</v>
      </c>
      <c r="BD1019">
        <f>V1019+AA1019+AN1019</f>
        <v>123.38984771794961</v>
      </c>
      <c r="BE1019" s="12"/>
      <c r="BF1019" s="12"/>
      <c r="BG1019" s="12"/>
      <c r="BH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2"/>
      <c r="CY1019" s="12"/>
      <c r="CZ1019" s="12"/>
      <c r="DA1019" s="12"/>
      <c r="DB1019" s="12"/>
      <c r="DC1019" s="12"/>
      <c r="DD1019" s="12"/>
      <c r="DE1019" s="12"/>
      <c r="DF1019" s="12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2"/>
      <c r="DV1019" s="12"/>
      <c r="DW1019" s="12"/>
      <c r="DX1019" s="12"/>
    </row>
    <row r="1020" spans="1:128" x14ac:dyDescent="0.25">
      <c r="A1020" s="34" t="s">
        <v>159</v>
      </c>
      <c r="B1020" s="1">
        <v>40664</v>
      </c>
      <c r="C1020" s="2">
        <v>8</v>
      </c>
      <c r="D1020" s="1" t="s">
        <v>221</v>
      </c>
      <c r="E1020" t="s">
        <v>19</v>
      </c>
      <c r="F1020">
        <v>134</v>
      </c>
      <c r="G1020" t="s">
        <v>130</v>
      </c>
      <c r="H1020" s="2"/>
      <c r="I1020" s="12"/>
      <c r="J1020" s="12"/>
      <c r="K1020" s="2"/>
      <c r="L1020" s="36"/>
      <c r="M1020" s="2"/>
      <c r="N1020" s="2"/>
      <c r="O1020" s="2">
        <v>134</v>
      </c>
      <c r="P1020" s="12"/>
      <c r="Q1020" s="12"/>
      <c r="R1020" s="12"/>
      <c r="S1020" s="12"/>
      <c r="T1020" s="12"/>
      <c r="U1020" s="39"/>
      <c r="W1020" s="12"/>
      <c r="X1020" s="12"/>
      <c r="Y1020" s="12"/>
      <c r="Z1020" s="39"/>
      <c r="AB1020" s="12"/>
      <c r="AC1020" s="4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39"/>
      <c r="AO1020" s="12"/>
      <c r="AP1020" s="12"/>
      <c r="AQ1020" s="12"/>
      <c r="AR1020" s="41"/>
      <c r="AS1020" s="12"/>
      <c r="AT1020" s="12"/>
      <c r="AU1020" s="12"/>
      <c r="AV1020" s="12"/>
      <c r="AW1020" s="12"/>
      <c r="AX1020" s="13"/>
      <c r="AY1020" s="12"/>
      <c r="AZ1020" s="12"/>
      <c r="BA1020" s="39"/>
      <c r="BB1020" s="40">
        <v>0</v>
      </c>
      <c r="BC1020" s="39"/>
      <c r="BE1020" s="12"/>
      <c r="BF1020" s="12"/>
      <c r="BG1020" s="12"/>
      <c r="BH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2"/>
      <c r="DF1020" s="12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</row>
    <row r="1021" spans="1:128" x14ac:dyDescent="0.25">
      <c r="A1021" s="34" t="s">
        <v>159</v>
      </c>
      <c r="B1021" s="1">
        <v>40561</v>
      </c>
      <c r="C1021" s="2"/>
      <c r="D1021" s="1"/>
      <c r="F1021">
        <v>31</v>
      </c>
      <c r="G1021" t="s">
        <v>130</v>
      </c>
      <c r="H1021" s="2"/>
      <c r="I1021" s="12"/>
      <c r="J1021" s="12">
        <v>7.2</v>
      </c>
      <c r="K1021" s="2"/>
      <c r="L1021" s="36"/>
      <c r="M1021" s="2"/>
      <c r="N1021" s="2"/>
      <c r="O1021" s="2"/>
      <c r="P1021" s="12"/>
      <c r="Q1021" s="12"/>
      <c r="R1021" s="12"/>
      <c r="S1021" s="12"/>
      <c r="T1021" s="12"/>
      <c r="U1021" s="39"/>
      <c r="W1021" s="12"/>
      <c r="X1021" s="12"/>
      <c r="Y1021" s="12"/>
      <c r="Z1021" s="39"/>
      <c r="AB1021" s="12"/>
      <c r="AC1021" s="4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39"/>
      <c r="AO1021" s="12"/>
      <c r="AP1021" s="12"/>
      <c r="AQ1021" s="12"/>
      <c r="AR1021" s="41"/>
      <c r="AS1021" s="12"/>
      <c r="AT1021" s="12"/>
      <c r="AU1021" s="12"/>
      <c r="AV1021" s="12"/>
      <c r="AW1021" s="12"/>
      <c r="AX1021" s="13"/>
      <c r="AY1021" s="12"/>
      <c r="AZ1021" s="12"/>
      <c r="BA1021" s="39"/>
      <c r="BB1021" s="40">
        <v>0</v>
      </c>
      <c r="BC1021" s="39"/>
      <c r="BE1021" s="12"/>
      <c r="BF1021" s="12"/>
      <c r="BG1021" s="12"/>
      <c r="BH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2"/>
      <c r="DF1021" s="12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</row>
    <row r="1022" spans="1:128" x14ac:dyDescent="0.25">
      <c r="A1022" s="34" t="s">
        <v>159</v>
      </c>
      <c r="B1022" s="1">
        <v>40568</v>
      </c>
      <c r="C1022" s="2"/>
      <c r="D1022" s="1"/>
      <c r="F1022">
        <v>38</v>
      </c>
      <c r="G1022" t="s">
        <v>130</v>
      </c>
      <c r="H1022" s="2"/>
      <c r="I1022" s="12"/>
      <c r="J1022" s="12">
        <v>10.8</v>
      </c>
      <c r="K1022" s="2"/>
      <c r="L1022" s="36"/>
      <c r="M1022" s="2"/>
      <c r="N1022" s="2"/>
      <c r="O1022" s="2"/>
      <c r="P1022" s="12"/>
      <c r="Q1022" s="12"/>
      <c r="R1022" s="12"/>
      <c r="S1022" s="12"/>
      <c r="T1022" s="12"/>
      <c r="U1022" s="39"/>
      <c r="W1022" s="12"/>
      <c r="X1022" s="12"/>
      <c r="Y1022" s="12"/>
      <c r="Z1022" s="39"/>
      <c r="AB1022" s="12"/>
      <c r="AC1022" s="4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39"/>
      <c r="AO1022" s="12"/>
      <c r="AP1022" s="12"/>
      <c r="AQ1022" s="12"/>
      <c r="AR1022" s="41"/>
      <c r="AS1022" s="12"/>
      <c r="AT1022" s="12"/>
      <c r="AU1022" s="12"/>
      <c r="AV1022" s="12"/>
      <c r="AW1022" s="12"/>
      <c r="AX1022" s="13"/>
      <c r="AY1022" s="12"/>
      <c r="AZ1022" s="12"/>
      <c r="BA1022" s="39"/>
      <c r="BB1022" s="40">
        <v>0</v>
      </c>
      <c r="BC1022" s="39"/>
      <c r="BE1022" s="12"/>
      <c r="BF1022" s="12"/>
      <c r="BG1022" s="12"/>
      <c r="BH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2"/>
      <c r="DF1022" s="12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</row>
    <row r="1023" spans="1:128" x14ac:dyDescent="0.25">
      <c r="A1023" s="34" t="s">
        <v>159</v>
      </c>
      <c r="B1023" s="1">
        <v>40571</v>
      </c>
      <c r="C1023" s="2"/>
      <c r="D1023" s="1"/>
      <c r="F1023">
        <v>41</v>
      </c>
      <c r="G1023" t="s">
        <v>130</v>
      </c>
      <c r="H1023" s="2"/>
      <c r="I1023" s="12"/>
      <c r="J1023" s="12"/>
      <c r="K1023" s="2"/>
      <c r="L1023" s="36"/>
      <c r="M1023" s="2"/>
      <c r="N1023" s="2"/>
      <c r="O1023" s="2"/>
      <c r="P1023" s="12"/>
      <c r="Q1023" s="12"/>
      <c r="R1023" s="12"/>
      <c r="S1023" s="12"/>
      <c r="T1023" s="12"/>
      <c r="U1023" s="39">
        <v>0</v>
      </c>
      <c r="W1023" s="12"/>
      <c r="X1023" s="12"/>
      <c r="Y1023" s="12"/>
      <c r="Z1023" s="39">
        <v>952.38165838754117</v>
      </c>
      <c r="AA1023" s="40">
        <v>95.238165838754114</v>
      </c>
      <c r="AB1023" s="12">
        <v>1.0321183351700007</v>
      </c>
      <c r="AC1023" s="42">
        <f>AB1023/AA1023</f>
        <v>1.0837234485568109E-2</v>
      </c>
      <c r="AD1023" s="12"/>
      <c r="AE1023" s="12"/>
      <c r="AF1023" s="12"/>
      <c r="AG1023" s="12">
        <v>46.920310622915778</v>
      </c>
      <c r="AH1023" s="12"/>
      <c r="AI1023" s="12">
        <v>0</v>
      </c>
      <c r="AJ1023" s="12"/>
      <c r="AK1023" s="12">
        <v>0</v>
      </c>
      <c r="AL1023" s="12">
        <v>0</v>
      </c>
      <c r="AM1023" s="39"/>
      <c r="AO1023" s="12"/>
      <c r="AP1023" s="12"/>
      <c r="AQ1023" s="12"/>
      <c r="AR1023" s="41">
        <v>15.777252116380652</v>
      </c>
      <c r="AS1023" s="12">
        <v>15.777252116380652</v>
      </c>
      <c r="AT1023" s="12">
        <v>0</v>
      </c>
      <c r="AU1023" s="12">
        <v>0</v>
      </c>
      <c r="AV1023" s="12"/>
      <c r="AW1023" s="12"/>
      <c r="AX1023" s="13">
        <v>0</v>
      </c>
      <c r="AY1023" s="12"/>
      <c r="AZ1023" s="12"/>
      <c r="BA1023" s="39"/>
      <c r="BB1023" s="40">
        <v>0</v>
      </c>
      <c r="BC1023" s="39">
        <f>U1023+Z1023+AM1023+BA1023</f>
        <v>952.38165838754117</v>
      </c>
      <c r="BD1023">
        <f>V1023+AA1023+AN1023</f>
        <v>95.238165838754114</v>
      </c>
      <c r="BE1023" s="12"/>
      <c r="BF1023" s="12"/>
      <c r="BG1023" s="12"/>
      <c r="BH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2"/>
      <c r="CV1023" s="12"/>
      <c r="CW1023" s="12"/>
      <c r="CX1023" s="12"/>
      <c r="CY1023" s="12"/>
      <c r="CZ1023" s="12"/>
      <c r="DA1023" s="12"/>
      <c r="DB1023" s="12"/>
      <c r="DC1023" s="12"/>
      <c r="DD1023" s="12"/>
      <c r="DE1023" s="12"/>
      <c r="DF1023" s="12"/>
      <c r="DG1023" s="12"/>
      <c r="DH1023" s="12"/>
      <c r="DI1023" s="12"/>
      <c r="DJ1023" s="12"/>
      <c r="DK1023" s="12"/>
      <c r="DL1023" s="12"/>
      <c r="DM1023" s="12"/>
      <c r="DN1023" s="12"/>
      <c r="DO1023" s="12"/>
      <c r="DP1023" s="12"/>
      <c r="DQ1023" s="12"/>
      <c r="DR1023" s="12"/>
      <c r="DS1023" s="12"/>
      <c r="DT1023" s="12"/>
      <c r="DU1023" s="12"/>
      <c r="DV1023" s="12"/>
      <c r="DW1023" s="12"/>
      <c r="DX1023" s="12"/>
    </row>
    <row r="1024" spans="1:128" x14ac:dyDescent="0.25">
      <c r="A1024" s="34" t="s">
        <v>159</v>
      </c>
      <c r="B1024" s="1">
        <v>40574</v>
      </c>
      <c r="C1024" s="2"/>
      <c r="D1024" s="1"/>
      <c r="F1024">
        <v>44</v>
      </c>
      <c r="G1024" t="s">
        <v>130</v>
      </c>
      <c r="H1024" s="2"/>
      <c r="I1024" s="12"/>
      <c r="J1024" s="12">
        <v>10.55</v>
      </c>
      <c r="K1024" s="2"/>
      <c r="L1024" s="36"/>
      <c r="M1024" s="2"/>
      <c r="N1024" s="2"/>
      <c r="O1024" s="2"/>
      <c r="P1024" s="12"/>
      <c r="Q1024" s="12"/>
      <c r="R1024" s="12"/>
      <c r="S1024" s="12"/>
      <c r="T1024" s="12"/>
      <c r="U1024" s="39"/>
      <c r="W1024" s="12"/>
      <c r="X1024" s="12"/>
      <c r="Y1024" s="12"/>
      <c r="Z1024" s="39"/>
      <c r="AB1024" s="12"/>
      <c r="AC1024" s="4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39"/>
      <c r="AO1024" s="12"/>
      <c r="AP1024" s="12"/>
      <c r="AQ1024" s="12"/>
      <c r="AR1024" s="41"/>
      <c r="AS1024" s="12"/>
      <c r="AT1024" s="12"/>
      <c r="AU1024" s="12"/>
      <c r="AV1024" s="12"/>
      <c r="AW1024" s="12"/>
      <c r="AX1024" s="13"/>
      <c r="AY1024" s="12"/>
      <c r="AZ1024" s="12"/>
      <c r="BA1024" s="39"/>
      <c r="BB1024" s="40">
        <v>0</v>
      </c>
      <c r="BC1024" s="39"/>
      <c r="BE1024" s="12"/>
      <c r="BF1024" s="12"/>
      <c r="BG1024" s="12"/>
      <c r="BH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  <c r="CQ1024" s="12"/>
      <c r="CR1024" s="12"/>
      <c r="CS1024" s="12"/>
      <c r="CT1024" s="12"/>
      <c r="CU1024" s="12"/>
      <c r="CV1024" s="12"/>
      <c r="CW1024" s="12"/>
      <c r="CX1024" s="12"/>
      <c r="CY1024" s="12"/>
      <c r="CZ1024" s="12"/>
      <c r="DA1024" s="12"/>
      <c r="DB1024" s="12"/>
      <c r="DC1024" s="12"/>
      <c r="DD1024" s="12"/>
      <c r="DE1024" s="12"/>
      <c r="DF1024" s="12"/>
      <c r="DG1024" s="12"/>
      <c r="DH1024" s="12"/>
      <c r="DI1024" s="12"/>
      <c r="DJ1024" s="12"/>
      <c r="DK1024" s="12"/>
      <c r="DL1024" s="12"/>
      <c r="DM1024" s="12"/>
      <c r="DN1024" s="12"/>
      <c r="DO1024" s="12"/>
      <c r="DP1024" s="12"/>
      <c r="DQ1024" s="12"/>
      <c r="DR1024" s="12"/>
      <c r="DS1024" s="12"/>
      <c r="DT1024" s="12"/>
      <c r="DU1024" s="12"/>
      <c r="DV1024" s="12"/>
      <c r="DW1024" s="12"/>
      <c r="DX1024" s="12"/>
    </row>
    <row r="1025" spans="1:128" x14ac:dyDescent="0.25">
      <c r="A1025" s="34" t="s">
        <v>159</v>
      </c>
      <c r="B1025" s="1">
        <v>40596</v>
      </c>
      <c r="C1025" s="2"/>
      <c r="D1025" s="1"/>
      <c r="F1025">
        <v>66</v>
      </c>
      <c r="G1025" t="s">
        <v>130</v>
      </c>
      <c r="H1025" s="2"/>
      <c r="I1025" s="12"/>
      <c r="J1025" s="12">
        <v>17.95</v>
      </c>
      <c r="K1025" s="2"/>
      <c r="L1025" s="36"/>
      <c r="M1025" s="2"/>
      <c r="N1025" s="2"/>
      <c r="O1025" s="2"/>
      <c r="P1025" s="12"/>
      <c r="Q1025" s="12"/>
      <c r="R1025" s="12"/>
      <c r="S1025" s="12"/>
      <c r="T1025" s="12"/>
      <c r="U1025" s="39"/>
      <c r="W1025" s="12"/>
      <c r="X1025" s="12"/>
      <c r="Y1025" s="12"/>
      <c r="Z1025" s="39"/>
      <c r="AB1025" s="12"/>
      <c r="AC1025" s="4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39"/>
      <c r="AO1025" s="12"/>
      <c r="AP1025" s="12"/>
      <c r="AQ1025" s="12"/>
      <c r="AR1025" s="41"/>
      <c r="AS1025" s="12"/>
      <c r="AT1025" s="12"/>
      <c r="AU1025" s="12"/>
      <c r="AV1025" s="12"/>
      <c r="AW1025" s="12"/>
      <c r="AX1025" s="13"/>
      <c r="AY1025" s="12"/>
      <c r="AZ1025" s="12"/>
      <c r="BA1025" s="39"/>
      <c r="BB1025" s="40">
        <v>0</v>
      </c>
      <c r="BC1025" s="39"/>
      <c r="BE1025" s="12"/>
      <c r="BF1025" s="12"/>
      <c r="BG1025" s="12"/>
      <c r="BH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</row>
    <row r="1026" spans="1:128" x14ac:dyDescent="0.25">
      <c r="A1026" s="34" t="s">
        <v>159</v>
      </c>
      <c r="B1026" s="1">
        <v>40597</v>
      </c>
      <c r="C1026" s="2"/>
      <c r="D1026" s="1"/>
      <c r="F1026">
        <v>67</v>
      </c>
      <c r="G1026" t="s">
        <v>130</v>
      </c>
      <c r="H1026" s="2"/>
      <c r="I1026" s="12"/>
      <c r="J1026" s="12"/>
      <c r="K1026" s="2"/>
      <c r="L1026" s="36"/>
      <c r="M1026" s="2"/>
      <c r="N1026" s="2"/>
      <c r="O1026" s="2"/>
      <c r="P1026" s="12"/>
      <c r="Q1026" s="12"/>
      <c r="R1026" s="12"/>
      <c r="S1026" s="12"/>
      <c r="T1026" s="12"/>
      <c r="U1026" s="39">
        <v>0</v>
      </c>
      <c r="W1026" s="12"/>
      <c r="X1026" s="12"/>
      <c r="Y1026" s="12"/>
      <c r="Z1026" s="39">
        <v>1838.8308524259064</v>
      </c>
      <c r="AA1026" s="40">
        <v>183.88308524259065</v>
      </c>
      <c r="AB1026" s="12">
        <v>2.6134904762503361</v>
      </c>
      <c r="AC1026" s="42">
        <f>AB1026/AA1026</f>
        <v>1.4212783480342673E-2</v>
      </c>
      <c r="AD1026" s="12"/>
      <c r="AE1026" s="12"/>
      <c r="AF1026" s="12"/>
      <c r="AG1026" s="12">
        <v>304.65055123161699</v>
      </c>
      <c r="AH1026" s="12"/>
      <c r="AI1026" s="12">
        <v>322.73242275301266</v>
      </c>
      <c r="AJ1026" s="12"/>
      <c r="AK1026" s="12">
        <v>0</v>
      </c>
      <c r="AL1026" s="12">
        <v>0</v>
      </c>
      <c r="AM1026" s="39"/>
      <c r="AO1026" s="12"/>
      <c r="AP1026" s="12"/>
      <c r="AQ1026" s="12"/>
      <c r="AR1026" s="41">
        <v>123.35656699049258</v>
      </c>
      <c r="AS1026" s="12">
        <v>62.280542716291137</v>
      </c>
      <c r="AT1026" s="12">
        <v>61.076024274201444</v>
      </c>
      <c r="AU1026" s="12">
        <v>0</v>
      </c>
      <c r="AV1026" s="12"/>
      <c r="AW1026" s="12"/>
      <c r="AX1026" s="13">
        <v>0</v>
      </c>
      <c r="AY1026" s="12"/>
      <c r="AZ1026" s="12"/>
      <c r="BA1026" s="39"/>
      <c r="BB1026" s="40">
        <v>0</v>
      </c>
      <c r="BC1026" s="39">
        <f>U1026+Z1026+AM1026+BA1026</f>
        <v>1838.8308524259064</v>
      </c>
      <c r="BD1026">
        <f>V1026+AA1026+AN1026</f>
        <v>183.88308524259065</v>
      </c>
      <c r="BE1026" s="12"/>
      <c r="BF1026" s="12"/>
      <c r="BG1026" s="12"/>
      <c r="BH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  <c r="CQ1026" s="12"/>
      <c r="CR1026" s="12"/>
      <c r="CS1026" s="12"/>
      <c r="CT1026" s="12"/>
      <c r="CU1026" s="12"/>
      <c r="CV1026" s="12"/>
      <c r="CW1026" s="12"/>
      <c r="CX1026" s="12"/>
      <c r="CY1026" s="12"/>
      <c r="CZ1026" s="12"/>
      <c r="DA1026" s="12"/>
      <c r="DB1026" s="12"/>
      <c r="DC1026" s="12"/>
      <c r="DD1026" s="12"/>
      <c r="DE1026" s="12"/>
      <c r="DF1026" s="12"/>
      <c r="DG1026" s="12"/>
      <c r="DH1026" s="12"/>
      <c r="DI1026" s="12"/>
      <c r="DJ1026" s="12"/>
      <c r="DK1026" s="12"/>
      <c r="DL1026" s="12"/>
      <c r="DM1026" s="12"/>
      <c r="DN1026" s="12"/>
      <c r="DO1026" s="12"/>
      <c r="DP1026" s="12"/>
      <c r="DQ1026" s="12"/>
      <c r="DR1026" s="12"/>
      <c r="DS1026" s="12"/>
      <c r="DT1026" s="12"/>
      <c r="DU1026" s="12"/>
      <c r="DV1026" s="12"/>
      <c r="DW1026" s="12"/>
      <c r="DX1026" s="12"/>
    </row>
    <row r="1027" spans="1:128" x14ac:dyDescent="0.25">
      <c r="A1027" s="34" t="s">
        <v>159</v>
      </c>
      <c r="B1027" s="1">
        <v>40610</v>
      </c>
      <c r="C1027" s="2"/>
      <c r="D1027" s="1"/>
      <c r="F1027">
        <v>80</v>
      </c>
      <c r="G1027" t="s">
        <v>130</v>
      </c>
      <c r="H1027" s="2"/>
      <c r="I1027" s="12"/>
      <c r="J1027" s="12">
        <v>20.5</v>
      </c>
      <c r="K1027" s="2"/>
      <c r="L1027" s="36"/>
      <c r="M1027" s="2"/>
      <c r="N1027" s="2"/>
      <c r="O1027" s="2"/>
      <c r="P1027" s="12"/>
      <c r="Q1027" s="12"/>
      <c r="R1027" s="12"/>
      <c r="S1027" s="12"/>
      <c r="T1027" s="12"/>
      <c r="U1027" s="39"/>
      <c r="W1027" s="12"/>
      <c r="X1027" s="12"/>
      <c r="Y1027" s="12"/>
      <c r="Z1027" s="39"/>
      <c r="AB1027" s="12"/>
      <c r="AC1027" s="4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39"/>
      <c r="AO1027" s="12"/>
      <c r="AP1027" s="12"/>
      <c r="AQ1027" s="12"/>
      <c r="AR1027" s="41"/>
      <c r="AS1027" s="12"/>
      <c r="AT1027" s="12"/>
      <c r="AU1027" s="12"/>
      <c r="AV1027" s="12"/>
      <c r="AW1027" s="12"/>
      <c r="AX1027" s="13"/>
      <c r="AY1027" s="12"/>
      <c r="AZ1027" s="12"/>
      <c r="BA1027" s="39"/>
      <c r="BB1027" s="40">
        <v>0</v>
      </c>
      <c r="BC1027" s="39"/>
      <c r="BE1027" s="12"/>
      <c r="BF1027" s="12"/>
      <c r="BG1027" s="12"/>
      <c r="BH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2"/>
      <c r="CV1027" s="12"/>
      <c r="CW1027" s="12"/>
      <c r="CX1027" s="12"/>
      <c r="CY1027" s="12"/>
      <c r="CZ1027" s="12"/>
      <c r="DA1027" s="12"/>
      <c r="DB1027" s="12"/>
      <c r="DC1027" s="12"/>
      <c r="DD1027" s="12"/>
      <c r="DE1027" s="12"/>
      <c r="DF1027" s="12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</row>
    <row r="1028" spans="1:128" x14ac:dyDescent="0.25">
      <c r="A1028" s="34" t="s">
        <v>159</v>
      </c>
      <c r="B1028" s="1">
        <v>40616</v>
      </c>
      <c r="C1028" s="2"/>
      <c r="D1028" s="1"/>
      <c r="F1028">
        <v>86</v>
      </c>
      <c r="G1028" t="s">
        <v>130</v>
      </c>
      <c r="H1028" s="2"/>
      <c r="I1028" s="12"/>
      <c r="J1028" s="12"/>
      <c r="K1028" s="2"/>
      <c r="L1028" s="36"/>
      <c r="M1028" s="2"/>
      <c r="N1028" s="2"/>
      <c r="O1028" s="2"/>
      <c r="P1028" s="12"/>
      <c r="Q1028" s="12"/>
      <c r="R1028" s="12"/>
      <c r="S1028" s="12"/>
      <c r="T1028" s="12"/>
      <c r="U1028" s="39">
        <v>0</v>
      </c>
      <c r="W1028" s="12"/>
      <c r="X1028" s="12"/>
      <c r="Y1028" s="12"/>
      <c r="Z1028" s="39">
        <v>2723.5451930482054</v>
      </c>
      <c r="AA1028" s="40">
        <v>272.35451930482054</v>
      </c>
      <c r="AB1028" s="12">
        <v>3.0184249567401968</v>
      </c>
      <c r="AC1028" s="42">
        <f t="shared" ref="AC1028:AC1029" si="56">AB1028/AA1028</f>
        <v>1.1082705601671917E-2</v>
      </c>
      <c r="AD1028" s="12"/>
      <c r="AE1028" s="12"/>
      <c r="AF1028" s="12"/>
      <c r="AG1028" s="12">
        <v>315.8428754153876</v>
      </c>
      <c r="AH1028" s="12"/>
      <c r="AI1028" s="12">
        <v>3447.4965307518955</v>
      </c>
      <c r="AJ1028" s="12"/>
      <c r="AK1028" s="12">
        <v>0</v>
      </c>
      <c r="AL1028" s="12">
        <v>0</v>
      </c>
      <c r="AM1028" s="39"/>
      <c r="AO1028" s="12"/>
      <c r="AP1028" s="12"/>
      <c r="AQ1028" s="12"/>
      <c r="AR1028" s="41">
        <v>143.47394371664654</v>
      </c>
      <c r="AS1028" s="12">
        <v>15.384605014983279</v>
      </c>
      <c r="AT1028" s="12">
        <v>128.08933870166328</v>
      </c>
      <c r="AU1028" s="12">
        <v>0</v>
      </c>
      <c r="AV1028" s="12"/>
      <c r="AW1028" s="12"/>
      <c r="AX1028" s="13">
        <v>0</v>
      </c>
      <c r="AY1028" s="12"/>
      <c r="AZ1028" s="12"/>
      <c r="BA1028" s="39"/>
      <c r="BB1028" s="40">
        <v>0</v>
      </c>
      <c r="BC1028" s="39">
        <f>U1028+Z1028+AM1028+BA1028</f>
        <v>2723.5451930482054</v>
      </c>
      <c r="BD1028">
        <f t="shared" ref="BD1028:BD1029" si="57">V1028+AA1028+AN1028</f>
        <v>272.35451930482054</v>
      </c>
      <c r="BE1028" s="12"/>
      <c r="BF1028" s="12"/>
      <c r="BG1028" s="12"/>
      <c r="BH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  <c r="CQ1028" s="12"/>
      <c r="CR1028" s="12"/>
      <c r="CS1028" s="12"/>
      <c r="CT1028" s="12"/>
      <c r="CU1028" s="12"/>
      <c r="CV1028" s="12"/>
      <c r="CW1028" s="12"/>
      <c r="CX1028" s="12"/>
      <c r="CY1028" s="12"/>
      <c r="CZ1028" s="12"/>
      <c r="DA1028" s="12"/>
      <c r="DB1028" s="12"/>
      <c r="DC1028" s="12"/>
      <c r="DD1028" s="12"/>
      <c r="DE1028" s="12"/>
      <c r="DF1028" s="12"/>
      <c r="DG1028" s="12"/>
      <c r="DH1028" s="12"/>
      <c r="DI1028" s="12"/>
      <c r="DJ1028" s="12"/>
      <c r="DK1028" s="12"/>
      <c r="DL1028" s="12"/>
      <c r="DM1028" s="12"/>
      <c r="DN1028" s="12"/>
      <c r="DO1028" s="12"/>
      <c r="DP1028" s="12"/>
      <c r="DQ1028" s="12"/>
      <c r="DR1028" s="12"/>
      <c r="DS1028" s="12"/>
      <c r="DT1028" s="12"/>
      <c r="DU1028" s="12"/>
      <c r="DV1028" s="12"/>
      <c r="DW1028" s="12"/>
      <c r="DX1028" s="12"/>
    </row>
    <row r="1029" spans="1:128" x14ac:dyDescent="0.25">
      <c r="A1029" s="34" t="s">
        <v>159</v>
      </c>
      <c r="B1029" s="1">
        <v>40639</v>
      </c>
      <c r="C1029" s="2"/>
      <c r="D1029" s="1"/>
      <c r="F1029">
        <v>109</v>
      </c>
      <c r="G1029" t="s">
        <v>130</v>
      </c>
      <c r="H1029" s="2"/>
      <c r="I1029" s="12"/>
      <c r="J1029" s="12"/>
      <c r="K1029" s="2"/>
      <c r="L1029" s="36"/>
      <c r="M1029" s="2"/>
      <c r="N1029" s="2"/>
      <c r="O1029" s="2"/>
      <c r="P1029" s="12"/>
      <c r="Q1029" s="12"/>
      <c r="R1029" s="12"/>
      <c r="S1029" s="12"/>
      <c r="T1029" s="12"/>
      <c r="U1029" s="39">
        <v>0</v>
      </c>
      <c r="W1029" s="12"/>
      <c r="X1029" s="12"/>
      <c r="Y1029" s="12"/>
      <c r="Z1029" s="39">
        <v>1697.4573332352295</v>
      </c>
      <c r="AA1029" s="40">
        <v>169.74573332352296</v>
      </c>
      <c r="AB1029" s="12">
        <v>2.2805529147213552</v>
      </c>
      <c r="AC1029" s="42">
        <f t="shared" si="56"/>
        <v>1.3435111858598461E-2</v>
      </c>
      <c r="AD1029" s="12"/>
      <c r="AE1029" s="12"/>
      <c r="AF1029" s="12"/>
      <c r="AG1029" s="12">
        <v>0</v>
      </c>
      <c r="AH1029" s="12"/>
      <c r="AI1029" s="12">
        <v>5420.6979584107285</v>
      </c>
      <c r="AJ1029" s="12"/>
      <c r="AK1029" s="12">
        <v>1534.3367085379073</v>
      </c>
      <c r="AL1029" s="12">
        <v>546.00758970140214</v>
      </c>
      <c r="AM1029" s="39"/>
      <c r="AO1029" s="12"/>
      <c r="AP1029" s="12"/>
      <c r="AQ1029" s="12"/>
      <c r="AR1029" s="41">
        <v>133.13201326728813</v>
      </c>
      <c r="AS1029" s="12">
        <v>0.69152346755578353</v>
      </c>
      <c r="AT1029" s="12">
        <v>112.28810282912676</v>
      </c>
      <c r="AU1029" s="12">
        <v>9.3637877990954337</v>
      </c>
      <c r="AV1029" s="12"/>
      <c r="AW1029" s="12"/>
      <c r="AX1029" s="13">
        <v>10.788599171510164</v>
      </c>
      <c r="AY1029" s="12"/>
      <c r="AZ1029" s="12"/>
      <c r="BA1029" s="39"/>
      <c r="BB1029" s="40">
        <v>0</v>
      </c>
      <c r="BC1029" s="39">
        <f>U1029+Z1029+AM1029+BA1029</f>
        <v>1697.4573332352295</v>
      </c>
      <c r="BD1029">
        <f t="shared" si="57"/>
        <v>169.74573332352296</v>
      </c>
      <c r="BE1029" s="12"/>
      <c r="BF1029" s="12"/>
      <c r="BG1029" s="12"/>
      <c r="BH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2"/>
      <c r="CV1029" s="12"/>
      <c r="CW1029" s="12"/>
      <c r="CX1029" s="12"/>
      <c r="CY1029" s="12"/>
      <c r="CZ1029" s="12"/>
      <c r="DA1029" s="12"/>
      <c r="DB1029" s="12"/>
      <c r="DC1029" s="12"/>
      <c r="DD1029" s="12"/>
      <c r="DE1029" s="12"/>
      <c r="DF1029" s="12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</row>
    <row r="1030" spans="1:128" x14ac:dyDescent="0.25">
      <c r="A1030" s="34" t="s">
        <v>159</v>
      </c>
      <c r="B1030" s="1">
        <v>40641</v>
      </c>
      <c r="C1030" s="2"/>
      <c r="D1030" s="1"/>
      <c r="F1030">
        <v>111</v>
      </c>
      <c r="G1030" t="s">
        <v>130</v>
      </c>
      <c r="H1030" s="2"/>
      <c r="I1030" s="12"/>
      <c r="J1030" s="12">
        <v>23.2</v>
      </c>
      <c r="K1030" s="2"/>
      <c r="L1030" s="36"/>
      <c r="M1030" s="2"/>
      <c r="N1030" s="2"/>
      <c r="O1030" s="2"/>
      <c r="P1030" s="12"/>
      <c r="Q1030" s="12"/>
      <c r="R1030" s="12"/>
      <c r="S1030" s="12"/>
      <c r="T1030" s="12"/>
      <c r="U1030" s="39"/>
      <c r="W1030" s="12"/>
      <c r="X1030" s="12"/>
      <c r="Y1030" s="12"/>
      <c r="Z1030" s="39"/>
      <c r="AB1030" s="12"/>
      <c r="AC1030" s="4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39"/>
      <c r="AO1030" s="12"/>
      <c r="AP1030" s="12"/>
      <c r="AQ1030" s="12"/>
      <c r="AR1030" s="41"/>
      <c r="AS1030" s="12"/>
      <c r="AT1030" s="12"/>
      <c r="AU1030" s="12"/>
      <c r="AV1030" s="12"/>
      <c r="AW1030" s="12"/>
      <c r="AX1030" s="13"/>
      <c r="AY1030" s="12"/>
      <c r="AZ1030" s="12"/>
      <c r="BA1030" s="39"/>
      <c r="BB1030" s="40">
        <v>0</v>
      </c>
      <c r="BC1030" s="39"/>
      <c r="BE1030" s="12"/>
      <c r="BF1030" s="12"/>
      <c r="BG1030" s="12"/>
      <c r="BH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2"/>
      <c r="DF1030" s="12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</row>
    <row r="1031" spans="1:128" x14ac:dyDescent="0.25">
      <c r="A1031" s="34" t="s">
        <v>159</v>
      </c>
      <c r="B1031" s="1">
        <v>40644</v>
      </c>
      <c r="C1031" s="2"/>
      <c r="D1031" s="1"/>
      <c r="F1031">
        <v>114</v>
      </c>
      <c r="G1031" t="s">
        <v>130</v>
      </c>
      <c r="H1031" s="2"/>
      <c r="I1031" s="12"/>
      <c r="J1031" s="12"/>
      <c r="K1031" s="2"/>
      <c r="L1031" s="36"/>
      <c r="M1031" s="2"/>
      <c r="N1031" s="2"/>
      <c r="O1031" s="2"/>
      <c r="P1031" s="12"/>
      <c r="Q1031" s="12"/>
      <c r="R1031" s="12"/>
      <c r="S1031" s="12"/>
      <c r="T1031" s="12"/>
      <c r="U1031" s="39"/>
      <c r="W1031" s="12"/>
      <c r="X1031" s="12"/>
      <c r="Y1031" s="12"/>
      <c r="Z1031" s="39"/>
      <c r="AB1031" s="12"/>
      <c r="AC1031" s="4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39"/>
      <c r="AO1031" s="12"/>
      <c r="AP1031" s="12"/>
      <c r="AQ1031" s="12"/>
      <c r="AR1031" s="41"/>
      <c r="AS1031" s="12"/>
      <c r="AT1031" s="12"/>
      <c r="AU1031" s="12"/>
      <c r="AV1031" s="12"/>
      <c r="AW1031" s="12"/>
      <c r="AX1031" s="13"/>
      <c r="AY1031" s="12"/>
      <c r="AZ1031" s="12"/>
      <c r="BA1031" s="39"/>
      <c r="BB1031" s="40">
        <v>0</v>
      </c>
      <c r="BC1031" s="39"/>
      <c r="BE1031" s="12"/>
      <c r="BF1031" s="12"/>
      <c r="BG1031" s="12">
        <v>16.408491107286288</v>
      </c>
      <c r="BH1031" s="12">
        <v>3.965734265734266</v>
      </c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2"/>
      <c r="DF1031" s="12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</row>
    <row r="1032" spans="1:128" x14ac:dyDescent="0.25">
      <c r="A1032" s="34" t="s">
        <v>159</v>
      </c>
      <c r="B1032" s="1">
        <v>40647</v>
      </c>
      <c r="C1032" s="2"/>
      <c r="D1032" s="1"/>
      <c r="F1032">
        <v>117</v>
      </c>
      <c r="G1032" t="s">
        <v>130</v>
      </c>
      <c r="H1032" s="2"/>
      <c r="I1032" s="12"/>
      <c r="J1032" s="12"/>
      <c r="K1032" s="2"/>
      <c r="L1032" s="36"/>
      <c r="M1032" s="2"/>
      <c r="N1032" s="2"/>
      <c r="O1032" s="2"/>
      <c r="P1032" s="12"/>
      <c r="Q1032" s="12"/>
      <c r="R1032" s="12"/>
      <c r="S1032" s="12"/>
      <c r="T1032" s="12"/>
      <c r="U1032" s="39"/>
      <c r="W1032" s="12"/>
      <c r="X1032" s="12"/>
      <c r="Y1032" s="12"/>
      <c r="Z1032" s="39"/>
      <c r="AB1032" s="12"/>
      <c r="AC1032" s="4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39"/>
      <c r="AO1032" s="12"/>
      <c r="AP1032" s="12"/>
      <c r="AQ1032" s="12"/>
      <c r="AR1032" s="41"/>
      <c r="AS1032" s="12"/>
      <c r="AT1032" s="12"/>
      <c r="AU1032" s="12"/>
      <c r="AV1032" s="12"/>
      <c r="AW1032" s="12"/>
      <c r="AX1032" s="13"/>
      <c r="AY1032" s="12"/>
      <c r="AZ1032" s="12"/>
      <c r="BA1032" s="39"/>
      <c r="BB1032" s="40">
        <v>0</v>
      </c>
      <c r="BC1032" s="39"/>
      <c r="BE1032" s="12"/>
      <c r="BF1032" s="12"/>
      <c r="BG1032" s="12">
        <v>22.375215146299482</v>
      </c>
      <c r="BH1032" s="12">
        <v>4.6576923076923071</v>
      </c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  <c r="CQ1032" s="12"/>
      <c r="CR1032" s="12"/>
      <c r="CS1032" s="12"/>
      <c r="CT1032" s="12"/>
      <c r="CU1032" s="12"/>
      <c r="CV1032" s="12"/>
      <c r="CW1032" s="12"/>
      <c r="CX1032" s="12"/>
      <c r="CY1032" s="12"/>
      <c r="CZ1032" s="12"/>
      <c r="DA1032" s="12"/>
      <c r="DB1032" s="12"/>
      <c r="DC1032" s="12"/>
      <c r="DD1032" s="12"/>
      <c r="DE1032" s="12"/>
      <c r="DF1032" s="12"/>
      <c r="DG1032" s="12"/>
      <c r="DH1032" s="12"/>
      <c r="DI1032" s="12"/>
      <c r="DJ1032" s="12"/>
      <c r="DK1032" s="12"/>
      <c r="DL1032" s="12"/>
      <c r="DM1032" s="12"/>
      <c r="DN1032" s="12"/>
      <c r="DO1032" s="12"/>
      <c r="DP1032" s="12"/>
      <c r="DQ1032" s="12"/>
      <c r="DR1032" s="12"/>
      <c r="DS1032" s="12"/>
      <c r="DT1032" s="12"/>
      <c r="DU1032" s="12"/>
      <c r="DV1032" s="12"/>
      <c r="DW1032" s="12"/>
      <c r="DX1032" s="12"/>
    </row>
    <row r="1033" spans="1:128" x14ac:dyDescent="0.25">
      <c r="A1033" s="34" t="s">
        <v>159</v>
      </c>
      <c r="B1033" s="1">
        <v>40650</v>
      </c>
      <c r="C1033" s="2"/>
      <c r="D1033" s="1"/>
      <c r="F1033">
        <v>120</v>
      </c>
      <c r="G1033" t="s">
        <v>130</v>
      </c>
      <c r="H1033" s="2"/>
      <c r="I1033" s="12"/>
      <c r="J1033" s="12">
        <v>24.2</v>
      </c>
      <c r="K1033" s="2"/>
      <c r="L1033" s="36"/>
      <c r="M1033" s="2"/>
      <c r="N1033" s="2"/>
      <c r="O1033" s="2"/>
      <c r="P1033" s="12"/>
      <c r="Q1033" s="12"/>
      <c r="R1033" s="12"/>
      <c r="S1033" s="12"/>
      <c r="T1033" s="12"/>
      <c r="U1033" s="39"/>
      <c r="W1033" s="12"/>
      <c r="X1033" s="12"/>
      <c r="Y1033" s="12"/>
      <c r="Z1033" s="39"/>
      <c r="AB1033" s="12"/>
      <c r="AC1033" s="4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39"/>
      <c r="AO1033" s="12"/>
      <c r="AP1033" s="12"/>
      <c r="AQ1033" s="12"/>
      <c r="AR1033" s="41"/>
      <c r="AS1033" s="12"/>
      <c r="AT1033" s="12"/>
      <c r="AU1033" s="12"/>
      <c r="AV1033" s="12"/>
      <c r="AW1033" s="12"/>
      <c r="AX1033" s="13"/>
      <c r="AY1033" s="12"/>
      <c r="AZ1033" s="12"/>
      <c r="BA1033" s="39"/>
      <c r="BB1033" s="40">
        <v>0</v>
      </c>
      <c r="BC1033" s="39"/>
      <c r="BE1033" s="12"/>
      <c r="BF1033" s="12"/>
      <c r="BG1033" s="12"/>
      <c r="BH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2"/>
      <c r="CV1033" s="12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</row>
    <row r="1034" spans="1:128" x14ac:dyDescent="0.25">
      <c r="A1034" s="34" t="s">
        <v>159</v>
      </c>
      <c r="B1034" s="1">
        <v>40653</v>
      </c>
      <c r="C1034" s="2"/>
      <c r="D1034" s="1"/>
      <c r="F1034">
        <v>123</v>
      </c>
      <c r="G1034" t="s">
        <v>130</v>
      </c>
      <c r="H1034" s="2"/>
      <c r="I1034" s="12"/>
      <c r="J1034" s="12"/>
      <c r="K1034" s="2"/>
      <c r="L1034" s="36"/>
      <c r="M1034" s="2"/>
      <c r="N1034" s="2"/>
      <c r="O1034" s="2"/>
      <c r="P1034" s="12"/>
      <c r="Q1034" s="12"/>
      <c r="R1034" s="12"/>
      <c r="S1034" s="12"/>
      <c r="T1034" s="12"/>
      <c r="U1034" s="39"/>
      <c r="W1034" s="12"/>
      <c r="X1034" s="12"/>
      <c r="Y1034" s="12"/>
      <c r="Z1034" s="39"/>
      <c r="AB1034" s="12"/>
      <c r="AC1034" s="4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39"/>
      <c r="AO1034" s="12"/>
      <c r="AP1034" s="12"/>
      <c r="AQ1034" s="12"/>
      <c r="AR1034" s="41"/>
      <c r="AS1034" s="12"/>
      <c r="AT1034" s="12"/>
      <c r="AU1034" s="12"/>
      <c r="AV1034" s="12"/>
      <c r="AW1034" s="12"/>
      <c r="AX1034" s="13"/>
      <c r="AY1034" s="12"/>
      <c r="AZ1034" s="12"/>
      <c r="BA1034" s="39"/>
      <c r="BB1034" s="40">
        <v>0</v>
      </c>
      <c r="BC1034" s="39"/>
      <c r="BE1034" s="12"/>
      <c r="BF1034" s="12"/>
      <c r="BG1034" s="12">
        <v>39.127940332759607</v>
      </c>
      <c r="BH1034" s="12">
        <v>4.690410958904109</v>
      </c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  <c r="CQ1034" s="12"/>
      <c r="CR1034" s="12"/>
      <c r="CS1034" s="12"/>
      <c r="CT1034" s="12"/>
      <c r="CU1034" s="12"/>
      <c r="CV1034" s="12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2"/>
      <c r="DJ1034" s="12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</row>
    <row r="1035" spans="1:128" x14ac:dyDescent="0.25">
      <c r="A1035" s="34" t="s">
        <v>159</v>
      </c>
      <c r="B1035" s="1">
        <v>40660</v>
      </c>
      <c r="C1035" s="2"/>
      <c r="D1035" s="1"/>
      <c r="F1035">
        <v>130</v>
      </c>
      <c r="G1035" t="s">
        <v>130</v>
      </c>
      <c r="H1035" s="2"/>
      <c r="I1035" s="12"/>
      <c r="J1035" s="12"/>
      <c r="K1035" s="2"/>
      <c r="L1035" s="36"/>
      <c r="M1035" s="2"/>
      <c r="N1035" s="2"/>
      <c r="O1035" s="2"/>
      <c r="P1035" s="12"/>
      <c r="Q1035" s="12"/>
      <c r="R1035" s="12"/>
      <c r="S1035" s="12"/>
      <c r="T1035" s="12"/>
      <c r="U1035" s="39">
        <v>0</v>
      </c>
      <c r="W1035" s="12"/>
      <c r="X1035" s="12"/>
      <c r="Y1035" s="12"/>
      <c r="Z1035" s="39">
        <v>1566.9458635225351</v>
      </c>
      <c r="AA1035" s="40">
        <v>156.69458635225351</v>
      </c>
      <c r="AB1035" s="12">
        <v>2.1688803359076068</v>
      </c>
      <c r="AC1035" s="42">
        <f>AB1035/AA1035</f>
        <v>1.384145034233606E-2</v>
      </c>
      <c r="AD1035" s="12"/>
      <c r="AE1035" s="12"/>
      <c r="AF1035" s="12"/>
      <c r="AG1035" s="12">
        <v>0</v>
      </c>
      <c r="AH1035" s="12"/>
      <c r="AI1035" s="12">
        <v>2944.5059108776718</v>
      </c>
      <c r="AJ1035" s="12"/>
      <c r="AK1035" s="12">
        <v>304.26516664494079</v>
      </c>
      <c r="AL1035" s="12">
        <v>4119.4170411845416</v>
      </c>
      <c r="AM1035" s="39"/>
      <c r="AO1035" s="12"/>
      <c r="AP1035" s="12"/>
      <c r="AQ1035" s="12"/>
      <c r="AR1035" s="41">
        <v>140.36642330763206</v>
      </c>
      <c r="AS1035" s="12">
        <v>0</v>
      </c>
      <c r="AT1035" s="12">
        <v>52.141633364844346</v>
      </c>
      <c r="AU1035" s="12">
        <v>75.586756330832657</v>
      </c>
      <c r="AV1035" s="12"/>
      <c r="AW1035" s="12"/>
      <c r="AX1035" s="13">
        <v>12.638033611955059</v>
      </c>
      <c r="AY1035" s="12"/>
      <c r="AZ1035" s="12"/>
      <c r="BA1035" s="39"/>
      <c r="BB1035" s="40">
        <v>0</v>
      </c>
      <c r="BC1035" s="39">
        <f>U1035+Z1035+AM1035+BA1035</f>
        <v>1566.9458635225351</v>
      </c>
      <c r="BD1035">
        <f>V1035+AA1035+AN1035</f>
        <v>156.69458635225351</v>
      </c>
      <c r="BE1035" s="12"/>
      <c r="BF1035" s="12"/>
      <c r="BG1035" s="12">
        <v>57.257601835915082</v>
      </c>
      <c r="BH1035" s="12">
        <v>4.9044303797468354</v>
      </c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2"/>
      <c r="DF1035" s="12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</row>
    <row r="1036" spans="1:128" x14ac:dyDescent="0.25">
      <c r="A1036" s="34" t="s">
        <v>159</v>
      </c>
      <c r="B1036" s="1">
        <v>40673</v>
      </c>
      <c r="C1036" s="2"/>
      <c r="D1036" s="1"/>
      <c r="F1036">
        <v>143</v>
      </c>
      <c r="G1036" t="s">
        <v>130</v>
      </c>
      <c r="H1036" s="2"/>
      <c r="I1036" s="12"/>
      <c r="J1036" s="12"/>
      <c r="K1036" s="2"/>
      <c r="L1036" s="36"/>
      <c r="M1036" s="2"/>
      <c r="N1036" s="2"/>
      <c r="O1036" s="2"/>
      <c r="P1036" s="12"/>
      <c r="Q1036" s="12"/>
      <c r="R1036" s="12"/>
      <c r="S1036" s="12"/>
      <c r="T1036" s="12"/>
      <c r="U1036" s="39"/>
      <c r="W1036" s="12"/>
      <c r="X1036" s="12"/>
      <c r="Y1036" s="12"/>
      <c r="Z1036" s="39"/>
      <c r="AB1036" s="12"/>
      <c r="AC1036" s="4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39"/>
      <c r="AO1036" s="12"/>
      <c r="AP1036" s="12"/>
      <c r="AQ1036" s="12"/>
      <c r="AR1036" s="41"/>
      <c r="AS1036" s="12"/>
      <c r="AT1036" s="12"/>
      <c r="AU1036" s="12"/>
      <c r="AV1036" s="12"/>
      <c r="AW1036" s="12"/>
      <c r="AX1036" s="13"/>
      <c r="AY1036" s="12"/>
      <c r="AZ1036" s="12"/>
      <c r="BA1036" s="39"/>
      <c r="BB1036" s="40">
        <v>0</v>
      </c>
      <c r="BC1036" s="39"/>
      <c r="BE1036" s="12"/>
      <c r="BF1036" s="12"/>
      <c r="BG1036" s="12">
        <v>71.026965002868607</v>
      </c>
      <c r="BH1036" s="12">
        <v>4.9416666666666664</v>
      </c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  <c r="CQ1036" s="12"/>
      <c r="CR1036" s="12"/>
      <c r="CS1036" s="12"/>
      <c r="CT1036" s="12"/>
      <c r="CU1036" s="12"/>
      <c r="CV1036" s="12"/>
      <c r="CW1036" s="12"/>
      <c r="CX1036" s="12"/>
      <c r="CY1036" s="12"/>
      <c r="CZ1036" s="12"/>
      <c r="DA1036" s="12"/>
      <c r="DB1036" s="12"/>
      <c r="DC1036" s="12"/>
      <c r="DD1036" s="12"/>
      <c r="DE1036" s="12"/>
      <c r="DF1036" s="12"/>
      <c r="DG1036" s="12"/>
      <c r="DH1036" s="12"/>
      <c r="DI1036" s="12"/>
      <c r="DJ1036" s="12"/>
      <c r="DK1036" s="12"/>
      <c r="DL1036" s="12"/>
      <c r="DM1036" s="12"/>
      <c r="DN1036" s="12"/>
      <c r="DO1036" s="12"/>
      <c r="DP1036" s="12"/>
      <c r="DQ1036" s="12"/>
      <c r="DR1036" s="12"/>
      <c r="DS1036" s="12"/>
      <c r="DT1036" s="12"/>
      <c r="DU1036" s="12"/>
      <c r="DV1036" s="12"/>
      <c r="DW1036" s="12"/>
      <c r="DX1036" s="12"/>
    </row>
    <row r="1037" spans="1:128" x14ac:dyDescent="0.25">
      <c r="A1037" s="34" t="s">
        <v>159</v>
      </c>
      <c r="B1037" s="1">
        <v>40679</v>
      </c>
      <c r="C1037" s="2"/>
      <c r="D1037" s="1"/>
      <c r="F1037">
        <v>149</v>
      </c>
      <c r="G1037" t="s">
        <v>130</v>
      </c>
      <c r="H1037" s="2"/>
      <c r="I1037" s="12"/>
      <c r="J1037" s="12"/>
      <c r="K1037" s="2"/>
      <c r="L1037" s="36"/>
      <c r="M1037" s="2"/>
      <c r="N1037" s="2"/>
      <c r="O1037" s="2"/>
      <c r="P1037" s="12"/>
      <c r="Q1037" s="12"/>
      <c r="R1037" s="12"/>
      <c r="S1037" s="12"/>
      <c r="T1037" s="12"/>
      <c r="U1037" s="39"/>
      <c r="W1037" s="12"/>
      <c r="X1037" s="12"/>
      <c r="Y1037" s="12"/>
      <c r="Z1037" s="39"/>
      <c r="AB1037" s="12"/>
      <c r="AC1037" s="4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39"/>
      <c r="AO1037" s="12"/>
      <c r="AP1037" s="12"/>
      <c r="AQ1037" s="12"/>
      <c r="AR1037" s="41"/>
      <c r="AS1037" s="12"/>
      <c r="AT1037" s="12"/>
      <c r="AU1037" s="12"/>
      <c r="AV1037" s="12"/>
      <c r="AW1037" s="12"/>
      <c r="AX1037" s="13"/>
      <c r="AY1037" s="12"/>
      <c r="AZ1037" s="12"/>
      <c r="BA1037" s="39"/>
      <c r="BB1037" s="40">
        <v>0</v>
      </c>
      <c r="BC1037" s="39"/>
      <c r="BE1037" s="12"/>
      <c r="BF1037" s="12"/>
      <c r="BG1037" s="12">
        <v>80.436029833620182</v>
      </c>
      <c r="BH1037" s="12">
        <v>5.1585365853658534</v>
      </c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</row>
    <row r="1038" spans="1:128" x14ac:dyDescent="0.25">
      <c r="A1038" s="34" t="s">
        <v>159</v>
      </c>
      <c r="B1038" s="1">
        <v>40686</v>
      </c>
      <c r="C1038" s="2"/>
      <c r="D1038" s="1"/>
      <c r="F1038">
        <v>156</v>
      </c>
      <c r="G1038" t="s">
        <v>130</v>
      </c>
      <c r="H1038" s="2"/>
      <c r="I1038" s="12"/>
      <c r="J1038" s="12"/>
      <c r="K1038" s="2"/>
      <c r="L1038" s="36"/>
      <c r="M1038" s="2"/>
      <c r="N1038" s="2"/>
      <c r="O1038" s="2"/>
      <c r="P1038" s="12"/>
      <c r="Q1038" s="12"/>
      <c r="R1038" s="12"/>
      <c r="S1038" s="12"/>
      <c r="T1038" s="12"/>
      <c r="U1038" s="39"/>
      <c r="W1038" s="12"/>
      <c r="X1038" s="12"/>
      <c r="Y1038" s="12"/>
      <c r="Z1038" s="39"/>
      <c r="AB1038" s="12"/>
      <c r="AC1038" s="4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39"/>
      <c r="AO1038" s="12"/>
      <c r="AP1038" s="12"/>
      <c r="AQ1038" s="12"/>
      <c r="AR1038" s="41"/>
      <c r="AS1038" s="12"/>
      <c r="AT1038" s="12"/>
      <c r="AU1038" s="12"/>
      <c r="AV1038" s="12"/>
      <c r="AW1038" s="12"/>
      <c r="AX1038" s="13"/>
      <c r="AY1038" s="12"/>
      <c r="AZ1038" s="12"/>
      <c r="BA1038" s="39"/>
      <c r="BB1038" s="40">
        <v>0</v>
      </c>
      <c r="BC1038" s="39"/>
      <c r="BE1038" s="12"/>
      <c r="BF1038" s="12"/>
      <c r="BG1038" s="12">
        <v>93.861158921399877</v>
      </c>
      <c r="BH1038" s="12">
        <v>4.9786324786324787</v>
      </c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  <c r="CQ1038" s="12"/>
      <c r="CR1038" s="12"/>
      <c r="CS1038" s="12"/>
      <c r="CT1038" s="12"/>
      <c r="CU1038" s="12"/>
      <c r="CV1038" s="12"/>
      <c r="CW1038" s="12"/>
      <c r="CX1038" s="12"/>
      <c r="CY1038" s="12"/>
      <c r="CZ1038" s="12"/>
      <c r="DA1038" s="12"/>
      <c r="DB1038" s="12"/>
      <c r="DC1038" s="12"/>
      <c r="DD1038" s="12"/>
      <c r="DE1038" s="12"/>
      <c r="DF1038" s="12"/>
      <c r="DG1038" s="12"/>
      <c r="DH1038" s="12"/>
      <c r="DI1038" s="12"/>
      <c r="DJ1038" s="12"/>
      <c r="DK1038" s="12"/>
      <c r="DL1038" s="12"/>
      <c r="DM1038" s="12"/>
      <c r="DN1038" s="12"/>
      <c r="DO1038" s="12"/>
      <c r="DP1038" s="12"/>
      <c r="DQ1038" s="12"/>
      <c r="DR1038" s="12"/>
      <c r="DS1038" s="12"/>
      <c r="DT1038" s="12"/>
      <c r="DU1038" s="12"/>
      <c r="DV1038" s="12"/>
      <c r="DW1038" s="12"/>
      <c r="DX1038" s="12"/>
    </row>
    <row r="1039" spans="1:128" x14ac:dyDescent="0.25">
      <c r="A1039" s="34" t="s">
        <v>159</v>
      </c>
      <c r="B1039" s="1">
        <v>40693</v>
      </c>
      <c r="C1039" s="2"/>
      <c r="D1039" s="1"/>
      <c r="F1039">
        <v>163</v>
      </c>
      <c r="G1039" t="s">
        <v>130</v>
      </c>
      <c r="H1039" s="2"/>
      <c r="I1039" s="12"/>
      <c r="J1039" s="12"/>
      <c r="K1039" s="2"/>
      <c r="L1039" s="36"/>
      <c r="M1039" s="2"/>
      <c r="N1039" s="2"/>
      <c r="O1039" s="2"/>
      <c r="P1039" s="12"/>
      <c r="Q1039" s="12"/>
      <c r="R1039" s="12"/>
      <c r="S1039" s="12"/>
      <c r="T1039" s="12"/>
      <c r="U1039" s="39"/>
      <c r="W1039" s="12"/>
      <c r="X1039" s="12"/>
      <c r="Y1039" s="12"/>
      <c r="Z1039" s="39"/>
      <c r="AB1039" s="12"/>
      <c r="AC1039" s="4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39"/>
      <c r="AO1039" s="12"/>
      <c r="AP1039" s="12"/>
      <c r="AQ1039" s="12"/>
      <c r="AR1039" s="41"/>
      <c r="AS1039" s="12"/>
      <c r="AT1039" s="12"/>
      <c r="AU1039" s="12"/>
      <c r="AV1039" s="12"/>
      <c r="AW1039" s="12"/>
      <c r="AX1039" s="13"/>
      <c r="AY1039" s="12"/>
      <c r="AZ1039" s="12"/>
      <c r="BA1039" s="39"/>
      <c r="BB1039" s="40">
        <v>0</v>
      </c>
      <c r="BC1039" s="39"/>
      <c r="BE1039" s="12"/>
      <c r="BF1039" s="12"/>
      <c r="BG1039" s="12">
        <v>100</v>
      </c>
      <c r="BH1039" s="12">
        <v>4.6859813084112147</v>
      </c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2"/>
      <c r="DF1039" s="12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</row>
    <row r="1040" spans="1:128" x14ac:dyDescent="0.25">
      <c r="A1040" s="34" t="s">
        <v>159</v>
      </c>
      <c r="B1040" s="1">
        <v>40636</v>
      </c>
      <c r="C1040" s="2">
        <v>7</v>
      </c>
      <c r="D1040" t="s">
        <v>222</v>
      </c>
      <c r="E1040" t="s">
        <v>18</v>
      </c>
      <c r="F1040">
        <v>106</v>
      </c>
      <c r="G1040" t="s">
        <v>130</v>
      </c>
      <c r="H1040" s="2"/>
      <c r="I1040" s="12"/>
      <c r="J1040" s="12"/>
      <c r="K1040" s="2"/>
      <c r="L1040" s="36"/>
      <c r="M1040" s="2"/>
      <c r="N1040" s="2">
        <v>106</v>
      </c>
      <c r="O1040" s="2"/>
      <c r="P1040" s="12"/>
      <c r="Q1040" s="12"/>
      <c r="R1040" s="12"/>
      <c r="S1040" s="12"/>
      <c r="T1040" s="12"/>
      <c r="U1040" s="39"/>
      <c r="W1040" s="12"/>
      <c r="X1040" s="12"/>
      <c r="Y1040" s="12"/>
      <c r="Z1040" s="39"/>
      <c r="AB1040" s="12"/>
      <c r="AC1040" s="4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39"/>
      <c r="AO1040" s="12"/>
      <c r="AP1040" s="12"/>
      <c r="AQ1040" s="12"/>
      <c r="AR1040" s="41"/>
      <c r="AS1040" s="12"/>
      <c r="AT1040" s="12"/>
      <c r="AU1040" s="12"/>
      <c r="AV1040" s="12"/>
      <c r="AW1040" s="12"/>
      <c r="AX1040" s="13"/>
      <c r="AY1040" s="12"/>
      <c r="AZ1040" s="12"/>
      <c r="BA1040" s="39"/>
      <c r="BB1040" s="40">
        <v>0</v>
      </c>
      <c r="BC1040" s="39"/>
      <c r="BE1040" s="12"/>
      <c r="BF1040" s="12"/>
      <c r="BG1040" s="12"/>
      <c r="BH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  <c r="CQ1040" s="12"/>
      <c r="CR1040" s="12"/>
      <c r="CS1040" s="12"/>
      <c r="CT1040" s="12"/>
      <c r="CU1040" s="12"/>
      <c r="CV1040" s="12"/>
      <c r="CW1040" s="12"/>
      <c r="CX1040" s="12"/>
      <c r="CY1040" s="12"/>
      <c r="CZ1040" s="12"/>
      <c r="DA1040" s="12"/>
      <c r="DB1040" s="12"/>
      <c r="DC1040" s="12"/>
      <c r="DD1040" s="12"/>
      <c r="DE1040" s="12"/>
      <c r="DF1040" s="12"/>
      <c r="DG1040" s="12"/>
      <c r="DH1040" s="12"/>
      <c r="DI1040" s="12"/>
      <c r="DJ1040" s="12"/>
      <c r="DK1040" s="12"/>
      <c r="DL1040" s="12"/>
      <c r="DM1040" s="12"/>
      <c r="DN1040" s="12"/>
      <c r="DO1040" s="12"/>
      <c r="DP1040" s="12"/>
      <c r="DQ1040" s="12"/>
      <c r="DR1040" s="12"/>
      <c r="DS1040" s="12"/>
      <c r="DT1040" s="12"/>
      <c r="DU1040" s="12"/>
      <c r="DV1040" s="12"/>
      <c r="DW1040" s="12"/>
      <c r="DX1040" s="12"/>
    </row>
    <row r="1041" spans="1:128" x14ac:dyDescent="0.25">
      <c r="A1041" s="34" t="s">
        <v>159</v>
      </c>
      <c r="B1041" s="1">
        <v>40699</v>
      </c>
      <c r="C1041" s="2">
        <v>9</v>
      </c>
      <c r="D1041" s="1" t="s">
        <v>122</v>
      </c>
      <c r="E1041" t="s">
        <v>20</v>
      </c>
      <c r="F1041">
        <v>169</v>
      </c>
      <c r="G1041" t="s">
        <v>130</v>
      </c>
      <c r="H1041" s="2"/>
      <c r="I1041" s="12"/>
      <c r="J1041" s="12"/>
      <c r="K1041" s="2"/>
      <c r="L1041" s="36"/>
      <c r="M1041" s="2"/>
      <c r="N1041" s="2"/>
      <c r="O1041" s="2"/>
      <c r="P1041" s="12"/>
      <c r="Q1041" s="12"/>
      <c r="R1041" s="12"/>
      <c r="S1041" s="12"/>
      <c r="T1041" s="12"/>
      <c r="U1041" s="39"/>
      <c r="W1041" s="12"/>
      <c r="X1041" s="12"/>
      <c r="Y1041" s="12"/>
      <c r="Z1041" s="39"/>
      <c r="AB1041" s="12"/>
      <c r="AC1041" s="4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39"/>
      <c r="AO1041" s="12"/>
      <c r="AP1041" s="12"/>
      <c r="AQ1041" s="12"/>
      <c r="AR1041" s="41"/>
      <c r="AS1041" s="12"/>
      <c r="AT1041" s="12"/>
      <c r="AU1041" s="12"/>
      <c r="AV1041" s="12"/>
      <c r="AW1041" s="12"/>
      <c r="AX1041" s="13"/>
      <c r="AY1041" s="12">
        <v>4782.158220833333</v>
      </c>
      <c r="AZ1041" s="12">
        <v>39.9</v>
      </c>
      <c r="BA1041" s="39">
        <f>AY1041*(AZ1041/100)</f>
        <v>1908.0811301124997</v>
      </c>
      <c r="BB1041" s="40">
        <v>190.80811301124999</v>
      </c>
      <c r="BC1041" s="39"/>
      <c r="BE1041" s="12"/>
      <c r="BF1041" s="12">
        <f>BA1041/227</f>
        <v>8.4056437449889856</v>
      </c>
      <c r="BG1041" s="12"/>
      <c r="BH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2"/>
      <c r="DF1041" s="12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</row>
    <row r="1042" spans="1:128" x14ac:dyDescent="0.25">
      <c r="A1042" s="34" t="s">
        <v>159</v>
      </c>
      <c r="B1042" s="1">
        <v>40530</v>
      </c>
      <c r="C1042" s="2">
        <v>0</v>
      </c>
      <c r="D1042" s="1" t="s">
        <v>223</v>
      </c>
      <c r="E1042" t="s">
        <v>14</v>
      </c>
      <c r="F1042">
        <v>0</v>
      </c>
      <c r="G1042" t="s">
        <v>130</v>
      </c>
      <c r="H1042" s="2"/>
      <c r="I1042" s="12"/>
      <c r="J1042" s="12"/>
      <c r="K1042" s="2"/>
      <c r="L1042" s="36"/>
      <c r="M1042" s="2"/>
      <c r="N1042" s="2"/>
      <c r="O1042" s="2"/>
      <c r="P1042" s="12"/>
      <c r="Q1042" s="12"/>
      <c r="R1042" s="12"/>
      <c r="S1042" s="12"/>
      <c r="T1042" s="12"/>
      <c r="U1042" s="39">
        <v>0</v>
      </c>
      <c r="W1042" s="12"/>
      <c r="X1042" s="12"/>
      <c r="Y1042" s="12"/>
      <c r="Z1042" s="39">
        <v>0</v>
      </c>
      <c r="AB1042" s="12"/>
      <c r="AC1042" s="42"/>
      <c r="AD1042" s="12"/>
      <c r="AE1042" s="12"/>
      <c r="AF1042" s="12"/>
      <c r="AG1042" s="12">
        <v>0</v>
      </c>
      <c r="AH1042" s="12"/>
      <c r="AI1042" s="12">
        <v>0</v>
      </c>
      <c r="AJ1042" s="12"/>
      <c r="AK1042" s="12">
        <v>0</v>
      </c>
      <c r="AL1042" s="12">
        <v>0</v>
      </c>
      <c r="AM1042" s="39"/>
      <c r="AO1042" s="12"/>
      <c r="AP1042" s="12"/>
      <c r="AQ1042" s="12"/>
      <c r="AR1042" s="41">
        <v>0</v>
      </c>
      <c r="AS1042" s="12">
        <v>0</v>
      </c>
      <c r="AT1042" s="12">
        <v>0</v>
      </c>
      <c r="AU1042" s="12">
        <v>0</v>
      </c>
      <c r="AV1042" s="12"/>
      <c r="AW1042" s="12"/>
      <c r="AX1042" s="13">
        <v>0</v>
      </c>
      <c r="AY1042" s="12"/>
      <c r="AZ1042" s="12"/>
      <c r="BA1042" s="39"/>
      <c r="BB1042" s="40">
        <v>0</v>
      </c>
      <c r="BC1042" s="39"/>
      <c r="BE1042" s="12"/>
      <c r="BF1042" s="12"/>
      <c r="BG1042" s="12"/>
      <c r="BH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  <c r="CQ1042" s="12"/>
      <c r="CR1042" s="12"/>
      <c r="CS1042" s="12"/>
      <c r="CT1042" s="12"/>
      <c r="CU1042" s="12"/>
      <c r="CV1042" s="12"/>
      <c r="CW1042" s="12"/>
      <c r="CX1042" s="12"/>
      <c r="CY1042" s="12"/>
      <c r="CZ1042" s="12"/>
      <c r="DA1042" s="12"/>
      <c r="DB1042" s="12"/>
      <c r="DC1042" s="12"/>
      <c r="DD1042" s="12"/>
      <c r="DE1042" s="12"/>
      <c r="DF1042" s="12"/>
      <c r="DG1042" s="12"/>
      <c r="DH1042" s="12"/>
      <c r="DI1042" s="12"/>
      <c r="DJ1042" s="12"/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2"/>
      <c r="DV1042" s="12"/>
      <c r="DW1042" s="12"/>
      <c r="DX1042" s="12"/>
    </row>
    <row r="1043" spans="1:128" x14ac:dyDescent="0.25">
      <c r="A1043" s="34" t="s">
        <v>159</v>
      </c>
      <c r="B1043" s="1">
        <v>40556</v>
      </c>
      <c r="C1043" s="2">
        <v>3</v>
      </c>
      <c r="D1043" t="s">
        <v>224</v>
      </c>
      <c r="E1043" t="s">
        <v>16</v>
      </c>
      <c r="F1043">
        <v>26</v>
      </c>
      <c r="G1043" t="s">
        <v>130</v>
      </c>
      <c r="H1043" s="2"/>
      <c r="I1043" s="12"/>
      <c r="J1043" s="12"/>
      <c r="K1043" s="2"/>
      <c r="L1043" s="36">
        <v>26</v>
      </c>
      <c r="M1043" s="2"/>
      <c r="N1043" s="2"/>
      <c r="O1043" s="2"/>
      <c r="P1043" s="12"/>
      <c r="Q1043" s="12"/>
      <c r="R1043" s="12"/>
      <c r="S1043" s="12"/>
      <c r="T1043" s="12"/>
      <c r="U1043" s="39">
        <v>0</v>
      </c>
      <c r="W1043" s="12"/>
      <c r="X1043" s="12"/>
      <c r="Y1043" s="12"/>
      <c r="Z1043" s="39">
        <v>0</v>
      </c>
      <c r="AB1043" s="12">
        <v>0.17742763157894736</v>
      </c>
      <c r="AC1043" s="42"/>
      <c r="AD1043" s="12"/>
      <c r="AE1043" s="12"/>
      <c r="AF1043" s="12"/>
      <c r="AG1043" s="12">
        <v>0</v>
      </c>
      <c r="AH1043" s="12"/>
      <c r="AI1043" s="12">
        <v>0</v>
      </c>
      <c r="AJ1043" s="12"/>
      <c r="AK1043" s="12">
        <v>0</v>
      </c>
      <c r="AL1043" s="12">
        <v>0</v>
      </c>
      <c r="AM1043" s="39"/>
      <c r="AO1043" s="12"/>
      <c r="AP1043" s="12"/>
      <c r="AQ1043" s="12"/>
      <c r="AR1043" s="41">
        <v>0</v>
      </c>
      <c r="AS1043" s="12">
        <v>0</v>
      </c>
      <c r="AT1043" s="12">
        <v>0</v>
      </c>
      <c r="AU1043" s="12">
        <v>0</v>
      </c>
      <c r="AV1043" s="12"/>
      <c r="AW1043" s="12"/>
      <c r="AX1043" s="13">
        <v>0</v>
      </c>
      <c r="AY1043" s="12"/>
      <c r="AZ1043" s="12"/>
      <c r="BA1043" s="39"/>
      <c r="BB1043" s="40">
        <v>0</v>
      </c>
      <c r="BC1043" s="39"/>
      <c r="BE1043" s="12"/>
      <c r="BF1043" s="12"/>
      <c r="BG1043" s="12"/>
      <c r="BH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2"/>
      <c r="CV1043" s="12"/>
      <c r="CW1043" s="12"/>
      <c r="CX1043" s="12"/>
      <c r="CY1043" s="12"/>
      <c r="CZ1043" s="12"/>
      <c r="DA1043" s="12"/>
      <c r="DB1043" s="12"/>
      <c r="DC1043" s="12"/>
      <c r="DD1043" s="12"/>
      <c r="DE1043" s="12"/>
      <c r="DF1043" s="12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</row>
    <row r="1044" spans="1:128" x14ac:dyDescent="0.25">
      <c r="A1044" s="34" t="s">
        <v>166</v>
      </c>
      <c r="B1044" s="1">
        <v>40583</v>
      </c>
      <c r="C1044" s="2">
        <v>4</v>
      </c>
      <c r="D1044" t="s">
        <v>220</v>
      </c>
      <c r="E1044" t="s">
        <v>17</v>
      </c>
      <c r="F1044">
        <v>53</v>
      </c>
      <c r="G1044" t="s">
        <v>131</v>
      </c>
      <c r="H1044" s="2"/>
      <c r="I1044" s="12"/>
      <c r="J1044" s="12">
        <v>14.15</v>
      </c>
      <c r="K1044" s="2"/>
      <c r="L1044" s="36"/>
      <c r="M1044" s="2">
        <v>53</v>
      </c>
      <c r="N1044" s="2"/>
      <c r="O1044" s="2"/>
      <c r="P1044" s="12"/>
      <c r="Q1044" s="12"/>
      <c r="R1044" s="12"/>
      <c r="S1044" s="12"/>
      <c r="T1044" s="12"/>
      <c r="U1044" s="39">
        <v>0</v>
      </c>
      <c r="W1044" s="12"/>
      <c r="X1044" s="12"/>
      <c r="Y1044" s="12"/>
      <c r="Z1044" s="39">
        <v>1246.5512532545188</v>
      </c>
      <c r="AA1044" s="40">
        <v>124.65512532545188</v>
      </c>
      <c r="AB1044" s="12">
        <v>1.5326291870783606</v>
      </c>
      <c r="AC1044" s="42">
        <f>AB1044/AA1044</f>
        <v>1.2294955246139654E-2</v>
      </c>
      <c r="AD1044" s="12"/>
      <c r="AE1044" s="12"/>
      <c r="AF1044" s="12"/>
      <c r="AG1044" s="12">
        <v>265.70509953929002</v>
      </c>
      <c r="AH1044" s="12"/>
      <c r="AI1044" s="12">
        <v>0</v>
      </c>
      <c r="AJ1044" s="12"/>
      <c r="AK1044" s="12">
        <v>0</v>
      </c>
      <c r="AL1044" s="12">
        <v>0</v>
      </c>
      <c r="AM1044" s="39"/>
      <c r="AO1044" s="12"/>
      <c r="AP1044" s="12"/>
      <c r="AQ1044" s="12"/>
      <c r="AR1044" s="41">
        <v>63.789318314850235</v>
      </c>
      <c r="AS1044" s="12">
        <v>63.789318314850235</v>
      </c>
      <c r="AT1044" s="12">
        <v>0</v>
      </c>
      <c r="AU1044" s="12">
        <v>0</v>
      </c>
      <c r="AV1044" s="12"/>
      <c r="AW1044" s="12"/>
      <c r="AX1044" s="13">
        <v>0</v>
      </c>
      <c r="AY1044" s="12"/>
      <c r="AZ1044" s="12"/>
      <c r="BA1044" s="39"/>
      <c r="BB1044" s="40">
        <v>0</v>
      </c>
      <c r="BC1044" s="39">
        <f>U1044+Z1044+AM1044+BA1044</f>
        <v>1246.5512532545188</v>
      </c>
      <c r="BD1044">
        <f>V1044+AA1044+AN1044</f>
        <v>124.65512532545188</v>
      </c>
      <c r="BE1044" s="12"/>
      <c r="BF1044" s="12"/>
      <c r="BG1044" s="12"/>
      <c r="BH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2"/>
      <c r="DF1044" s="12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</row>
    <row r="1045" spans="1:128" x14ac:dyDescent="0.25">
      <c r="A1045" s="34" t="s">
        <v>166</v>
      </c>
      <c r="B1045" s="1">
        <v>40664</v>
      </c>
      <c r="C1045" s="2">
        <v>8</v>
      </c>
      <c r="D1045" s="1" t="s">
        <v>221</v>
      </c>
      <c r="E1045" t="s">
        <v>19</v>
      </c>
      <c r="F1045">
        <v>134</v>
      </c>
      <c r="G1045" t="s">
        <v>131</v>
      </c>
      <c r="H1045" s="2"/>
      <c r="I1045" s="12"/>
      <c r="J1045" s="12"/>
      <c r="K1045" s="2"/>
      <c r="L1045" s="36"/>
      <c r="M1045" s="2"/>
      <c r="N1045" s="2"/>
      <c r="O1045" s="2">
        <v>134</v>
      </c>
      <c r="P1045" s="12"/>
      <c r="Q1045" s="12"/>
      <c r="R1045" s="12"/>
      <c r="S1045" s="12"/>
      <c r="T1045" s="12"/>
      <c r="U1045" s="39"/>
      <c r="W1045" s="12"/>
      <c r="X1045" s="12"/>
      <c r="Y1045" s="12"/>
      <c r="Z1045" s="39"/>
      <c r="AB1045" s="12"/>
      <c r="AC1045" s="4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39"/>
      <c r="AO1045" s="12"/>
      <c r="AP1045" s="12"/>
      <c r="AQ1045" s="12"/>
      <c r="AR1045" s="41"/>
      <c r="AS1045" s="12"/>
      <c r="AT1045" s="12"/>
      <c r="AU1045" s="12"/>
      <c r="AV1045" s="12"/>
      <c r="AW1045" s="12"/>
      <c r="AX1045" s="13"/>
      <c r="AY1045" s="12"/>
      <c r="AZ1045" s="12"/>
      <c r="BA1045" s="39"/>
      <c r="BB1045" s="40">
        <v>0</v>
      </c>
      <c r="BC1045" s="39"/>
      <c r="BE1045" s="12"/>
      <c r="BF1045" s="12"/>
      <c r="BG1045" s="12"/>
      <c r="BH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2"/>
      <c r="CV1045" s="12"/>
      <c r="CW1045" s="12"/>
      <c r="CX1045" s="12"/>
      <c r="CY1045" s="12"/>
      <c r="CZ1045" s="12"/>
      <c r="DA1045" s="12"/>
      <c r="DB1045" s="12"/>
      <c r="DC1045" s="12"/>
      <c r="DD1045" s="12"/>
      <c r="DE1045" s="12"/>
      <c r="DF1045" s="12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</row>
    <row r="1046" spans="1:128" x14ac:dyDescent="0.25">
      <c r="A1046" s="34" t="s">
        <v>166</v>
      </c>
      <c r="B1046" s="1">
        <v>40561</v>
      </c>
      <c r="C1046" s="2"/>
      <c r="D1046" s="1"/>
      <c r="F1046">
        <v>31</v>
      </c>
      <c r="G1046" t="s">
        <v>131</v>
      </c>
      <c r="H1046" s="2"/>
      <c r="I1046" s="12"/>
      <c r="J1046" s="12">
        <v>8</v>
      </c>
      <c r="K1046" s="2"/>
      <c r="L1046" s="36"/>
      <c r="M1046" s="2"/>
      <c r="N1046" s="2"/>
      <c r="O1046" s="2"/>
      <c r="P1046" s="12"/>
      <c r="Q1046" s="12"/>
      <c r="R1046" s="12"/>
      <c r="S1046" s="12"/>
      <c r="T1046" s="12"/>
      <c r="U1046" s="39"/>
      <c r="W1046" s="12"/>
      <c r="X1046" s="12"/>
      <c r="Y1046" s="12"/>
      <c r="Z1046" s="39"/>
      <c r="AB1046" s="12"/>
      <c r="AC1046" s="4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39"/>
      <c r="AO1046" s="12"/>
      <c r="AP1046" s="12"/>
      <c r="AQ1046" s="12"/>
      <c r="AR1046" s="41"/>
      <c r="AS1046" s="12"/>
      <c r="AT1046" s="12"/>
      <c r="AU1046" s="12"/>
      <c r="AV1046" s="12"/>
      <c r="AW1046" s="12"/>
      <c r="AX1046" s="13"/>
      <c r="AY1046" s="12"/>
      <c r="AZ1046" s="12"/>
      <c r="BA1046" s="39"/>
      <c r="BB1046" s="40">
        <v>0</v>
      </c>
      <c r="BC1046" s="39"/>
      <c r="BE1046" s="12"/>
      <c r="BF1046" s="12"/>
      <c r="BG1046" s="12"/>
      <c r="BH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2"/>
      <c r="CX1046" s="12"/>
      <c r="CY1046" s="12"/>
      <c r="CZ1046" s="12"/>
      <c r="DA1046" s="12"/>
      <c r="DB1046" s="12"/>
      <c r="DC1046" s="12"/>
      <c r="DD1046" s="12"/>
      <c r="DE1046" s="12"/>
      <c r="DF1046" s="12"/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2"/>
      <c r="DR1046" s="12"/>
      <c r="DS1046" s="12"/>
      <c r="DT1046" s="12"/>
      <c r="DU1046" s="12"/>
      <c r="DV1046" s="12"/>
      <c r="DW1046" s="12"/>
      <c r="DX1046" s="12"/>
    </row>
    <row r="1047" spans="1:128" x14ac:dyDescent="0.25">
      <c r="A1047" s="34" t="s">
        <v>166</v>
      </c>
      <c r="B1047" s="1">
        <v>40568</v>
      </c>
      <c r="C1047" s="2"/>
      <c r="D1047" s="1"/>
      <c r="F1047">
        <v>38</v>
      </c>
      <c r="G1047" t="s">
        <v>131</v>
      </c>
      <c r="H1047" s="2"/>
      <c r="I1047" s="12"/>
      <c r="J1047" s="12">
        <v>11.55</v>
      </c>
      <c r="K1047" s="2"/>
      <c r="L1047" s="36"/>
      <c r="M1047" s="2"/>
      <c r="N1047" s="2"/>
      <c r="O1047" s="2"/>
      <c r="P1047" s="12"/>
      <c r="Q1047" s="12"/>
      <c r="R1047" s="12"/>
      <c r="S1047" s="12"/>
      <c r="T1047" s="12"/>
      <c r="U1047" s="39"/>
      <c r="W1047" s="12"/>
      <c r="X1047" s="12"/>
      <c r="Y1047" s="12"/>
      <c r="Z1047" s="39"/>
      <c r="AB1047" s="12"/>
      <c r="AC1047" s="4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39"/>
      <c r="AO1047" s="12"/>
      <c r="AP1047" s="12"/>
      <c r="AQ1047" s="12"/>
      <c r="AR1047" s="41"/>
      <c r="AS1047" s="12"/>
      <c r="AT1047" s="12"/>
      <c r="AU1047" s="12"/>
      <c r="AV1047" s="12"/>
      <c r="AW1047" s="12"/>
      <c r="AX1047" s="13"/>
      <c r="AY1047" s="12"/>
      <c r="AZ1047" s="12"/>
      <c r="BA1047" s="39"/>
      <c r="BB1047" s="40">
        <v>0</v>
      </c>
      <c r="BC1047" s="39"/>
      <c r="BE1047" s="12"/>
      <c r="BF1047" s="12"/>
      <c r="BG1047" s="12"/>
      <c r="BH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2"/>
      <c r="CX1047" s="12"/>
      <c r="CY1047" s="12"/>
      <c r="CZ1047" s="12"/>
      <c r="DA1047" s="12"/>
      <c r="DB1047" s="12"/>
      <c r="DC1047" s="12"/>
      <c r="DD1047" s="12"/>
      <c r="DE1047" s="12"/>
      <c r="DF1047" s="12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</row>
    <row r="1048" spans="1:128" x14ac:dyDescent="0.25">
      <c r="A1048" s="34" t="s">
        <v>166</v>
      </c>
      <c r="B1048" s="1">
        <v>40571</v>
      </c>
      <c r="C1048" s="2"/>
      <c r="D1048" s="1"/>
      <c r="F1048">
        <v>41</v>
      </c>
      <c r="G1048" t="s">
        <v>131</v>
      </c>
      <c r="H1048" s="2"/>
      <c r="I1048" s="12"/>
      <c r="J1048" s="12"/>
      <c r="K1048" s="2"/>
      <c r="L1048" s="36"/>
      <c r="M1048" s="2"/>
      <c r="N1048" s="2"/>
      <c r="O1048" s="2"/>
      <c r="P1048" s="12"/>
      <c r="Q1048" s="12"/>
      <c r="R1048" s="12"/>
      <c r="S1048" s="12"/>
      <c r="T1048" s="12"/>
      <c r="U1048" s="39">
        <v>0</v>
      </c>
      <c r="W1048" s="12"/>
      <c r="X1048" s="12"/>
      <c r="Y1048" s="12"/>
      <c r="Z1048" s="39">
        <v>847.34991535760491</v>
      </c>
      <c r="AA1048" s="40">
        <v>84.734991535760486</v>
      </c>
      <c r="AB1048" s="12">
        <v>0.93613458250872972</v>
      </c>
      <c r="AC1048" s="42">
        <f>AB1048/AA1048</f>
        <v>1.1047792246650019E-2</v>
      </c>
      <c r="AD1048" s="12"/>
      <c r="AE1048" s="12"/>
      <c r="AF1048" s="12"/>
      <c r="AG1048" s="12">
        <v>37.588119863005446</v>
      </c>
      <c r="AH1048" s="12"/>
      <c r="AI1048" s="12">
        <v>0</v>
      </c>
      <c r="AJ1048" s="12"/>
      <c r="AK1048" s="12">
        <v>0</v>
      </c>
      <c r="AL1048" s="12">
        <v>0</v>
      </c>
      <c r="AM1048" s="39"/>
      <c r="AO1048" s="12"/>
      <c r="AP1048" s="12"/>
      <c r="AQ1048" s="12"/>
      <c r="AR1048" s="41">
        <v>20.709515791837347</v>
      </c>
      <c r="AS1048" s="12">
        <v>20.709515791837347</v>
      </c>
      <c r="AT1048" s="12">
        <v>0</v>
      </c>
      <c r="AU1048" s="12">
        <v>0</v>
      </c>
      <c r="AV1048" s="12"/>
      <c r="AW1048" s="12"/>
      <c r="AX1048" s="13">
        <v>0</v>
      </c>
      <c r="AY1048" s="12"/>
      <c r="AZ1048" s="12"/>
      <c r="BA1048" s="39"/>
      <c r="BB1048" s="40">
        <v>0</v>
      </c>
      <c r="BC1048" s="39">
        <f>U1048+Z1048+AM1048+BA1048</f>
        <v>847.34991535760491</v>
      </c>
      <c r="BD1048">
        <f>V1048+AA1048+AN1048</f>
        <v>84.734991535760486</v>
      </c>
      <c r="BE1048" s="12"/>
      <c r="BF1048" s="12"/>
      <c r="BG1048" s="12"/>
      <c r="BH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2"/>
      <c r="DF1048" s="12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</row>
    <row r="1049" spans="1:128" x14ac:dyDescent="0.25">
      <c r="A1049" s="34" t="s">
        <v>166</v>
      </c>
      <c r="B1049" s="1">
        <v>40574</v>
      </c>
      <c r="C1049" s="2"/>
      <c r="D1049" s="1"/>
      <c r="F1049">
        <v>44</v>
      </c>
      <c r="G1049" t="s">
        <v>131</v>
      </c>
      <c r="H1049" s="2"/>
      <c r="I1049" s="12"/>
      <c r="J1049" s="12">
        <v>12.15</v>
      </c>
      <c r="K1049" s="2"/>
      <c r="L1049" s="36"/>
      <c r="M1049" s="2"/>
      <c r="N1049" s="2"/>
      <c r="O1049" s="2"/>
      <c r="P1049" s="12"/>
      <c r="Q1049" s="12"/>
      <c r="R1049" s="12"/>
      <c r="S1049" s="12"/>
      <c r="T1049" s="12"/>
      <c r="U1049" s="39"/>
      <c r="W1049" s="12"/>
      <c r="X1049" s="12"/>
      <c r="Y1049" s="12"/>
      <c r="Z1049" s="39"/>
      <c r="AB1049" s="12"/>
      <c r="AC1049" s="4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39"/>
      <c r="AO1049" s="12"/>
      <c r="AP1049" s="12"/>
      <c r="AQ1049" s="12"/>
      <c r="AR1049" s="41"/>
      <c r="AS1049" s="12"/>
      <c r="AT1049" s="12"/>
      <c r="AU1049" s="12"/>
      <c r="AV1049" s="12"/>
      <c r="AW1049" s="12"/>
      <c r="AX1049" s="13"/>
      <c r="AY1049" s="12"/>
      <c r="AZ1049" s="12"/>
      <c r="BA1049" s="39"/>
      <c r="BB1049" s="40">
        <v>0</v>
      </c>
      <c r="BC1049" s="39"/>
      <c r="BE1049" s="12"/>
      <c r="BF1049" s="12"/>
      <c r="BG1049" s="12"/>
      <c r="BH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2"/>
      <c r="CX1049" s="12"/>
      <c r="CY1049" s="12"/>
      <c r="CZ1049" s="12"/>
      <c r="DA1049" s="12"/>
      <c r="DB1049" s="12"/>
      <c r="DC1049" s="12"/>
      <c r="DD1049" s="12"/>
      <c r="DE1049" s="12"/>
      <c r="DF1049" s="12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</row>
    <row r="1050" spans="1:128" x14ac:dyDescent="0.25">
      <c r="A1050" s="34" t="s">
        <v>166</v>
      </c>
      <c r="B1050" s="1">
        <v>40596</v>
      </c>
      <c r="C1050" s="2"/>
      <c r="D1050" s="1"/>
      <c r="F1050">
        <v>66</v>
      </c>
      <c r="G1050" t="s">
        <v>131</v>
      </c>
      <c r="H1050" s="2"/>
      <c r="I1050" s="12"/>
      <c r="J1050" s="12">
        <v>18.850000000000001</v>
      </c>
      <c r="K1050" s="2"/>
      <c r="L1050" s="36"/>
      <c r="M1050" s="2"/>
      <c r="N1050" s="2"/>
      <c r="O1050" s="2"/>
      <c r="P1050" s="12"/>
      <c r="Q1050" s="12"/>
      <c r="R1050" s="12"/>
      <c r="S1050" s="12"/>
      <c r="T1050" s="12"/>
      <c r="U1050" s="39"/>
      <c r="W1050" s="12"/>
      <c r="X1050" s="12"/>
      <c r="Y1050" s="12"/>
      <c r="Z1050" s="39"/>
      <c r="AB1050" s="12"/>
      <c r="AC1050" s="4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39"/>
      <c r="AO1050" s="12"/>
      <c r="AP1050" s="12"/>
      <c r="AQ1050" s="12"/>
      <c r="AR1050" s="41"/>
      <c r="AS1050" s="12"/>
      <c r="AT1050" s="12"/>
      <c r="AU1050" s="12"/>
      <c r="AV1050" s="12"/>
      <c r="AW1050" s="12"/>
      <c r="AX1050" s="13"/>
      <c r="AY1050" s="12"/>
      <c r="AZ1050" s="12"/>
      <c r="BA1050" s="39"/>
      <c r="BB1050" s="40">
        <v>0</v>
      </c>
      <c r="BC1050" s="39"/>
      <c r="BE1050" s="12"/>
      <c r="BF1050" s="12"/>
      <c r="BG1050" s="12"/>
      <c r="BH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2"/>
      <c r="CX1050" s="12"/>
      <c r="CY1050" s="12"/>
      <c r="CZ1050" s="12"/>
      <c r="DA1050" s="12"/>
      <c r="DB1050" s="12"/>
      <c r="DC1050" s="12"/>
      <c r="DD1050" s="12"/>
      <c r="DE1050" s="12"/>
      <c r="DF1050" s="12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2"/>
      <c r="DR1050" s="12"/>
      <c r="DS1050" s="12"/>
      <c r="DT1050" s="12"/>
      <c r="DU1050" s="12"/>
      <c r="DV1050" s="12"/>
      <c r="DW1050" s="12"/>
      <c r="DX1050" s="12"/>
    </row>
    <row r="1051" spans="1:128" x14ac:dyDescent="0.25">
      <c r="A1051" s="34" t="s">
        <v>166</v>
      </c>
      <c r="B1051" s="1">
        <v>40597</v>
      </c>
      <c r="C1051" s="2"/>
      <c r="D1051" s="1"/>
      <c r="F1051">
        <v>67</v>
      </c>
      <c r="G1051" t="s">
        <v>131</v>
      </c>
      <c r="H1051" s="2"/>
      <c r="I1051" s="12"/>
      <c r="J1051" s="12"/>
      <c r="K1051" s="2"/>
      <c r="L1051" s="36"/>
      <c r="M1051" s="2"/>
      <c r="N1051" s="2"/>
      <c r="O1051" s="2"/>
      <c r="P1051" s="12"/>
      <c r="Q1051" s="12"/>
      <c r="R1051" s="12"/>
      <c r="S1051" s="12"/>
      <c r="T1051" s="12"/>
      <c r="U1051" s="39">
        <v>0</v>
      </c>
      <c r="W1051" s="12"/>
      <c r="X1051" s="12"/>
      <c r="Y1051" s="12"/>
      <c r="Z1051" s="39">
        <v>1886.9342078018906</v>
      </c>
      <c r="AA1051" s="40">
        <v>188.69342078018906</v>
      </c>
      <c r="AB1051" s="12">
        <v>2.7149474921776156</v>
      </c>
      <c r="AC1051" s="42">
        <f>AB1051/AA1051</f>
        <v>1.4388140725586222E-2</v>
      </c>
      <c r="AD1051" s="12"/>
      <c r="AE1051" s="12"/>
      <c r="AF1051" s="12"/>
      <c r="AG1051" s="12">
        <v>383.39530590702105</v>
      </c>
      <c r="AH1051" s="12"/>
      <c r="AI1051" s="12">
        <v>847.32712166024749</v>
      </c>
      <c r="AJ1051" s="12"/>
      <c r="AK1051" s="12">
        <v>0</v>
      </c>
      <c r="AL1051" s="12">
        <v>0</v>
      </c>
      <c r="AM1051" s="39"/>
      <c r="AO1051" s="12"/>
      <c r="AP1051" s="12"/>
      <c r="AQ1051" s="12"/>
      <c r="AR1051" s="41">
        <v>177.71154568612297</v>
      </c>
      <c r="AS1051" s="12">
        <v>71.369284664894195</v>
      </c>
      <c r="AT1051" s="12">
        <v>106.34226102122878</v>
      </c>
      <c r="AU1051" s="12">
        <v>0</v>
      </c>
      <c r="AV1051" s="12"/>
      <c r="AW1051" s="12"/>
      <c r="AX1051" s="13">
        <v>0</v>
      </c>
      <c r="AY1051" s="12"/>
      <c r="AZ1051" s="12"/>
      <c r="BA1051" s="39"/>
      <c r="BB1051" s="40">
        <v>0</v>
      </c>
      <c r="BC1051" s="39">
        <f>U1051+Z1051+AM1051+BA1051</f>
        <v>1886.9342078018906</v>
      </c>
      <c r="BD1051">
        <f>V1051+AA1051+AN1051</f>
        <v>188.69342078018906</v>
      </c>
      <c r="BE1051" s="12"/>
      <c r="BF1051" s="12"/>
      <c r="BG1051" s="12"/>
      <c r="BH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/>
      <c r="CY1051" s="12"/>
      <c r="CZ1051" s="12"/>
      <c r="DA1051" s="12"/>
      <c r="DB1051" s="12"/>
      <c r="DC1051" s="12"/>
      <c r="DD1051" s="12"/>
      <c r="DE1051" s="12"/>
      <c r="DF1051" s="12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</row>
    <row r="1052" spans="1:128" x14ac:dyDescent="0.25">
      <c r="A1052" s="34" t="s">
        <v>166</v>
      </c>
      <c r="B1052" s="1">
        <v>40610</v>
      </c>
      <c r="C1052" s="2"/>
      <c r="D1052" s="1"/>
      <c r="F1052">
        <v>80</v>
      </c>
      <c r="G1052" t="s">
        <v>131</v>
      </c>
      <c r="H1052" s="2"/>
      <c r="I1052" s="12"/>
      <c r="J1052" s="12">
        <v>21.6</v>
      </c>
      <c r="K1052" s="2"/>
      <c r="L1052" s="36"/>
      <c r="M1052" s="2"/>
      <c r="N1052" s="2"/>
      <c r="O1052" s="2"/>
      <c r="P1052" s="12"/>
      <c r="Q1052" s="12"/>
      <c r="R1052" s="12"/>
      <c r="S1052" s="12"/>
      <c r="T1052" s="12"/>
      <c r="U1052" s="39"/>
      <c r="W1052" s="12"/>
      <c r="X1052" s="12"/>
      <c r="Y1052" s="12"/>
      <c r="Z1052" s="39"/>
      <c r="AB1052" s="12"/>
      <c r="AC1052" s="4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39"/>
      <c r="AO1052" s="12"/>
      <c r="AP1052" s="12"/>
      <c r="AQ1052" s="12"/>
      <c r="AR1052" s="41"/>
      <c r="AS1052" s="12"/>
      <c r="AT1052" s="12"/>
      <c r="AU1052" s="12"/>
      <c r="AV1052" s="12"/>
      <c r="AW1052" s="12"/>
      <c r="AX1052" s="13"/>
      <c r="AY1052" s="12"/>
      <c r="AZ1052" s="12"/>
      <c r="BA1052" s="39"/>
      <c r="BB1052" s="40">
        <v>0</v>
      </c>
      <c r="BC1052" s="39"/>
      <c r="BE1052" s="12"/>
      <c r="BF1052" s="12"/>
      <c r="BG1052" s="12"/>
      <c r="BH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2"/>
      <c r="DF1052" s="12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</row>
    <row r="1053" spans="1:128" x14ac:dyDescent="0.25">
      <c r="A1053" s="34" t="s">
        <v>166</v>
      </c>
      <c r="B1053" s="1">
        <v>40616</v>
      </c>
      <c r="C1053" s="2"/>
      <c r="D1053" s="1"/>
      <c r="F1053">
        <v>86</v>
      </c>
      <c r="G1053" t="s">
        <v>131</v>
      </c>
      <c r="H1053" s="2"/>
      <c r="I1053" s="12"/>
      <c r="J1053" s="12"/>
      <c r="K1053" s="2"/>
      <c r="L1053" s="36"/>
      <c r="M1053" s="2"/>
      <c r="N1053" s="2"/>
      <c r="O1053" s="2"/>
      <c r="P1053" s="12"/>
      <c r="Q1053" s="12"/>
      <c r="R1053" s="12"/>
      <c r="S1053" s="12"/>
      <c r="T1053" s="12"/>
      <c r="U1053" s="39">
        <v>0</v>
      </c>
      <c r="W1053" s="12"/>
      <c r="X1053" s="12"/>
      <c r="Y1053" s="12"/>
      <c r="Z1053" s="39">
        <v>2586.0581399347934</v>
      </c>
      <c r="AA1053" s="40">
        <v>258.60581399347933</v>
      </c>
      <c r="AB1053" s="12">
        <v>2.7438295329760223</v>
      </c>
      <c r="AC1053" s="42">
        <f t="shared" ref="AC1053:AC1054" si="58">AB1053/AA1053</f>
        <v>1.0610084478012574E-2</v>
      </c>
      <c r="AD1053" s="12"/>
      <c r="AE1053" s="12"/>
      <c r="AF1053" s="12"/>
      <c r="AG1053" s="12">
        <v>287.36172627822225</v>
      </c>
      <c r="AH1053" s="12"/>
      <c r="AI1053" s="12">
        <v>3753.3970265043622</v>
      </c>
      <c r="AJ1053" s="12"/>
      <c r="AK1053" s="12">
        <v>0</v>
      </c>
      <c r="AL1053" s="12">
        <v>0</v>
      </c>
      <c r="AM1053" s="39"/>
      <c r="AO1053" s="12"/>
      <c r="AP1053" s="12"/>
      <c r="AQ1053" s="12"/>
      <c r="AR1053" s="41">
        <v>162.96512103523173</v>
      </c>
      <c r="AS1053" s="12">
        <v>17.623895794359512</v>
      </c>
      <c r="AT1053" s="12">
        <v>145.34122524087223</v>
      </c>
      <c r="AU1053" s="12">
        <v>0</v>
      </c>
      <c r="AV1053" s="12"/>
      <c r="AW1053" s="12"/>
      <c r="AX1053" s="13">
        <v>0</v>
      </c>
      <c r="AY1053" s="12"/>
      <c r="AZ1053" s="12"/>
      <c r="BA1053" s="39"/>
      <c r="BB1053" s="40">
        <v>0</v>
      </c>
      <c r="BC1053" s="39">
        <f>U1053+Z1053+AM1053+BA1053</f>
        <v>2586.0581399347934</v>
      </c>
      <c r="BD1053">
        <f t="shared" ref="BD1053:BD1054" si="59">V1053+AA1053+AN1053</f>
        <v>258.60581399347933</v>
      </c>
      <c r="BE1053" s="12"/>
      <c r="BF1053" s="12"/>
      <c r="BG1053" s="12"/>
      <c r="BH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</row>
    <row r="1054" spans="1:128" x14ac:dyDescent="0.25">
      <c r="A1054" s="34" t="s">
        <v>166</v>
      </c>
      <c r="B1054" s="1">
        <v>40639</v>
      </c>
      <c r="C1054" s="2"/>
      <c r="D1054" s="1"/>
      <c r="F1054">
        <v>109</v>
      </c>
      <c r="G1054" t="s">
        <v>131</v>
      </c>
      <c r="H1054" s="2"/>
      <c r="I1054" s="12"/>
      <c r="J1054" s="12"/>
      <c r="K1054" s="2"/>
      <c r="L1054" s="36"/>
      <c r="M1054" s="2"/>
      <c r="N1054" s="2"/>
      <c r="O1054" s="2"/>
      <c r="P1054" s="12"/>
      <c r="Q1054" s="12"/>
      <c r="R1054" s="12"/>
      <c r="S1054" s="12"/>
      <c r="T1054" s="12"/>
      <c r="U1054" s="39">
        <v>0</v>
      </c>
      <c r="W1054" s="12"/>
      <c r="X1054" s="12"/>
      <c r="Y1054" s="12"/>
      <c r="Z1054" s="39">
        <v>1472.1950232205463</v>
      </c>
      <c r="AA1054" s="40">
        <v>147.21950232205464</v>
      </c>
      <c r="AB1054" s="12">
        <v>1.9333414603829515</v>
      </c>
      <c r="AC1054" s="42">
        <f t="shared" si="58"/>
        <v>1.3132373292185228E-2</v>
      </c>
      <c r="AD1054" s="12"/>
      <c r="AE1054" s="12"/>
      <c r="AF1054" s="12"/>
      <c r="AG1054" s="12">
        <v>0</v>
      </c>
      <c r="AH1054" s="12"/>
      <c r="AI1054" s="12">
        <v>6252.3796823502671</v>
      </c>
      <c r="AJ1054" s="12"/>
      <c r="AK1054" s="12">
        <v>94.066737224852062</v>
      </c>
      <c r="AL1054" s="12">
        <v>337.95315218080805</v>
      </c>
      <c r="AM1054" s="39"/>
      <c r="AO1054" s="12"/>
      <c r="AP1054" s="12"/>
      <c r="AQ1054" s="12"/>
      <c r="AR1054" s="41">
        <v>144.39567831947335</v>
      </c>
      <c r="AS1054" s="12">
        <v>0</v>
      </c>
      <c r="AT1054" s="12">
        <v>135.72307182868533</v>
      </c>
      <c r="AU1054" s="12">
        <v>5.9123953715941671</v>
      </c>
      <c r="AV1054" s="12"/>
      <c r="AW1054" s="12"/>
      <c r="AX1054" s="13">
        <v>2.7602111191938681</v>
      </c>
      <c r="AY1054" s="12"/>
      <c r="AZ1054" s="12"/>
      <c r="BA1054" s="39"/>
      <c r="BB1054" s="40">
        <v>0</v>
      </c>
      <c r="BC1054" s="39">
        <f>U1054+Z1054+AM1054+BA1054</f>
        <v>1472.1950232205463</v>
      </c>
      <c r="BD1054">
        <f t="shared" si="59"/>
        <v>147.21950232205464</v>
      </c>
      <c r="BE1054" s="12"/>
      <c r="BF1054" s="12"/>
      <c r="BG1054" s="12"/>
      <c r="BH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2"/>
      <c r="DF1054" s="12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</row>
    <row r="1055" spans="1:128" x14ac:dyDescent="0.25">
      <c r="A1055" s="34" t="s">
        <v>166</v>
      </c>
      <c r="B1055" s="1">
        <v>40641</v>
      </c>
      <c r="C1055" s="2"/>
      <c r="D1055" s="1"/>
      <c r="F1055">
        <v>111</v>
      </c>
      <c r="G1055" t="s">
        <v>131</v>
      </c>
      <c r="H1055" s="2"/>
      <c r="I1055" s="12"/>
      <c r="J1055" s="12">
        <v>24.65</v>
      </c>
      <c r="K1055" s="2"/>
      <c r="L1055" s="36"/>
      <c r="M1055" s="2"/>
      <c r="N1055" s="2"/>
      <c r="O1055" s="2"/>
      <c r="P1055" s="12"/>
      <c r="Q1055" s="12"/>
      <c r="R1055" s="12"/>
      <c r="S1055" s="12"/>
      <c r="T1055" s="12"/>
      <c r="U1055" s="39"/>
      <c r="W1055" s="12"/>
      <c r="X1055" s="12"/>
      <c r="Y1055" s="12"/>
      <c r="Z1055" s="39"/>
      <c r="AB1055" s="12"/>
      <c r="AC1055" s="4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39"/>
      <c r="AO1055" s="12"/>
      <c r="AP1055" s="12"/>
      <c r="AQ1055" s="12"/>
      <c r="AR1055" s="41"/>
      <c r="AS1055" s="12"/>
      <c r="AT1055" s="12"/>
      <c r="AU1055" s="12"/>
      <c r="AV1055" s="12"/>
      <c r="AW1055" s="12"/>
      <c r="AX1055" s="13"/>
      <c r="AY1055" s="12"/>
      <c r="AZ1055" s="12"/>
      <c r="BA1055" s="39"/>
      <c r="BB1055" s="40">
        <v>0</v>
      </c>
      <c r="BC1055" s="39"/>
      <c r="BE1055" s="12"/>
      <c r="BF1055" s="12"/>
      <c r="BG1055" s="12"/>
      <c r="BH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2"/>
      <c r="DF1055" s="12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</row>
    <row r="1056" spans="1:128" x14ac:dyDescent="0.25">
      <c r="A1056" s="34" t="s">
        <v>166</v>
      </c>
      <c r="B1056" s="1">
        <v>40644</v>
      </c>
      <c r="C1056" s="2"/>
      <c r="D1056" s="1"/>
      <c r="F1056">
        <v>114</v>
      </c>
      <c r="G1056" t="s">
        <v>131</v>
      </c>
      <c r="H1056" s="2"/>
      <c r="I1056" s="12"/>
      <c r="J1056" s="12"/>
      <c r="K1056" s="2"/>
      <c r="L1056" s="36"/>
      <c r="M1056" s="2"/>
      <c r="N1056" s="2"/>
      <c r="O1056" s="2"/>
      <c r="P1056" s="12"/>
      <c r="Q1056" s="12"/>
      <c r="R1056" s="12"/>
      <c r="S1056" s="12"/>
      <c r="T1056" s="12"/>
      <c r="U1056" s="39"/>
      <c r="W1056" s="12"/>
      <c r="X1056" s="12"/>
      <c r="Y1056" s="12"/>
      <c r="Z1056" s="39"/>
      <c r="AB1056" s="12"/>
      <c r="AC1056" s="4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39"/>
      <c r="AO1056" s="12"/>
      <c r="AP1056" s="12"/>
      <c r="AQ1056" s="12"/>
      <c r="AR1056" s="41"/>
      <c r="AS1056" s="12"/>
      <c r="AT1056" s="12"/>
      <c r="AU1056" s="12"/>
      <c r="AV1056" s="12"/>
      <c r="AW1056" s="12"/>
      <c r="AX1056" s="13"/>
      <c r="AY1056" s="12"/>
      <c r="AZ1056" s="12"/>
      <c r="BA1056" s="39"/>
      <c r="BB1056" s="40">
        <v>0</v>
      </c>
      <c r="BC1056" s="39"/>
      <c r="BE1056" s="12"/>
      <c r="BF1056" s="12"/>
      <c r="BG1056" s="12">
        <v>9.1525423728813564</v>
      </c>
      <c r="BH1056" s="12">
        <v>5.0296296296296292</v>
      </c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2"/>
      <c r="DF1056" s="12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</row>
    <row r="1057" spans="1:128" x14ac:dyDescent="0.25">
      <c r="A1057" s="34" t="s">
        <v>166</v>
      </c>
      <c r="B1057" s="1">
        <v>40647</v>
      </c>
      <c r="C1057" s="2"/>
      <c r="D1057" s="1"/>
      <c r="F1057">
        <v>117</v>
      </c>
      <c r="G1057" t="s">
        <v>131</v>
      </c>
      <c r="H1057" s="2"/>
      <c r="I1057" s="12"/>
      <c r="J1057" s="12"/>
      <c r="K1057" s="2"/>
      <c r="L1057" s="36"/>
      <c r="M1057" s="2"/>
      <c r="N1057" s="2"/>
      <c r="O1057" s="2"/>
      <c r="P1057" s="12"/>
      <c r="Q1057" s="12"/>
      <c r="R1057" s="12"/>
      <c r="S1057" s="12"/>
      <c r="T1057" s="12"/>
      <c r="U1057" s="39"/>
      <c r="W1057" s="12"/>
      <c r="X1057" s="12"/>
      <c r="Y1057" s="12"/>
      <c r="Z1057" s="39"/>
      <c r="AB1057" s="12"/>
      <c r="AC1057" s="4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39"/>
      <c r="AO1057" s="12"/>
      <c r="AP1057" s="12"/>
      <c r="AQ1057" s="12"/>
      <c r="AR1057" s="41"/>
      <c r="AS1057" s="12"/>
      <c r="AT1057" s="12"/>
      <c r="AU1057" s="12"/>
      <c r="AV1057" s="12"/>
      <c r="AW1057" s="12"/>
      <c r="AX1057" s="13"/>
      <c r="AY1057" s="12"/>
      <c r="AZ1057" s="12"/>
      <c r="BA1057" s="39"/>
      <c r="BB1057" s="40">
        <v>0</v>
      </c>
      <c r="BC1057" s="39"/>
      <c r="BE1057" s="12"/>
      <c r="BF1057" s="12"/>
      <c r="BG1057" s="12">
        <v>16.158192090395481</v>
      </c>
      <c r="BH1057" s="12">
        <v>4.830645161290323</v>
      </c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2"/>
      <c r="DF1057" s="12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</row>
    <row r="1058" spans="1:128" x14ac:dyDescent="0.25">
      <c r="A1058" s="34" t="s">
        <v>166</v>
      </c>
      <c r="B1058" s="1">
        <v>40650</v>
      </c>
      <c r="C1058" s="2"/>
      <c r="D1058" s="1"/>
      <c r="F1058">
        <v>120</v>
      </c>
      <c r="G1058" t="s">
        <v>131</v>
      </c>
      <c r="H1058" s="2"/>
      <c r="I1058" s="12"/>
      <c r="J1058" s="12">
        <v>25.7</v>
      </c>
      <c r="K1058" s="2"/>
      <c r="L1058" s="36"/>
      <c r="M1058" s="2"/>
      <c r="N1058" s="2"/>
      <c r="O1058" s="2"/>
      <c r="P1058" s="12"/>
      <c r="Q1058" s="12"/>
      <c r="R1058" s="12"/>
      <c r="S1058" s="12"/>
      <c r="T1058" s="12"/>
      <c r="U1058" s="39"/>
      <c r="W1058" s="12"/>
      <c r="X1058" s="12"/>
      <c r="Y1058" s="12"/>
      <c r="Z1058" s="39"/>
      <c r="AB1058" s="12"/>
      <c r="AC1058" s="4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39"/>
      <c r="AO1058" s="12"/>
      <c r="AP1058" s="12"/>
      <c r="AQ1058" s="12"/>
      <c r="AR1058" s="41"/>
      <c r="AS1058" s="12"/>
      <c r="AT1058" s="12"/>
      <c r="AU1058" s="12"/>
      <c r="AV1058" s="12"/>
      <c r="AW1058" s="12"/>
      <c r="AX1058" s="13"/>
      <c r="AY1058" s="12"/>
      <c r="AZ1058" s="12"/>
      <c r="BA1058" s="39"/>
      <c r="BB1058" s="40">
        <v>0</v>
      </c>
      <c r="BC1058" s="39"/>
      <c r="BE1058" s="12"/>
      <c r="BF1058" s="12"/>
      <c r="BG1058" s="12"/>
      <c r="BH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2"/>
      <c r="DF1058" s="12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</row>
    <row r="1059" spans="1:128" x14ac:dyDescent="0.25">
      <c r="A1059" s="34" t="s">
        <v>166</v>
      </c>
      <c r="B1059" s="1">
        <v>40653</v>
      </c>
      <c r="C1059" s="2"/>
      <c r="D1059" s="1"/>
      <c r="F1059">
        <v>123</v>
      </c>
      <c r="G1059" t="s">
        <v>131</v>
      </c>
      <c r="H1059" s="2"/>
      <c r="I1059" s="12"/>
      <c r="J1059" s="12"/>
      <c r="K1059" s="2"/>
      <c r="L1059" s="36"/>
      <c r="M1059" s="2"/>
      <c r="N1059" s="2"/>
      <c r="O1059" s="2"/>
      <c r="P1059" s="12"/>
      <c r="Q1059" s="12"/>
      <c r="R1059" s="12"/>
      <c r="S1059" s="12"/>
      <c r="T1059" s="12"/>
      <c r="U1059" s="39"/>
      <c r="W1059" s="12"/>
      <c r="X1059" s="12"/>
      <c r="Y1059" s="12"/>
      <c r="Z1059" s="39"/>
      <c r="AB1059" s="12"/>
      <c r="AC1059" s="4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39"/>
      <c r="AO1059" s="12"/>
      <c r="AP1059" s="12"/>
      <c r="AQ1059" s="12"/>
      <c r="AR1059" s="41"/>
      <c r="AS1059" s="12"/>
      <c r="AT1059" s="12"/>
      <c r="AU1059" s="12"/>
      <c r="AV1059" s="12"/>
      <c r="AW1059" s="12"/>
      <c r="AX1059" s="13"/>
      <c r="AY1059" s="12"/>
      <c r="AZ1059" s="12"/>
      <c r="BA1059" s="39"/>
      <c r="BB1059" s="40">
        <v>0</v>
      </c>
      <c r="BC1059" s="39"/>
      <c r="BE1059" s="12"/>
      <c r="BF1059" s="12"/>
      <c r="BG1059" s="12">
        <v>32.994350282485875</v>
      </c>
      <c r="BH1059" s="12">
        <v>4.8114093959731541</v>
      </c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2"/>
      <c r="DF1059" s="12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</row>
    <row r="1060" spans="1:128" x14ac:dyDescent="0.25">
      <c r="A1060" s="34" t="s">
        <v>166</v>
      </c>
      <c r="B1060" s="1">
        <v>40660</v>
      </c>
      <c r="C1060" s="2"/>
      <c r="D1060" s="1"/>
      <c r="F1060">
        <v>130</v>
      </c>
      <c r="G1060" t="s">
        <v>131</v>
      </c>
      <c r="H1060" s="2"/>
      <c r="I1060" s="12"/>
      <c r="J1060" s="12"/>
      <c r="K1060" s="2"/>
      <c r="L1060" s="36"/>
      <c r="M1060" s="2"/>
      <c r="N1060" s="2"/>
      <c r="O1060" s="2"/>
      <c r="P1060" s="12"/>
      <c r="Q1060" s="12"/>
      <c r="R1060" s="12"/>
      <c r="S1060" s="12"/>
      <c r="T1060" s="12"/>
      <c r="U1060" s="39">
        <v>0</v>
      </c>
      <c r="W1060" s="12"/>
      <c r="X1060" s="12"/>
      <c r="Y1060" s="12"/>
      <c r="Z1060" s="39">
        <v>1300.593457133742</v>
      </c>
      <c r="AA1060" s="40">
        <v>130.0593457133742</v>
      </c>
      <c r="AB1060" s="12">
        <v>1.6795480964188507</v>
      </c>
      <c r="AC1060" s="42">
        <f>AB1060/AA1060</f>
        <v>1.2913705564229517E-2</v>
      </c>
      <c r="AD1060" s="12"/>
      <c r="AE1060" s="12"/>
      <c r="AF1060" s="12"/>
      <c r="AG1060" s="12">
        <v>0</v>
      </c>
      <c r="AH1060" s="12"/>
      <c r="AI1060" s="12">
        <v>2875.9459547285155</v>
      </c>
      <c r="AJ1060" s="12"/>
      <c r="AK1060" s="12">
        <v>262.10025179128388</v>
      </c>
      <c r="AL1060" s="12">
        <v>5301.6387467403501</v>
      </c>
      <c r="AM1060" s="39"/>
      <c r="AO1060" s="12"/>
      <c r="AP1060" s="12"/>
      <c r="AQ1060" s="12"/>
      <c r="AR1060" s="41">
        <v>160.01180982887183</v>
      </c>
      <c r="AS1060" s="12">
        <v>0</v>
      </c>
      <c r="AT1060" s="12">
        <v>58.105125983034753</v>
      </c>
      <c r="AU1060" s="12">
        <v>93.41224298803165</v>
      </c>
      <c r="AV1060" s="12"/>
      <c r="AW1060" s="12"/>
      <c r="AX1060" s="13">
        <v>8.4944408578054436</v>
      </c>
      <c r="AY1060" s="12"/>
      <c r="AZ1060" s="12"/>
      <c r="BA1060" s="39"/>
      <c r="BB1060" s="40">
        <v>0</v>
      </c>
      <c r="BC1060" s="39">
        <f>U1060+Z1060+AM1060+BA1060</f>
        <v>1300.593457133742</v>
      </c>
      <c r="BD1060">
        <f>V1060+AA1060+AN1060</f>
        <v>130.0593457133742</v>
      </c>
      <c r="BE1060" s="12"/>
      <c r="BF1060" s="12"/>
      <c r="BG1060" s="12">
        <v>56.610169491525426</v>
      </c>
      <c r="BH1060" s="12">
        <v>5.0411483253588516</v>
      </c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2"/>
      <c r="DF1060" s="12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</row>
    <row r="1061" spans="1:128" x14ac:dyDescent="0.25">
      <c r="A1061" s="34" t="s">
        <v>166</v>
      </c>
      <c r="B1061" s="1">
        <v>40673</v>
      </c>
      <c r="C1061" s="2"/>
      <c r="D1061" s="1"/>
      <c r="F1061">
        <v>143</v>
      </c>
      <c r="G1061" t="s">
        <v>131</v>
      </c>
      <c r="H1061" s="2"/>
      <c r="I1061" s="12"/>
      <c r="J1061" s="12"/>
      <c r="K1061" s="2"/>
      <c r="L1061" s="36"/>
      <c r="M1061" s="2"/>
      <c r="N1061" s="2"/>
      <c r="O1061" s="2"/>
      <c r="P1061" s="12"/>
      <c r="Q1061" s="12"/>
      <c r="R1061" s="12"/>
      <c r="S1061" s="12"/>
      <c r="T1061" s="12"/>
      <c r="U1061" s="39"/>
      <c r="W1061" s="12"/>
      <c r="X1061" s="12"/>
      <c r="Y1061" s="12"/>
      <c r="Z1061" s="39"/>
      <c r="AB1061" s="12"/>
      <c r="AC1061" s="4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39"/>
      <c r="AO1061" s="12"/>
      <c r="AP1061" s="12"/>
      <c r="AQ1061" s="12"/>
      <c r="AR1061" s="41"/>
      <c r="AS1061" s="12"/>
      <c r="AT1061" s="12"/>
      <c r="AU1061" s="12"/>
      <c r="AV1061" s="12"/>
      <c r="AW1061" s="12"/>
      <c r="AX1061" s="13"/>
      <c r="AY1061" s="12"/>
      <c r="AZ1061" s="12"/>
      <c r="BA1061" s="39"/>
      <c r="BB1061" s="40">
        <v>0</v>
      </c>
      <c r="BC1061" s="39"/>
      <c r="BE1061" s="12"/>
      <c r="BF1061" s="12"/>
      <c r="BG1061" s="12">
        <v>67.909604519774007</v>
      </c>
      <c r="BH1061" s="12">
        <v>4.79</v>
      </c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2"/>
      <c r="DF1061" s="12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</row>
    <row r="1062" spans="1:128" x14ac:dyDescent="0.25">
      <c r="A1062" s="34" t="s">
        <v>166</v>
      </c>
      <c r="B1062" s="1">
        <v>40679</v>
      </c>
      <c r="C1062" s="2"/>
      <c r="D1062" s="1"/>
      <c r="F1062">
        <v>149</v>
      </c>
      <c r="G1062" t="s">
        <v>131</v>
      </c>
      <c r="H1062" s="2"/>
      <c r="I1062" s="12"/>
      <c r="J1062" s="12"/>
      <c r="K1062" s="2"/>
      <c r="L1062" s="36"/>
      <c r="M1062" s="2"/>
      <c r="N1062" s="2"/>
      <c r="O1062" s="2"/>
      <c r="P1062" s="12"/>
      <c r="Q1062" s="12"/>
      <c r="R1062" s="12"/>
      <c r="S1062" s="12"/>
      <c r="T1062" s="12"/>
      <c r="U1062" s="39"/>
      <c r="W1062" s="12"/>
      <c r="X1062" s="12"/>
      <c r="Y1062" s="12"/>
      <c r="Z1062" s="39"/>
      <c r="AB1062" s="12"/>
      <c r="AC1062" s="4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39"/>
      <c r="AO1062" s="12"/>
      <c r="AP1062" s="12"/>
      <c r="AQ1062" s="12"/>
      <c r="AR1062" s="41"/>
      <c r="AS1062" s="12"/>
      <c r="AT1062" s="12"/>
      <c r="AU1062" s="12"/>
      <c r="AV1062" s="12"/>
      <c r="AW1062" s="12"/>
      <c r="AX1062" s="13"/>
      <c r="AY1062" s="12"/>
      <c r="AZ1062" s="12"/>
      <c r="BA1062" s="39"/>
      <c r="BB1062" s="40">
        <v>0</v>
      </c>
      <c r="BC1062" s="39"/>
      <c r="BE1062" s="12"/>
      <c r="BF1062" s="12"/>
      <c r="BG1062" s="12">
        <v>80.903954802259875</v>
      </c>
      <c r="BH1062" s="12">
        <v>4.6391304347826088</v>
      </c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2"/>
      <c r="DF1062" s="12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</row>
    <row r="1063" spans="1:128" x14ac:dyDescent="0.25">
      <c r="A1063" s="34" t="s">
        <v>166</v>
      </c>
      <c r="B1063" s="1">
        <v>40686</v>
      </c>
      <c r="C1063" s="2"/>
      <c r="D1063" s="1"/>
      <c r="F1063">
        <v>156</v>
      </c>
      <c r="G1063" t="s">
        <v>131</v>
      </c>
      <c r="H1063" s="2"/>
      <c r="I1063" s="12"/>
      <c r="J1063" s="12"/>
      <c r="K1063" s="2"/>
      <c r="L1063" s="36"/>
      <c r="M1063" s="2"/>
      <c r="N1063" s="2"/>
      <c r="O1063" s="2"/>
      <c r="P1063" s="12"/>
      <c r="Q1063" s="12"/>
      <c r="R1063" s="12"/>
      <c r="S1063" s="12"/>
      <c r="T1063" s="12"/>
      <c r="U1063" s="39"/>
      <c r="W1063" s="12"/>
      <c r="X1063" s="12"/>
      <c r="Y1063" s="12"/>
      <c r="Z1063" s="39"/>
      <c r="AB1063" s="12"/>
      <c r="AC1063" s="4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39"/>
      <c r="AO1063" s="12"/>
      <c r="AP1063" s="12"/>
      <c r="AQ1063" s="12"/>
      <c r="AR1063" s="41"/>
      <c r="AS1063" s="12"/>
      <c r="AT1063" s="12"/>
      <c r="AU1063" s="12"/>
      <c r="AV1063" s="12"/>
      <c r="AW1063" s="12"/>
      <c r="AX1063" s="13"/>
      <c r="AY1063" s="12"/>
      <c r="AZ1063" s="12"/>
      <c r="BA1063" s="39"/>
      <c r="BB1063" s="40">
        <v>0</v>
      </c>
      <c r="BC1063" s="39"/>
      <c r="BE1063" s="12"/>
      <c r="BF1063" s="12"/>
      <c r="BG1063" s="12">
        <v>92.429378531073439</v>
      </c>
      <c r="BH1063" s="12">
        <v>4.9705882352941178</v>
      </c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  <c r="CQ1063" s="12"/>
      <c r="CR1063" s="12"/>
      <c r="CS1063" s="12"/>
      <c r="CT1063" s="12"/>
      <c r="CU1063" s="12"/>
      <c r="CV1063" s="12"/>
      <c r="CW1063" s="12"/>
      <c r="CX1063" s="12"/>
      <c r="CY1063" s="12"/>
      <c r="CZ1063" s="12"/>
      <c r="DA1063" s="12"/>
      <c r="DB1063" s="12"/>
      <c r="DC1063" s="12"/>
      <c r="DD1063" s="12"/>
      <c r="DE1063" s="12"/>
      <c r="DF1063" s="12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</row>
    <row r="1064" spans="1:128" x14ac:dyDescent="0.25">
      <c r="A1064" s="34" t="s">
        <v>166</v>
      </c>
      <c r="B1064" s="1">
        <v>40693</v>
      </c>
      <c r="C1064" s="2"/>
      <c r="D1064" s="1"/>
      <c r="F1064">
        <v>163</v>
      </c>
      <c r="G1064" t="s">
        <v>131</v>
      </c>
      <c r="H1064" s="2"/>
      <c r="I1064" s="12"/>
      <c r="J1064" s="12"/>
      <c r="K1064" s="2"/>
      <c r="L1064" s="36"/>
      <c r="M1064" s="2"/>
      <c r="N1064" s="2"/>
      <c r="O1064" s="2"/>
      <c r="P1064" s="12"/>
      <c r="Q1064" s="12"/>
      <c r="R1064" s="12"/>
      <c r="S1064" s="12"/>
      <c r="T1064" s="12"/>
      <c r="U1064" s="39"/>
      <c r="W1064" s="12"/>
      <c r="X1064" s="12"/>
      <c r="Y1064" s="12"/>
      <c r="Z1064" s="39"/>
      <c r="AB1064" s="12"/>
      <c r="AC1064" s="4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39"/>
      <c r="AO1064" s="12"/>
      <c r="AP1064" s="12"/>
      <c r="AQ1064" s="12"/>
      <c r="AR1064" s="41"/>
      <c r="AS1064" s="12"/>
      <c r="AT1064" s="12"/>
      <c r="AU1064" s="12"/>
      <c r="AV1064" s="12"/>
      <c r="AW1064" s="12"/>
      <c r="AX1064" s="13"/>
      <c r="AY1064" s="12"/>
      <c r="AZ1064" s="12"/>
      <c r="BA1064" s="39"/>
      <c r="BB1064" s="40">
        <v>0</v>
      </c>
      <c r="BC1064" s="39"/>
      <c r="BE1064" s="12"/>
      <c r="BF1064" s="12"/>
      <c r="BG1064" s="12">
        <v>100</v>
      </c>
      <c r="BH1064" s="12">
        <v>4.7925373134328364</v>
      </c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2"/>
      <c r="DF1064" s="12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/>
      <c r="DW1064" s="12"/>
      <c r="DX1064" s="12"/>
    </row>
    <row r="1065" spans="1:128" x14ac:dyDescent="0.25">
      <c r="A1065" s="34" t="s">
        <v>166</v>
      </c>
      <c r="B1065" s="1">
        <v>40636</v>
      </c>
      <c r="C1065" s="2">
        <v>7</v>
      </c>
      <c r="D1065" t="s">
        <v>222</v>
      </c>
      <c r="E1065" t="s">
        <v>18</v>
      </c>
      <c r="F1065">
        <v>106</v>
      </c>
      <c r="G1065" t="s">
        <v>131</v>
      </c>
      <c r="H1065" s="2"/>
      <c r="I1065" s="12"/>
      <c r="J1065" s="12"/>
      <c r="K1065" s="2"/>
      <c r="L1065" s="36"/>
      <c r="M1065" s="2"/>
      <c r="N1065" s="2">
        <v>106</v>
      </c>
      <c r="O1065" s="2"/>
      <c r="P1065" s="12"/>
      <c r="Q1065" s="12"/>
      <c r="R1065" s="12"/>
      <c r="S1065" s="12"/>
      <c r="T1065" s="12"/>
      <c r="U1065" s="39"/>
      <c r="W1065" s="12"/>
      <c r="X1065" s="12"/>
      <c r="Y1065" s="12"/>
      <c r="Z1065" s="39"/>
      <c r="AB1065" s="12"/>
      <c r="AC1065" s="4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39"/>
      <c r="AO1065" s="12"/>
      <c r="AP1065" s="12"/>
      <c r="AQ1065" s="12"/>
      <c r="AR1065" s="41"/>
      <c r="AS1065" s="12"/>
      <c r="AT1065" s="12"/>
      <c r="AU1065" s="12"/>
      <c r="AV1065" s="12"/>
      <c r="AW1065" s="12"/>
      <c r="AX1065" s="13"/>
      <c r="AY1065" s="12"/>
      <c r="AZ1065" s="12"/>
      <c r="BA1065" s="39"/>
      <c r="BB1065" s="40">
        <v>0</v>
      </c>
      <c r="BC1065" s="39"/>
      <c r="BE1065" s="12"/>
      <c r="BF1065" s="12"/>
      <c r="BG1065" s="12"/>
      <c r="BH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  <c r="CQ1065" s="12"/>
      <c r="CR1065" s="12"/>
      <c r="CS1065" s="12"/>
      <c r="CT1065" s="12"/>
      <c r="CU1065" s="12"/>
      <c r="CV1065" s="12"/>
      <c r="CW1065" s="12"/>
      <c r="CX1065" s="12"/>
      <c r="CY1065" s="12"/>
      <c r="CZ1065" s="12"/>
      <c r="DA1065" s="12"/>
      <c r="DB1065" s="12"/>
      <c r="DC1065" s="12"/>
      <c r="DD1065" s="12"/>
      <c r="DE1065" s="12"/>
      <c r="DF1065" s="12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</row>
    <row r="1066" spans="1:128" x14ac:dyDescent="0.25">
      <c r="A1066" s="34" t="s">
        <v>166</v>
      </c>
      <c r="B1066" s="1">
        <v>40691</v>
      </c>
      <c r="C1066" s="2">
        <v>9</v>
      </c>
      <c r="D1066" s="1" t="s">
        <v>122</v>
      </c>
      <c r="E1066" t="s">
        <v>20</v>
      </c>
      <c r="F1066">
        <v>161</v>
      </c>
      <c r="G1066" t="s">
        <v>131</v>
      </c>
      <c r="H1066" s="2"/>
      <c r="I1066" s="12"/>
      <c r="J1066" s="12"/>
      <c r="K1066" s="2"/>
      <c r="L1066" s="36"/>
      <c r="M1066" s="2"/>
      <c r="N1066" s="2"/>
      <c r="O1066" s="2"/>
      <c r="P1066" s="12"/>
      <c r="Q1066" s="12"/>
      <c r="R1066" s="12"/>
      <c r="S1066" s="12"/>
      <c r="T1066" s="12"/>
      <c r="U1066" s="39"/>
      <c r="W1066" s="12"/>
      <c r="X1066" s="12"/>
      <c r="Y1066" s="12"/>
      <c r="Z1066" s="39"/>
      <c r="AB1066" s="12"/>
      <c r="AC1066" s="4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39"/>
      <c r="AO1066" s="12"/>
      <c r="AP1066" s="12"/>
      <c r="AQ1066" s="12"/>
      <c r="AR1066" s="41"/>
      <c r="AS1066" s="12"/>
      <c r="AT1066" s="12"/>
      <c r="AU1066" s="12"/>
      <c r="AV1066" s="12"/>
      <c r="AW1066" s="12"/>
      <c r="AX1066" s="13"/>
      <c r="AY1066" s="12">
        <v>5174.0373124999996</v>
      </c>
      <c r="AZ1066" s="12">
        <v>36.4</v>
      </c>
      <c r="BA1066" s="39">
        <f>AY1066*(AZ1066/100)</f>
        <v>1883.3495817499997</v>
      </c>
      <c r="BB1066" s="40">
        <v>188.33495817499997</v>
      </c>
      <c r="BC1066" s="39"/>
      <c r="BE1066" s="12"/>
      <c r="BF1066" s="12">
        <f>BA1066/227</f>
        <v>8.2966941927312767</v>
      </c>
      <c r="BG1066" s="12"/>
      <c r="BH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2"/>
      <c r="DF1066" s="12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</row>
    <row r="1067" spans="1:128" x14ac:dyDescent="0.25">
      <c r="A1067" s="34" t="s">
        <v>166</v>
      </c>
      <c r="B1067" s="1">
        <v>40530</v>
      </c>
      <c r="C1067" s="2">
        <v>0</v>
      </c>
      <c r="D1067" s="1" t="s">
        <v>223</v>
      </c>
      <c r="E1067" t="s">
        <v>14</v>
      </c>
      <c r="F1067">
        <v>0</v>
      </c>
      <c r="G1067" t="s">
        <v>131</v>
      </c>
      <c r="H1067" s="2"/>
      <c r="I1067" s="12"/>
      <c r="J1067" s="12"/>
      <c r="K1067" s="2"/>
      <c r="L1067" s="36"/>
      <c r="M1067" s="2"/>
      <c r="N1067" s="2"/>
      <c r="O1067" s="2"/>
      <c r="P1067" s="12"/>
      <c r="Q1067" s="12"/>
      <c r="R1067" s="12"/>
      <c r="S1067" s="12"/>
      <c r="T1067" s="12"/>
      <c r="U1067" s="39">
        <v>0</v>
      </c>
      <c r="W1067" s="12"/>
      <c r="X1067" s="12"/>
      <c r="Y1067" s="12"/>
      <c r="Z1067" s="39">
        <v>0</v>
      </c>
      <c r="AB1067" s="12"/>
      <c r="AC1067" s="42"/>
      <c r="AD1067" s="12"/>
      <c r="AE1067" s="12"/>
      <c r="AF1067" s="12"/>
      <c r="AG1067" s="12">
        <v>0</v>
      </c>
      <c r="AH1067" s="12"/>
      <c r="AI1067" s="12">
        <v>0</v>
      </c>
      <c r="AJ1067" s="12"/>
      <c r="AK1067" s="12">
        <v>0</v>
      </c>
      <c r="AL1067" s="12">
        <v>0</v>
      </c>
      <c r="AM1067" s="39"/>
      <c r="AO1067" s="12"/>
      <c r="AP1067" s="12"/>
      <c r="AQ1067" s="12"/>
      <c r="AR1067" s="41">
        <v>0</v>
      </c>
      <c r="AS1067" s="12">
        <v>0</v>
      </c>
      <c r="AT1067" s="12">
        <v>0</v>
      </c>
      <c r="AU1067" s="12">
        <v>0</v>
      </c>
      <c r="AV1067" s="12"/>
      <c r="AW1067" s="12"/>
      <c r="AX1067" s="13">
        <v>0</v>
      </c>
      <c r="AY1067" s="12"/>
      <c r="AZ1067" s="12"/>
      <c r="BA1067" s="39"/>
      <c r="BB1067" s="40">
        <v>0</v>
      </c>
      <c r="BC1067" s="39"/>
      <c r="BE1067" s="12"/>
      <c r="BF1067" s="12"/>
      <c r="BG1067" s="12"/>
      <c r="BH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2"/>
      <c r="DF1067" s="12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</row>
    <row r="1068" spans="1:128" x14ac:dyDescent="0.25">
      <c r="A1068" s="34" t="s">
        <v>166</v>
      </c>
      <c r="B1068" s="1">
        <v>40556</v>
      </c>
      <c r="C1068" s="2">
        <v>3</v>
      </c>
      <c r="D1068" t="s">
        <v>224</v>
      </c>
      <c r="E1068" t="s">
        <v>16</v>
      </c>
      <c r="F1068">
        <v>26</v>
      </c>
      <c r="G1068" t="s">
        <v>131</v>
      </c>
      <c r="H1068" s="2"/>
      <c r="I1068" s="12"/>
      <c r="J1068" s="12"/>
      <c r="K1068" s="2"/>
      <c r="L1068" s="36">
        <v>26</v>
      </c>
      <c r="M1068" s="2"/>
      <c r="N1068" s="2"/>
      <c r="O1068" s="2"/>
      <c r="P1068" s="12"/>
      <c r="Q1068" s="12"/>
      <c r="R1068" s="12"/>
      <c r="S1068" s="12"/>
      <c r="T1068" s="12"/>
      <c r="U1068" s="39">
        <v>0</v>
      </c>
      <c r="W1068" s="12"/>
      <c r="X1068" s="12"/>
      <c r="Y1068" s="12"/>
      <c r="Z1068" s="39">
        <v>0</v>
      </c>
      <c r="AB1068" s="12">
        <v>0.16131907894736844</v>
      </c>
      <c r="AC1068" s="42"/>
      <c r="AD1068" s="12"/>
      <c r="AE1068" s="12"/>
      <c r="AF1068" s="12"/>
      <c r="AG1068" s="12">
        <v>0</v>
      </c>
      <c r="AH1068" s="12"/>
      <c r="AI1068" s="12">
        <v>0</v>
      </c>
      <c r="AJ1068" s="12"/>
      <c r="AK1068" s="12">
        <v>0</v>
      </c>
      <c r="AL1068" s="12">
        <v>0</v>
      </c>
      <c r="AM1068" s="39"/>
      <c r="AO1068" s="12"/>
      <c r="AP1068" s="12"/>
      <c r="AQ1068" s="12"/>
      <c r="AR1068" s="41">
        <v>0</v>
      </c>
      <c r="AS1068" s="12">
        <v>0</v>
      </c>
      <c r="AT1068" s="12">
        <v>0</v>
      </c>
      <c r="AU1068" s="12">
        <v>0</v>
      </c>
      <c r="AV1068" s="12"/>
      <c r="AW1068" s="12"/>
      <c r="AX1068" s="13">
        <v>0</v>
      </c>
      <c r="AY1068" s="12"/>
      <c r="AZ1068" s="12"/>
      <c r="BA1068" s="39"/>
      <c r="BB1068" s="40">
        <v>0</v>
      </c>
      <c r="BC1068" s="39"/>
      <c r="BE1068" s="12"/>
      <c r="BF1068" s="12"/>
      <c r="BG1068" s="12"/>
      <c r="BH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  <c r="CQ1068" s="12"/>
      <c r="CR1068" s="12"/>
      <c r="CS1068" s="12"/>
      <c r="CT1068" s="12"/>
      <c r="CU1068" s="12"/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2"/>
      <c r="DF1068" s="12"/>
      <c r="DG1068" s="12"/>
      <c r="DH1068" s="12"/>
      <c r="DI1068" s="12"/>
      <c r="DJ1068" s="12"/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</row>
    <row r="1069" spans="1:128" x14ac:dyDescent="0.25">
      <c r="A1069" s="34" t="s">
        <v>174</v>
      </c>
      <c r="B1069" s="1">
        <v>40604</v>
      </c>
      <c r="C1069" s="2">
        <v>4</v>
      </c>
      <c r="D1069" t="s">
        <v>220</v>
      </c>
      <c r="E1069" t="s">
        <v>17</v>
      </c>
      <c r="F1069">
        <v>54</v>
      </c>
      <c r="G1069" t="s">
        <v>129</v>
      </c>
      <c r="H1069" s="2"/>
      <c r="I1069" s="12"/>
      <c r="J1069" s="12"/>
      <c r="K1069" s="2"/>
      <c r="L1069" s="36"/>
      <c r="M1069" s="2">
        <v>54</v>
      </c>
      <c r="N1069" s="2"/>
      <c r="O1069" s="2"/>
      <c r="P1069" s="12"/>
      <c r="Q1069" s="12"/>
      <c r="R1069" s="12"/>
      <c r="S1069" s="12"/>
      <c r="T1069" s="12"/>
      <c r="U1069" s="39">
        <v>0</v>
      </c>
      <c r="W1069" s="12"/>
      <c r="X1069" s="12"/>
      <c r="Y1069" s="12"/>
      <c r="Z1069" s="39">
        <v>1276.9538963366745</v>
      </c>
      <c r="AA1069" s="40">
        <v>127.69538963366745</v>
      </c>
      <c r="AB1069" s="12">
        <v>2.3696106970064559</v>
      </c>
      <c r="AC1069" s="42">
        <f>AB1069/AA1069</f>
        <v>1.8556744325730127E-2</v>
      </c>
      <c r="AD1069" s="12"/>
      <c r="AE1069" s="12"/>
      <c r="AF1069" s="12"/>
      <c r="AG1069" s="12">
        <v>254.74538823583481</v>
      </c>
      <c r="AH1069" s="12"/>
      <c r="AI1069" s="12">
        <v>3.7409000452280381</v>
      </c>
      <c r="AJ1069" s="12"/>
      <c r="AK1069" s="12">
        <v>0</v>
      </c>
      <c r="AL1069" s="12">
        <v>0</v>
      </c>
      <c r="AM1069" s="39"/>
      <c r="AO1069" s="12"/>
      <c r="AP1069" s="12"/>
      <c r="AQ1069" s="12"/>
      <c r="AR1069" s="41">
        <v>263.35037818844467</v>
      </c>
      <c r="AS1069" s="12">
        <v>262.28380573408668</v>
      </c>
      <c r="AT1069" s="12">
        <v>1.0665724543579558</v>
      </c>
      <c r="AU1069" s="12">
        <v>0</v>
      </c>
      <c r="AV1069" s="12"/>
      <c r="AW1069" s="12"/>
      <c r="AX1069" s="13">
        <v>0</v>
      </c>
      <c r="AY1069" s="12"/>
      <c r="AZ1069" s="12"/>
      <c r="BA1069" s="39"/>
      <c r="BB1069" s="40">
        <v>0</v>
      </c>
      <c r="BC1069" s="39">
        <f>U1069+Z1069+AM1069+BA1069</f>
        <v>1276.9538963366745</v>
      </c>
      <c r="BD1069">
        <f>V1069+AA1069+AN1069</f>
        <v>127.69538963366745</v>
      </c>
      <c r="BE1069" s="12"/>
      <c r="BF1069" s="12"/>
      <c r="BG1069" s="12"/>
      <c r="BH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2"/>
      <c r="DF1069" s="12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</row>
    <row r="1070" spans="1:128" x14ac:dyDescent="0.25">
      <c r="A1070" s="34" t="s">
        <v>174</v>
      </c>
      <c r="B1070" s="1">
        <v>40686</v>
      </c>
      <c r="C1070" s="2">
        <v>8</v>
      </c>
      <c r="D1070" s="1" t="s">
        <v>221</v>
      </c>
      <c r="E1070" t="s">
        <v>19</v>
      </c>
      <c r="F1070">
        <v>136</v>
      </c>
      <c r="G1070" t="s">
        <v>129</v>
      </c>
      <c r="H1070" s="2"/>
      <c r="I1070" s="12"/>
      <c r="J1070" s="12"/>
      <c r="K1070" s="2"/>
      <c r="L1070" s="36"/>
      <c r="M1070" s="2"/>
      <c r="N1070" s="2"/>
      <c r="O1070" s="2">
        <v>136</v>
      </c>
      <c r="P1070" s="12"/>
      <c r="Q1070" s="12"/>
      <c r="R1070" s="12"/>
      <c r="S1070" s="12"/>
      <c r="T1070" s="12"/>
      <c r="U1070" s="39"/>
      <c r="W1070" s="12"/>
      <c r="X1070" s="12"/>
      <c r="Y1070" s="12"/>
      <c r="Z1070" s="39"/>
      <c r="AB1070" s="12"/>
      <c r="AC1070" s="4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39"/>
      <c r="AO1070" s="12"/>
      <c r="AP1070" s="12"/>
      <c r="AQ1070" s="12"/>
      <c r="AR1070" s="41"/>
      <c r="AS1070" s="12"/>
      <c r="AT1070" s="12"/>
      <c r="AU1070" s="12"/>
      <c r="AV1070" s="12"/>
      <c r="AW1070" s="12"/>
      <c r="AX1070" s="13"/>
      <c r="AY1070" s="12"/>
      <c r="AZ1070" s="12"/>
      <c r="BA1070" s="39"/>
      <c r="BB1070" s="40">
        <v>0</v>
      </c>
      <c r="BC1070" s="39"/>
      <c r="BE1070" s="12"/>
      <c r="BF1070" s="12"/>
      <c r="BG1070" s="12">
        <v>58.40621963070943</v>
      </c>
      <c r="BH1070" s="12">
        <v>5.3703703703703702</v>
      </c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  <c r="CQ1070" s="12"/>
      <c r="CR1070" s="12"/>
      <c r="CS1070" s="12"/>
      <c r="CT1070" s="12"/>
      <c r="CU1070" s="12"/>
      <c r="CV1070" s="12"/>
      <c r="CW1070" s="12"/>
      <c r="CX1070" s="12"/>
      <c r="CY1070" s="12"/>
      <c r="CZ1070" s="12"/>
      <c r="DA1070" s="12"/>
      <c r="DB1070" s="12"/>
      <c r="DC1070" s="12"/>
      <c r="DD1070" s="12"/>
      <c r="DE1070" s="12"/>
      <c r="DF1070" s="12"/>
      <c r="DG1070" s="12"/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2"/>
      <c r="DV1070" s="12"/>
      <c r="DW1070" s="12"/>
      <c r="DX1070" s="12"/>
    </row>
    <row r="1071" spans="1:128" x14ac:dyDescent="0.25">
      <c r="A1071" s="34" t="s">
        <v>174</v>
      </c>
      <c r="B1071" s="1">
        <v>40574</v>
      </c>
      <c r="C1071" s="2"/>
      <c r="D1071" s="1"/>
      <c r="F1071">
        <v>24</v>
      </c>
      <c r="G1071" t="s">
        <v>129</v>
      </c>
      <c r="H1071" s="2"/>
      <c r="I1071" s="12"/>
      <c r="J1071" s="12">
        <v>5.9</v>
      </c>
      <c r="K1071" s="2"/>
      <c r="L1071" s="36"/>
      <c r="M1071" s="2"/>
      <c r="N1071" s="2"/>
      <c r="O1071" s="2"/>
      <c r="P1071" s="12"/>
      <c r="Q1071" s="12"/>
      <c r="R1071" s="12"/>
      <c r="S1071" s="12"/>
      <c r="T1071" s="12"/>
      <c r="U1071" s="39"/>
      <c r="W1071" s="12"/>
      <c r="X1071" s="12"/>
      <c r="Y1071" s="12"/>
      <c r="Z1071" s="39"/>
      <c r="AB1071" s="12"/>
      <c r="AC1071" s="4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39"/>
      <c r="AO1071" s="12"/>
      <c r="AP1071" s="12"/>
      <c r="AQ1071" s="12"/>
      <c r="AR1071" s="41"/>
      <c r="AS1071" s="12"/>
      <c r="AT1071" s="12"/>
      <c r="AU1071" s="12"/>
      <c r="AV1071" s="12"/>
      <c r="AW1071" s="12"/>
      <c r="AX1071" s="13"/>
      <c r="AY1071" s="12"/>
      <c r="AZ1071" s="12"/>
      <c r="BA1071" s="39"/>
      <c r="BB1071" s="40">
        <v>0</v>
      </c>
      <c r="BC1071" s="39"/>
      <c r="BE1071" s="12"/>
      <c r="BF1071" s="12"/>
      <c r="BG1071" s="12"/>
      <c r="BH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  <c r="CQ1071" s="12"/>
      <c r="CR1071" s="12"/>
      <c r="CS1071" s="12"/>
      <c r="CT1071" s="12"/>
      <c r="CU1071" s="12"/>
      <c r="CV1071" s="12"/>
      <c r="CW1071" s="12"/>
      <c r="CX1071" s="12"/>
      <c r="CY1071" s="12"/>
      <c r="CZ1071" s="12"/>
      <c r="DA1071" s="12"/>
      <c r="DB1071" s="12"/>
      <c r="DC1071" s="12"/>
      <c r="DD1071" s="12"/>
      <c r="DE1071" s="12"/>
      <c r="DF1071" s="12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</row>
    <row r="1072" spans="1:128" x14ac:dyDescent="0.25">
      <c r="A1072" s="34" t="s">
        <v>174</v>
      </c>
      <c r="B1072" s="1">
        <v>40585</v>
      </c>
      <c r="C1072" s="2"/>
      <c r="D1072" s="1"/>
      <c r="F1072">
        <v>35</v>
      </c>
      <c r="G1072" t="s">
        <v>129</v>
      </c>
      <c r="H1072" s="2"/>
      <c r="I1072" s="12"/>
      <c r="J1072" s="12">
        <v>10.25</v>
      </c>
      <c r="K1072" s="2"/>
      <c r="L1072" s="36"/>
      <c r="M1072" s="2"/>
      <c r="N1072" s="2"/>
      <c r="O1072" s="2"/>
      <c r="P1072" s="12"/>
      <c r="Q1072" s="12"/>
      <c r="R1072" s="12"/>
      <c r="S1072" s="12"/>
      <c r="T1072" s="12"/>
      <c r="U1072" s="39"/>
      <c r="W1072" s="12"/>
      <c r="X1072" s="12"/>
      <c r="Y1072" s="12"/>
      <c r="Z1072" s="39"/>
      <c r="AB1072" s="12"/>
      <c r="AC1072" s="4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39"/>
      <c r="AO1072" s="12"/>
      <c r="AP1072" s="12"/>
      <c r="AQ1072" s="12"/>
      <c r="AR1072" s="41"/>
      <c r="AS1072" s="12"/>
      <c r="AT1072" s="12"/>
      <c r="AU1072" s="12"/>
      <c r="AV1072" s="12"/>
      <c r="AW1072" s="12"/>
      <c r="AX1072" s="13"/>
      <c r="AY1072" s="12"/>
      <c r="AZ1072" s="12"/>
      <c r="BA1072" s="39"/>
      <c r="BB1072" s="40">
        <v>0</v>
      </c>
      <c r="BC1072" s="39"/>
      <c r="BE1072" s="12"/>
      <c r="BF1072" s="12"/>
      <c r="BG1072" s="12"/>
      <c r="BH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  <c r="CQ1072" s="12"/>
      <c r="CR1072" s="12"/>
      <c r="CS1072" s="12"/>
      <c r="CT1072" s="12"/>
      <c r="CU1072" s="12"/>
      <c r="CV1072" s="12"/>
      <c r="CW1072" s="12"/>
      <c r="CX1072" s="12"/>
      <c r="CY1072" s="12"/>
      <c r="CZ1072" s="12"/>
      <c r="DA1072" s="12"/>
      <c r="DB1072" s="12"/>
      <c r="DC1072" s="12"/>
      <c r="DD1072" s="12"/>
      <c r="DE1072" s="12"/>
      <c r="DF1072" s="12"/>
      <c r="DG1072" s="12"/>
      <c r="DH1072" s="12"/>
      <c r="DI1072" s="12"/>
      <c r="DJ1072" s="12"/>
      <c r="DK1072" s="12"/>
      <c r="DL1072" s="12"/>
      <c r="DM1072" s="12"/>
      <c r="DN1072" s="12"/>
      <c r="DO1072" s="12"/>
      <c r="DP1072" s="12"/>
      <c r="DQ1072" s="12"/>
      <c r="DR1072" s="12"/>
      <c r="DS1072" s="12"/>
      <c r="DT1072" s="12"/>
      <c r="DU1072" s="12"/>
      <c r="DV1072" s="12"/>
      <c r="DW1072" s="12"/>
      <c r="DX1072" s="12"/>
    </row>
    <row r="1073" spans="1:128" x14ac:dyDescent="0.25">
      <c r="A1073" s="34" t="s">
        <v>174</v>
      </c>
      <c r="B1073" s="1">
        <v>40588</v>
      </c>
      <c r="C1073" s="2"/>
      <c r="D1073" s="1"/>
      <c r="F1073">
        <v>38</v>
      </c>
      <c r="G1073" t="s">
        <v>129</v>
      </c>
      <c r="H1073" s="2"/>
      <c r="I1073" s="12"/>
      <c r="J1073" s="12">
        <v>11.15</v>
      </c>
      <c r="K1073" s="2"/>
      <c r="L1073" s="36"/>
      <c r="M1073" s="2"/>
      <c r="N1073" s="2"/>
      <c r="O1073" s="2"/>
      <c r="P1073" s="12"/>
      <c r="Q1073" s="12"/>
      <c r="R1073" s="12"/>
      <c r="S1073" s="12"/>
      <c r="T1073" s="12"/>
      <c r="U1073" s="39"/>
      <c r="W1073" s="12"/>
      <c r="X1073" s="12"/>
      <c r="Y1073" s="12"/>
      <c r="Z1073" s="39"/>
      <c r="AB1073" s="12"/>
      <c r="AC1073" s="4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39"/>
      <c r="AO1073" s="12"/>
      <c r="AP1073" s="12"/>
      <c r="AQ1073" s="12"/>
      <c r="AR1073" s="41"/>
      <c r="AS1073" s="12"/>
      <c r="AT1073" s="12"/>
      <c r="AU1073" s="12"/>
      <c r="AV1073" s="12"/>
      <c r="AW1073" s="12"/>
      <c r="AX1073" s="13"/>
      <c r="AY1073" s="12"/>
      <c r="AZ1073" s="12"/>
      <c r="BA1073" s="39"/>
      <c r="BB1073" s="40">
        <v>0</v>
      </c>
      <c r="BC1073" s="39"/>
      <c r="BE1073" s="12"/>
      <c r="BF1073" s="12"/>
      <c r="BG1073" s="12"/>
      <c r="BH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2"/>
      <c r="DF1073" s="12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</row>
    <row r="1074" spans="1:128" x14ac:dyDescent="0.25">
      <c r="A1074" s="34" t="s">
        <v>174</v>
      </c>
      <c r="B1074" s="1">
        <v>40590</v>
      </c>
      <c r="C1074" s="2"/>
      <c r="D1074" s="1"/>
      <c r="F1074">
        <v>40</v>
      </c>
      <c r="G1074" t="s">
        <v>129</v>
      </c>
      <c r="H1074" s="2"/>
      <c r="I1074" s="12"/>
      <c r="J1074" s="12"/>
      <c r="K1074" s="2"/>
      <c r="L1074" s="36"/>
      <c r="M1074" s="2"/>
      <c r="N1074" s="2"/>
      <c r="O1074" s="2"/>
      <c r="P1074" s="12"/>
      <c r="Q1074" s="12"/>
      <c r="R1074" s="12"/>
      <c r="S1074" s="12"/>
      <c r="T1074" s="12"/>
      <c r="U1074" s="39">
        <v>0</v>
      </c>
      <c r="W1074" s="12"/>
      <c r="X1074" s="12"/>
      <c r="Y1074" s="12"/>
      <c r="Z1074" s="39">
        <v>803.33777098839562</v>
      </c>
      <c r="AA1074" s="40">
        <v>80.333777098839562</v>
      </c>
      <c r="AB1074" s="12">
        <v>1.0922557665543102</v>
      </c>
      <c r="AC1074" s="42">
        <f>AB1074/AA1074</f>
        <v>1.3596469704274469E-2</v>
      </c>
      <c r="AD1074" s="12"/>
      <c r="AE1074" s="12"/>
      <c r="AF1074" s="12"/>
      <c r="AG1074" s="12">
        <v>39.542726544076871</v>
      </c>
      <c r="AH1074" s="12"/>
      <c r="AI1074" s="12">
        <v>0</v>
      </c>
      <c r="AJ1074" s="12"/>
      <c r="AK1074" s="12">
        <v>0</v>
      </c>
      <c r="AL1074" s="12">
        <v>0</v>
      </c>
      <c r="AM1074" s="39"/>
      <c r="AO1074" s="12"/>
      <c r="AP1074" s="12"/>
      <c r="AQ1074" s="12"/>
      <c r="AR1074" s="41">
        <v>100.4705246330979</v>
      </c>
      <c r="AS1074" s="12">
        <v>100.4705246330979</v>
      </c>
      <c r="AT1074" s="12">
        <v>0</v>
      </c>
      <c r="AU1074" s="12">
        <v>0</v>
      </c>
      <c r="AV1074" s="12"/>
      <c r="AW1074" s="12"/>
      <c r="AX1074" s="13">
        <v>0</v>
      </c>
      <c r="AY1074" s="12"/>
      <c r="AZ1074" s="12"/>
      <c r="BA1074" s="39"/>
      <c r="BB1074" s="40">
        <v>0</v>
      </c>
      <c r="BC1074" s="39">
        <f>U1074+Z1074+AM1074+BA1074</f>
        <v>803.33777098839562</v>
      </c>
      <c r="BD1074">
        <f>V1074+AA1074+AN1074</f>
        <v>80.333777098839562</v>
      </c>
      <c r="BE1074" s="12"/>
      <c r="BF1074" s="12"/>
      <c r="BG1074" s="12"/>
      <c r="BH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2"/>
      <c r="DF1074" s="12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</row>
    <row r="1075" spans="1:128" x14ac:dyDescent="0.25">
      <c r="A1075" s="34" t="s">
        <v>174</v>
      </c>
      <c r="B1075" s="1">
        <v>40610</v>
      </c>
      <c r="C1075" s="2"/>
      <c r="D1075" s="1"/>
      <c r="F1075">
        <v>60</v>
      </c>
      <c r="G1075" t="s">
        <v>129</v>
      </c>
      <c r="H1075" s="2"/>
      <c r="I1075" s="12"/>
      <c r="J1075" s="12">
        <v>16.3</v>
      </c>
      <c r="K1075" s="2"/>
      <c r="L1075" s="36"/>
      <c r="M1075" s="2"/>
      <c r="N1075" s="2"/>
      <c r="O1075" s="2"/>
      <c r="P1075" s="12"/>
      <c r="Q1075" s="12"/>
      <c r="R1075" s="12"/>
      <c r="S1075" s="12"/>
      <c r="T1075" s="12"/>
      <c r="U1075" s="39"/>
      <c r="W1075" s="12"/>
      <c r="X1075" s="12"/>
      <c r="Y1075" s="12"/>
      <c r="Z1075" s="39"/>
      <c r="AB1075" s="12"/>
      <c r="AC1075" s="4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39"/>
      <c r="AO1075" s="12"/>
      <c r="AP1075" s="12"/>
      <c r="AQ1075" s="12"/>
      <c r="AR1075" s="41"/>
      <c r="AS1075" s="12"/>
      <c r="AT1075" s="12"/>
      <c r="AU1075" s="12"/>
      <c r="AV1075" s="12"/>
      <c r="AW1075" s="12"/>
      <c r="AX1075" s="13"/>
      <c r="AY1075" s="12"/>
      <c r="AZ1075" s="12"/>
      <c r="BA1075" s="39"/>
      <c r="BB1075" s="40">
        <v>0</v>
      </c>
      <c r="BC1075" s="39"/>
      <c r="BE1075" s="12"/>
      <c r="BF1075" s="12"/>
      <c r="BG1075" s="12"/>
      <c r="BH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/>
      <c r="CY1075" s="12"/>
      <c r="CZ1075" s="12"/>
      <c r="DA1075" s="12"/>
      <c r="DB1075" s="12"/>
      <c r="DC1075" s="12"/>
      <c r="DD1075" s="12"/>
      <c r="DE1075" s="12"/>
      <c r="DF1075" s="12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</row>
    <row r="1076" spans="1:128" x14ac:dyDescent="0.25">
      <c r="A1076" s="34" t="s">
        <v>174</v>
      </c>
      <c r="B1076" s="1">
        <v>40617</v>
      </c>
      <c r="C1076" s="2"/>
      <c r="D1076" s="1"/>
      <c r="F1076">
        <v>67</v>
      </c>
      <c r="G1076" t="s">
        <v>129</v>
      </c>
      <c r="H1076" s="2"/>
      <c r="I1076" s="12"/>
      <c r="J1076" s="12"/>
      <c r="K1076" s="2"/>
      <c r="L1076" s="36"/>
      <c r="M1076" s="2"/>
      <c r="N1076" s="2"/>
      <c r="O1076" s="2"/>
      <c r="P1076" s="12"/>
      <c r="Q1076" s="12"/>
      <c r="R1076" s="12"/>
      <c r="S1076" s="12"/>
      <c r="T1076" s="12"/>
      <c r="U1076" s="39">
        <v>0</v>
      </c>
      <c r="W1076" s="12"/>
      <c r="X1076" s="12"/>
      <c r="Y1076" s="12"/>
      <c r="Z1076" s="39">
        <v>2759.2323807998814</v>
      </c>
      <c r="AA1076" s="40">
        <v>275.92323807998815</v>
      </c>
      <c r="AB1076" s="12">
        <v>3.2384596999530935</v>
      </c>
      <c r="AC1076" s="42">
        <f>AB1076/AA1076</f>
        <v>1.1736813914217284E-2</v>
      </c>
      <c r="AD1076" s="12"/>
      <c r="AE1076" s="12"/>
      <c r="AF1076" s="12"/>
      <c r="AG1076" s="12">
        <v>493.67384523520735</v>
      </c>
      <c r="AH1076" s="12"/>
      <c r="AI1076" s="12">
        <v>1148.4677012698855</v>
      </c>
      <c r="AJ1076" s="12"/>
      <c r="AK1076" s="12">
        <v>0</v>
      </c>
      <c r="AL1076" s="12">
        <v>0</v>
      </c>
      <c r="AM1076" s="39"/>
      <c r="AO1076" s="12"/>
      <c r="AP1076" s="12"/>
      <c r="AQ1076" s="12"/>
      <c r="AR1076" s="41">
        <v>324.30163363925089</v>
      </c>
      <c r="AS1076" s="12">
        <v>207.4612460338335</v>
      </c>
      <c r="AT1076" s="12">
        <v>116.84038760541738</v>
      </c>
      <c r="AU1076" s="12">
        <v>0</v>
      </c>
      <c r="AV1076" s="12"/>
      <c r="AW1076" s="12"/>
      <c r="AX1076" s="13">
        <v>0</v>
      </c>
      <c r="AY1076" s="12"/>
      <c r="AZ1076" s="12"/>
      <c r="BA1076" s="39"/>
      <c r="BB1076" s="40">
        <v>0</v>
      </c>
      <c r="BC1076" s="39">
        <f>U1076+Z1076+AM1076+BA1076</f>
        <v>2759.2323807998814</v>
      </c>
      <c r="BD1076">
        <f>V1076+AA1076+AN1076</f>
        <v>275.92323807998815</v>
      </c>
      <c r="BE1076" s="12"/>
      <c r="BF1076" s="12"/>
      <c r="BG1076" s="12"/>
      <c r="BH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/>
      <c r="DE1076" s="12"/>
      <c r="DF1076" s="12"/>
      <c r="DG1076" s="12"/>
      <c r="DH1076" s="12"/>
      <c r="DI1076" s="12"/>
      <c r="DJ1076" s="12"/>
      <c r="DK1076" s="12"/>
      <c r="DL1076" s="12"/>
      <c r="DM1076" s="12"/>
      <c r="DN1076" s="12"/>
      <c r="DO1076" s="12"/>
      <c r="DP1076" s="12"/>
      <c r="DQ1076" s="12"/>
      <c r="DR1076" s="12"/>
      <c r="DS1076" s="12"/>
      <c r="DT1076" s="12"/>
      <c r="DU1076" s="12"/>
      <c r="DV1076" s="12"/>
      <c r="DW1076" s="12"/>
      <c r="DX1076" s="12"/>
    </row>
    <row r="1077" spans="1:128" x14ac:dyDescent="0.25">
      <c r="A1077" s="34" t="s">
        <v>174</v>
      </c>
      <c r="B1077" s="1">
        <v>40623</v>
      </c>
      <c r="C1077" s="2"/>
      <c r="D1077" s="1"/>
      <c r="F1077">
        <v>73</v>
      </c>
      <c r="G1077" t="s">
        <v>129</v>
      </c>
      <c r="H1077" s="2"/>
      <c r="I1077" s="12"/>
      <c r="J1077" s="12">
        <v>18.850000000000001</v>
      </c>
      <c r="K1077" s="2"/>
      <c r="L1077" s="36"/>
      <c r="M1077" s="2"/>
      <c r="N1077" s="2"/>
      <c r="O1077" s="2"/>
      <c r="P1077" s="12"/>
      <c r="Q1077" s="12"/>
      <c r="R1077" s="12"/>
      <c r="S1077" s="12"/>
      <c r="T1077" s="12"/>
      <c r="U1077" s="39"/>
      <c r="W1077" s="12"/>
      <c r="X1077" s="12"/>
      <c r="Y1077" s="12"/>
      <c r="Z1077" s="39"/>
      <c r="AB1077" s="12"/>
      <c r="AC1077" s="4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39"/>
      <c r="AO1077" s="12"/>
      <c r="AP1077" s="12"/>
      <c r="AQ1077" s="12"/>
      <c r="AR1077" s="41"/>
      <c r="AS1077" s="12"/>
      <c r="AT1077" s="12"/>
      <c r="AU1077" s="12"/>
      <c r="AV1077" s="12"/>
      <c r="AW1077" s="12"/>
      <c r="AX1077" s="13"/>
      <c r="AY1077" s="12"/>
      <c r="AZ1077" s="12"/>
      <c r="BA1077" s="39"/>
      <c r="BB1077" s="40">
        <v>0</v>
      </c>
      <c r="BC1077" s="39"/>
      <c r="BE1077" s="12"/>
      <c r="BF1077" s="12"/>
      <c r="BG1077" s="12"/>
      <c r="BH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/>
      <c r="DE1077" s="12"/>
      <c r="DF1077" s="12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</row>
    <row r="1078" spans="1:128" x14ac:dyDescent="0.25">
      <c r="A1078" s="34" t="s">
        <v>174</v>
      </c>
      <c r="B1078" s="1">
        <v>40638</v>
      </c>
      <c r="C1078" s="2"/>
      <c r="D1078" s="1"/>
      <c r="F1078">
        <v>88</v>
      </c>
      <c r="G1078" t="s">
        <v>129</v>
      </c>
      <c r="H1078" s="2"/>
      <c r="I1078" s="12"/>
      <c r="J1078" s="12"/>
      <c r="K1078" s="2"/>
      <c r="L1078" s="36"/>
      <c r="M1078" s="2"/>
      <c r="N1078" s="2"/>
      <c r="O1078" s="2"/>
      <c r="P1078" s="12"/>
      <c r="Q1078" s="12"/>
      <c r="R1078" s="12"/>
      <c r="S1078" s="12"/>
      <c r="T1078" s="12"/>
      <c r="U1078" s="39">
        <v>0</v>
      </c>
      <c r="W1078" s="12"/>
      <c r="X1078" s="12"/>
      <c r="Y1078" s="12"/>
      <c r="Z1078" s="39">
        <v>2173.9531239221169</v>
      </c>
      <c r="AA1078" s="40">
        <v>217.39531239221168</v>
      </c>
      <c r="AB1078" s="12">
        <v>3.4867244096325472</v>
      </c>
      <c r="AC1078" s="42">
        <f>AB1078/AA1078</f>
        <v>1.6038636579900154E-2</v>
      </c>
      <c r="AD1078" s="12"/>
      <c r="AE1078" s="12"/>
      <c r="AF1078" s="12"/>
      <c r="AG1078" s="12">
        <v>26.5229429126735</v>
      </c>
      <c r="AH1078" s="12"/>
      <c r="AI1078" s="12">
        <v>3247.9178103006971</v>
      </c>
      <c r="AJ1078" s="12"/>
      <c r="AK1078" s="12">
        <v>0</v>
      </c>
      <c r="AL1078" s="12">
        <v>0</v>
      </c>
      <c r="AM1078" s="39"/>
      <c r="AO1078" s="12"/>
      <c r="AP1078" s="12"/>
      <c r="AQ1078" s="12"/>
      <c r="AR1078" s="41">
        <v>139.56235325587483</v>
      </c>
      <c r="AS1078" s="12">
        <v>15.203626474191996</v>
      </c>
      <c r="AT1078" s="12">
        <v>124.35872678168283</v>
      </c>
      <c r="AU1078" s="12">
        <v>0</v>
      </c>
      <c r="AV1078" s="12"/>
      <c r="AW1078" s="12"/>
      <c r="AX1078" s="13">
        <v>0</v>
      </c>
      <c r="AY1078" s="12"/>
      <c r="AZ1078" s="12"/>
      <c r="BA1078" s="39"/>
      <c r="BB1078" s="40">
        <v>0</v>
      </c>
      <c r="BC1078" s="39">
        <f>U1078+Z1078+AM1078+BA1078</f>
        <v>2173.9531239221169</v>
      </c>
      <c r="BD1078">
        <f>V1078+AA1078+AN1078</f>
        <v>217.39531239221168</v>
      </c>
      <c r="BE1078" s="12"/>
      <c r="BF1078" s="12"/>
      <c r="BG1078" s="12"/>
      <c r="BH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2"/>
      <c r="DF1078" s="12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</row>
    <row r="1079" spans="1:128" x14ac:dyDescent="0.25">
      <c r="A1079" s="34" t="s">
        <v>174</v>
      </c>
      <c r="B1079" s="1">
        <v>40641</v>
      </c>
      <c r="C1079" s="2"/>
      <c r="D1079" s="1"/>
      <c r="F1079">
        <v>91</v>
      </c>
      <c r="G1079" t="s">
        <v>129</v>
      </c>
      <c r="H1079" s="2"/>
      <c r="I1079" s="12"/>
      <c r="J1079" s="12">
        <v>19.899999999999999</v>
      </c>
      <c r="K1079" s="2"/>
      <c r="L1079" s="36"/>
      <c r="M1079" s="2"/>
      <c r="N1079" s="2"/>
      <c r="O1079" s="2"/>
      <c r="P1079" s="12"/>
      <c r="Q1079" s="12"/>
      <c r="R1079" s="12"/>
      <c r="S1079" s="12"/>
      <c r="T1079" s="12"/>
      <c r="U1079" s="39"/>
      <c r="W1079" s="12"/>
      <c r="X1079" s="12"/>
      <c r="Y1079" s="12"/>
      <c r="Z1079" s="39"/>
      <c r="AB1079" s="12"/>
      <c r="AC1079" s="4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39"/>
      <c r="AO1079" s="12"/>
      <c r="AP1079" s="12"/>
      <c r="AQ1079" s="12"/>
      <c r="AR1079" s="41"/>
      <c r="AS1079" s="12"/>
      <c r="AT1079" s="12"/>
      <c r="AU1079" s="12"/>
      <c r="AV1079" s="12"/>
      <c r="AW1079" s="12"/>
      <c r="AX1079" s="13"/>
      <c r="AY1079" s="12"/>
      <c r="AZ1079" s="12"/>
      <c r="BA1079" s="39"/>
      <c r="BB1079" s="40">
        <v>0</v>
      </c>
      <c r="BC1079" s="39"/>
      <c r="BE1079" s="12"/>
      <c r="BF1079" s="12"/>
      <c r="BG1079" s="12"/>
      <c r="BH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  <c r="CZ1079" s="12"/>
      <c r="DA1079" s="12"/>
      <c r="DB1079" s="12"/>
      <c r="DC1079" s="12"/>
      <c r="DD1079" s="12"/>
      <c r="DE1079" s="12"/>
      <c r="DF1079" s="12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</row>
    <row r="1080" spans="1:128" x14ac:dyDescent="0.25">
      <c r="A1080" s="34" t="s">
        <v>174</v>
      </c>
      <c r="B1080" s="1">
        <v>40661</v>
      </c>
      <c r="C1080" s="2"/>
      <c r="D1080" s="1"/>
      <c r="F1080">
        <v>111</v>
      </c>
      <c r="G1080" t="s">
        <v>129</v>
      </c>
      <c r="H1080" s="2"/>
      <c r="I1080" s="12"/>
      <c r="J1080" s="12"/>
      <c r="K1080" s="2"/>
      <c r="L1080" s="36"/>
      <c r="M1080" s="2"/>
      <c r="N1080" s="2"/>
      <c r="O1080" s="2"/>
      <c r="P1080" s="12"/>
      <c r="Q1080" s="12"/>
      <c r="R1080" s="12"/>
      <c r="S1080" s="12"/>
      <c r="T1080" s="12"/>
      <c r="U1080" s="39">
        <v>0</v>
      </c>
      <c r="W1080" s="12"/>
      <c r="X1080" s="12"/>
      <c r="Y1080" s="12"/>
      <c r="Z1080" s="39">
        <v>1937.2911962366845</v>
      </c>
      <c r="AA1080" s="40">
        <v>193.72911962366845</v>
      </c>
      <c r="AB1080" s="12">
        <v>2.8905625066081502</v>
      </c>
      <c r="AC1080" s="42">
        <f>AB1080/AA1080</f>
        <v>1.4920640284864031E-2</v>
      </c>
      <c r="AD1080" s="12"/>
      <c r="AE1080" s="12"/>
      <c r="AF1080" s="12"/>
      <c r="AG1080" s="12">
        <v>0</v>
      </c>
      <c r="AH1080" s="12"/>
      <c r="AI1080" s="12">
        <v>5003.9564723189224</v>
      </c>
      <c r="AJ1080" s="12"/>
      <c r="AK1080" s="12">
        <v>53.134532032329417</v>
      </c>
      <c r="AL1080" s="12">
        <v>446.40053056406117</v>
      </c>
      <c r="AM1080" s="39"/>
      <c r="AO1080" s="12"/>
      <c r="AP1080" s="12"/>
      <c r="AQ1080" s="12"/>
      <c r="AR1080" s="41">
        <v>147.66820525710105</v>
      </c>
      <c r="AS1080" s="12">
        <v>0</v>
      </c>
      <c r="AT1080" s="12">
        <v>136.69316690565529</v>
      </c>
      <c r="AU1080" s="12">
        <v>9.905911612685232</v>
      </c>
      <c r="AV1080" s="12"/>
      <c r="AW1080" s="12"/>
      <c r="AX1080" s="13">
        <v>1.0691267387605301</v>
      </c>
      <c r="AY1080" s="12"/>
      <c r="AZ1080" s="12"/>
      <c r="BA1080" s="39"/>
      <c r="BB1080" s="40">
        <v>0</v>
      </c>
      <c r="BC1080" s="39">
        <f>U1080+Z1080+AM1080+BA1080</f>
        <v>1937.2911962366845</v>
      </c>
      <c r="BD1080">
        <f>V1080+AA1080+AN1080</f>
        <v>193.72911962366845</v>
      </c>
      <c r="BE1080" s="12"/>
      <c r="BF1080" s="12"/>
      <c r="BG1080" s="12"/>
      <c r="BH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  <c r="CZ1080" s="12"/>
      <c r="DA1080" s="12"/>
      <c r="DB1080" s="12"/>
      <c r="DC1080" s="12"/>
      <c r="DD1080" s="12"/>
      <c r="DE1080" s="12"/>
      <c r="DF1080" s="12"/>
      <c r="DG1080" s="12"/>
      <c r="DH1080" s="12"/>
      <c r="DI1080" s="12"/>
      <c r="DJ1080" s="12"/>
      <c r="DK1080" s="12"/>
      <c r="DL1080" s="12"/>
      <c r="DM1080" s="12"/>
      <c r="DN1080" s="12"/>
      <c r="DO1080" s="12"/>
      <c r="DP1080" s="12"/>
      <c r="DQ1080" s="12"/>
      <c r="DR1080" s="12"/>
      <c r="DS1080" s="12"/>
      <c r="DT1080" s="12"/>
      <c r="DU1080" s="12"/>
      <c r="DV1080" s="12"/>
      <c r="DW1080" s="12"/>
      <c r="DX1080" s="12"/>
    </row>
    <row r="1081" spans="1:128" x14ac:dyDescent="0.25">
      <c r="A1081" s="34" t="s">
        <v>174</v>
      </c>
      <c r="B1081" s="1">
        <v>40673</v>
      </c>
      <c r="C1081" s="2"/>
      <c r="D1081" s="1"/>
      <c r="F1081">
        <v>123</v>
      </c>
      <c r="G1081" t="s">
        <v>129</v>
      </c>
      <c r="H1081" s="2"/>
      <c r="I1081" s="12"/>
      <c r="J1081" s="12"/>
      <c r="K1081" s="2"/>
      <c r="L1081" s="36"/>
      <c r="M1081" s="2"/>
      <c r="N1081" s="2"/>
      <c r="O1081" s="2"/>
      <c r="P1081" s="12"/>
      <c r="Q1081" s="12"/>
      <c r="R1081" s="12"/>
      <c r="S1081" s="12"/>
      <c r="T1081" s="12"/>
      <c r="U1081" s="39"/>
      <c r="W1081" s="12"/>
      <c r="X1081" s="12"/>
      <c r="Y1081" s="12"/>
      <c r="Z1081" s="39"/>
      <c r="AB1081" s="12"/>
      <c r="AC1081" s="4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39"/>
      <c r="AO1081" s="12"/>
      <c r="AP1081" s="12"/>
      <c r="AQ1081" s="12"/>
      <c r="AR1081" s="41"/>
      <c r="AS1081" s="12"/>
      <c r="AT1081" s="12"/>
      <c r="AU1081" s="12"/>
      <c r="AV1081" s="12"/>
      <c r="AW1081" s="12"/>
      <c r="AX1081" s="13"/>
      <c r="AY1081" s="12"/>
      <c r="AZ1081" s="12"/>
      <c r="BA1081" s="39"/>
      <c r="BB1081" s="40">
        <v>0</v>
      </c>
      <c r="BC1081" s="39"/>
      <c r="BE1081" s="12"/>
      <c r="BF1081" s="12"/>
      <c r="BG1081" s="12">
        <v>15.257531584062194</v>
      </c>
      <c r="BH1081" s="12">
        <v>4.6751592356687901</v>
      </c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2"/>
      <c r="DF1081" s="12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</row>
    <row r="1082" spans="1:128" x14ac:dyDescent="0.25">
      <c r="A1082" s="34" t="s">
        <v>174</v>
      </c>
      <c r="B1082" s="1">
        <v>40679</v>
      </c>
      <c r="C1082" s="2"/>
      <c r="D1082" s="1"/>
      <c r="F1082">
        <v>129</v>
      </c>
      <c r="G1082" t="s">
        <v>129</v>
      </c>
      <c r="H1082" s="2"/>
      <c r="I1082" s="12"/>
      <c r="J1082" s="12"/>
      <c r="K1082" s="2"/>
      <c r="L1082" s="36"/>
      <c r="M1082" s="2"/>
      <c r="N1082" s="2"/>
      <c r="O1082" s="2"/>
      <c r="P1082" s="12"/>
      <c r="Q1082" s="12"/>
      <c r="R1082" s="12"/>
      <c r="S1082" s="12"/>
      <c r="T1082" s="12"/>
      <c r="U1082" s="39"/>
      <c r="W1082" s="12"/>
      <c r="X1082" s="12"/>
      <c r="Y1082" s="12"/>
      <c r="Z1082" s="39"/>
      <c r="AB1082" s="12"/>
      <c r="AC1082" s="4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39"/>
      <c r="AO1082" s="12"/>
      <c r="AP1082" s="12"/>
      <c r="AQ1082" s="12"/>
      <c r="AR1082" s="41"/>
      <c r="AS1082" s="12"/>
      <c r="AT1082" s="12"/>
      <c r="AU1082" s="12"/>
      <c r="AV1082" s="12"/>
      <c r="AW1082" s="12"/>
      <c r="AX1082" s="13"/>
      <c r="AY1082" s="12"/>
      <c r="AZ1082" s="12"/>
      <c r="BA1082" s="39"/>
      <c r="BB1082" s="40">
        <v>0</v>
      </c>
      <c r="BC1082" s="39"/>
      <c r="BE1082" s="12"/>
      <c r="BF1082" s="12"/>
      <c r="BG1082" s="12">
        <v>37.414965986394556</v>
      </c>
      <c r="BH1082" s="12">
        <v>4.442982456140351</v>
      </c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2"/>
      <c r="DF1082" s="12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</row>
    <row r="1083" spans="1:128" x14ac:dyDescent="0.25">
      <c r="A1083" s="34" t="s">
        <v>174</v>
      </c>
      <c r="B1083" s="1">
        <v>40683</v>
      </c>
      <c r="C1083" s="2"/>
      <c r="D1083" s="1"/>
      <c r="F1083">
        <v>133</v>
      </c>
      <c r="G1083" t="s">
        <v>129</v>
      </c>
      <c r="H1083" s="2"/>
      <c r="I1083" s="12"/>
      <c r="J1083" s="12"/>
      <c r="K1083" s="2"/>
      <c r="L1083" s="36"/>
      <c r="M1083" s="2"/>
      <c r="N1083" s="2"/>
      <c r="O1083" s="2"/>
      <c r="P1083" s="12"/>
      <c r="Q1083" s="12"/>
      <c r="R1083" s="12"/>
      <c r="S1083" s="12"/>
      <c r="T1083" s="12"/>
      <c r="U1083" s="39">
        <v>0</v>
      </c>
      <c r="W1083" s="12"/>
      <c r="X1083" s="12"/>
      <c r="Y1083" s="12"/>
      <c r="Z1083" s="39">
        <v>1556.0744235443951</v>
      </c>
      <c r="AA1083" s="40">
        <v>155.60744235443951</v>
      </c>
      <c r="AB1083" s="12">
        <v>1.9982303752500863</v>
      </c>
      <c r="AC1083" s="42">
        <f>AB1083/AA1083</f>
        <v>1.2841483318635603E-2</v>
      </c>
      <c r="AD1083" s="12"/>
      <c r="AE1083" s="12"/>
      <c r="AF1083" s="12"/>
      <c r="AG1083" s="12">
        <v>0</v>
      </c>
      <c r="AH1083" s="12"/>
      <c r="AI1083" s="12">
        <v>2931.9050815845453</v>
      </c>
      <c r="AJ1083" s="12"/>
      <c r="AK1083" s="12">
        <v>419.95910451136058</v>
      </c>
      <c r="AL1083" s="12">
        <v>3474.3289399962614</v>
      </c>
      <c r="AM1083" s="39"/>
      <c r="AO1083" s="12"/>
      <c r="AP1083" s="12"/>
      <c r="AQ1083" s="12"/>
      <c r="AR1083" s="41">
        <v>122.92034113302475</v>
      </c>
      <c r="AS1083" s="12">
        <v>0</v>
      </c>
      <c r="AT1083" s="12">
        <v>52.260652103461602</v>
      </c>
      <c r="AU1083" s="12">
        <v>59.574984075322298</v>
      </c>
      <c r="AV1083" s="12"/>
      <c r="AW1083" s="12"/>
      <c r="AX1083" s="13">
        <v>11.084704954240848</v>
      </c>
      <c r="AY1083" s="12"/>
      <c r="AZ1083" s="12"/>
      <c r="BA1083" s="39"/>
      <c r="BB1083" s="40">
        <v>0</v>
      </c>
      <c r="BC1083" s="39">
        <f>U1083+Z1083+AM1083+BA1083</f>
        <v>1556.0744235443951</v>
      </c>
      <c r="BD1083">
        <f>V1083+AA1083+AN1083</f>
        <v>155.60744235443951</v>
      </c>
      <c r="BE1083" s="12"/>
      <c r="BF1083" s="12"/>
      <c r="BG1083" s="12"/>
      <c r="BH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2"/>
      <c r="DF1083" s="12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</row>
    <row r="1084" spans="1:128" x14ac:dyDescent="0.25">
      <c r="A1084" s="34" t="s">
        <v>174</v>
      </c>
      <c r="B1084" s="1">
        <v>40693</v>
      </c>
      <c r="C1084" s="2"/>
      <c r="D1084" s="1"/>
      <c r="F1084">
        <v>143</v>
      </c>
      <c r="G1084" t="s">
        <v>129</v>
      </c>
      <c r="H1084" s="2"/>
      <c r="I1084" s="12"/>
      <c r="J1084" s="12"/>
      <c r="K1084" s="2"/>
      <c r="L1084" s="36"/>
      <c r="M1084" s="2"/>
      <c r="N1084" s="2"/>
      <c r="O1084" s="2"/>
      <c r="P1084" s="12"/>
      <c r="Q1084" s="12"/>
      <c r="R1084" s="12"/>
      <c r="S1084" s="12"/>
      <c r="T1084" s="12"/>
      <c r="U1084" s="39"/>
      <c r="W1084" s="12"/>
      <c r="X1084" s="12"/>
      <c r="Y1084" s="12"/>
      <c r="Z1084" s="39"/>
      <c r="AB1084" s="12"/>
      <c r="AC1084" s="4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39"/>
      <c r="AO1084" s="12"/>
      <c r="AP1084" s="12"/>
      <c r="AQ1084" s="12"/>
      <c r="AR1084" s="41"/>
      <c r="AS1084" s="12"/>
      <c r="AT1084" s="12"/>
      <c r="AU1084" s="12"/>
      <c r="AV1084" s="12"/>
      <c r="AW1084" s="12"/>
      <c r="AX1084" s="13"/>
      <c r="AY1084" s="12"/>
      <c r="AZ1084" s="12"/>
      <c r="BA1084" s="39"/>
      <c r="BB1084" s="40">
        <v>0</v>
      </c>
      <c r="BC1084" s="39"/>
      <c r="BE1084" s="12"/>
      <c r="BF1084" s="12"/>
      <c r="BG1084" s="12">
        <v>75.218658892128289</v>
      </c>
      <c r="BH1084" s="12">
        <v>5.2745664739884397</v>
      </c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2"/>
      <c r="DF1084" s="12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</row>
    <row r="1085" spans="1:128" x14ac:dyDescent="0.25">
      <c r="A1085" s="34" t="s">
        <v>174</v>
      </c>
      <c r="B1085" s="1">
        <v>40700</v>
      </c>
      <c r="C1085" s="2"/>
      <c r="D1085" s="1"/>
      <c r="F1085">
        <v>150</v>
      </c>
      <c r="G1085" t="s">
        <v>129</v>
      </c>
      <c r="H1085" s="2"/>
      <c r="I1085" s="12"/>
      <c r="J1085" s="12"/>
      <c r="K1085" s="2"/>
      <c r="L1085" s="36"/>
      <c r="M1085" s="2"/>
      <c r="N1085" s="2"/>
      <c r="O1085" s="2"/>
      <c r="P1085" s="12"/>
      <c r="Q1085" s="12"/>
      <c r="R1085" s="12"/>
      <c r="S1085" s="12"/>
      <c r="T1085" s="12"/>
      <c r="U1085" s="39"/>
      <c r="W1085" s="12"/>
      <c r="X1085" s="12"/>
      <c r="Y1085" s="12"/>
      <c r="Z1085" s="39"/>
      <c r="AB1085" s="12"/>
      <c r="AC1085" s="4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39"/>
      <c r="AO1085" s="12"/>
      <c r="AP1085" s="12"/>
      <c r="AQ1085" s="12"/>
      <c r="AR1085" s="41"/>
      <c r="AS1085" s="12"/>
      <c r="AT1085" s="12"/>
      <c r="AU1085" s="12"/>
      <c r="AV1085" s="12"/>
      <c r="AW1085" s="12"/>
      <c r="AX1085" s="13"/>
      <c r="AY1085" s="12"/>
      <c r="AZ1085" s="12"/>
      <c r="BA1085" s="39"/>
      <c r="BB1085" s="40">
        <v>0</v>
      </c>
      <c r="BC1085" s="39"/>
      <c r="BE1085" s="12"/>
      <c r="BF1085" s="12"/>
      <c r="BG1085" s="12">
        <v>88.532555879494666</v>
      </c>
      <c r="BH1085" s="12">
        <v>4.6350364963503647</v>
      </c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/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  <c r="CZ1085" s="12"/>
      <c r="DA1085" s="12"/>
      <c r="DB1085" s="12"/>
      <c r="DC1085" s="12"/>
      <c r="DD1085" s="12"/>
      <c r="DE1085" s="12"/>
      <c r="DF1085" s="12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/>
      <c r="DT1085" s="12"/>
      <c r="DU1085" s="12"/>
      <c r="DV1085" s="12"/>
      <c r="DW1085" s="12"/>
      <c r="DX1085" s="12"/>
    </row>
    <row r="1086" spans="1:128" x14ac:dyDescent="0.25">
      <c r="A1086" s="34" t="s">
        <v>174</v>
      </c>
      <c r="B1086" s="1">
        <v>40708</v>
      </c>
      <c r="C1086" s="2"/>
      <c r="D1086" s="1"/>
      <c r="F1086">
        <v>158</v>
      </c>
      <c r="G1086" t="s">
        <v>129</v>
      </c>
      <c r="H1086" s="2"/>
      <c r="I1086" s="12"/>
      <c r="J1086" s="12"/>
      <c r="K1086" s="2"/>
      <c r="L1086" s="36"/>
      <c r="M1086" s="2"/>
      <c r="N1086" s="2"/>
      <c r="O1086" s="2"/>
      <c r="P1086" s="12"/>
      <c r="Q1086" s="12"/>
      <c r="R1086" s="12"/>
      <c r="S1086" s="12"/>
      <c r="T1086" s="12"/>
      <c r="U1086" s="39"/>
      <c r="W1086" s="12"/>
      <c r="X1086" s="12"/>
      <c r="Y1086" s="12"/>
      <c r="Z1086" s="39"/>
      <c r="AB1086" s="12"/>
      <c r="AC1086" s="4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39"/>
      <c r="AO1086" s="12"/>
      <c r="AP1086" s="12"/>
      <c r="AQ1086" s="12"/>
      <c r="AR1086" s="41"/>
      <c r="AS1086" s="12"/>
      <c r="AT1086" s="12"/>
      <c r="AU1086" s="12"/>
      <c r="AV1086" s="12"/>
      <c r="AW1086" s="12"/>
      <c r="AX1086" s="13"/>
      <c r="AY1086" s="12"/>
      <c r="AZ1086" s="12"/>
      <c r="BA1086" s="39"/>
      <c r="BB1086" s="40">
        <v>0</v>
      </c>
      <c r="BC1086" s="39"/>
      <c r="BE1086" s="12"/>
      <c r="BF1086" s="12"/>
      <c r="BG1086" s="12">
        <v>100</v>
      </c>
      <c r="BH1086" s="12">
        <v>4.4491525423728815</v>
      </c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  <c r="CZ1086" s="12"/>
      <c r="DA1086" s="12"/>
      <c r="DB1086" s="12"/>
      <c r="DC1086" s="12"/>
      <c r="DD1086" s="12"/>
      <c r="DE1086" s="12"/>
      <c r="DF1086" s="12"/>
      <c r="DG1086" s="12"/>
      <c r="DH1086" s="12"/>
      <c r="DI1086" s="12"/>
      <c r="DJ1086" s="12"/>
      <c r="DK1086" s="12"/>
      <c r="DL1086" s="12"/>
      <c r="DM1086" s="12"/>
      <c r="DN1086" s="12"/>
      <c r="DO1086" s="12"/>
      <c r="DP1086" s="12"/>
      <c r="DQ1086" s="12"/>
      <c r="DR1086" s="12"/>
      <c r="DS1086" s="12"/>
      <c r="DT1086" s="12"/>
      <c r="DU1086" s="12"/>
      <c r="DV1086" s="12"/>
      <c r="DW1086" s="12"/>
      <c r="DX1086" s="12"/>
    </row>
    <row r="1087" spans="1:128" x14ac:dyDescent="0.25">
      <c r="A1087" s="34" t="s">
        <v>174</v>
      </c>
      <c r="B1087" s="1">
        <v>40660</v>
      </c>
      <c r="C1087" s="2">
        <v>7</v>
      </c>
      <c r="D1087" t="s">
        <v>222</v>
      </c>
      <c r="E1087" t="s">
        <v>18</v>
      </c>
      <c r="F1087">
        <v>110</v>
      </c>
      <c r="G1087" t="s">
        <v>129</v>
      </c>
      <c r="H1087" s="2"/>
      <c r="I1087" s="12"/>
      <c r="J1087" s="12"/>
      <c r="K1087" s="2"/>
      <c r="L1087" s="36"/>
      <c r="M1087" s="2"/>
      <c r="N1087" s="2">
        <v>110</v>
      </c>
      <c r="O1087" s="2"/>
      <c r="P1087" s="12"/>
      <c r="Q1087" s="12"/>
      <c r="R1087" s="12"/>
      <c r="S1087" s="12"/>
      <c r="T1087" s="12"/>
      <c r="U1087" s="39"/>
      <c r="W1087" s="12"/>
      <c r="X1087" s="12"/>
      <c r="Y1087" s="12"/>
      <c r="Z1087" s="39"/>
      <c r="AB1087" s="12"/>
      <c r="AC1087" s="4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39"/>
      <c r="AO1087" s="12"/>
      <c r="AP1087" s="12"/>
      <c r="AQ1087" s="12"/>
      <c r="AR1087" s="41"/>
      <c r="AS1087" s="12"/>
      <c r="AT1087" s="12"/>
      <c r="AU1087" s="12"/>
      <c r="AV1087" s="12"/>
      <c r="AW1087" s="12"/>
      <c r="AX1087" s="13"/>
      <c r="AY1087" s="12"/>
      <c r="AZ1087" s="12"/>
      <c r="BA1087" s="39"/>
      <c r="BB1087" s="40">
        <v>0</v>
      </c>
      <c r="BC1087" s="39"/>
      <c r="BE1087" s="12"/>
      <c r="BF1087" s="12"/>
      <c r="BG1087" s="12"/>
      <c r="BH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  <c r="CN1087" s="12"/>
      <c r="CO1087" s="12"/>
      <c r="CP1087" s="12"/>
      <c r="CQ1087" s="12"/>
      <c r="CR1087" s="12"/>
      <c r="CS1087" s="12"/>
      <c r="CT1087" s="12"/>
      <c r="CU1087" s="12"/>
      <c r="CV1087" s="12"/>
      <c r="CW1087" s="12"/>
      <c r="CX1087" s="12"/>
      <c r="CY1087" s="12"/>
      <c r="CZ1087" s="12"/>
      <c r="DA1087" s="12"/>
      <c r="DB1087" s="12"/>
      <c r="DC1087" s="12"/>
      <c r="DD1087" s="12"/>
      <c r="DE1087" s="12"/>
      <c r="DF1087" s="12"/>
      <c r="DG1087" s="12"/>
      <c r="DH1087" s="12"/>
      <c r="DI1087" s="12"/>
      <c r="DJ1087" s="12"/>
      <c r="DK1087" s="12"/>
      <c r="DL1087" s="12"/>
      <c r="DM1087" s="12"/>
      <c r="DN1087" s="12"/>
      <c r="DO1087" s="12"/>
      <c r="DP1087" s="12"/>
      <c r="DQ1087" s="12"/>
      <c r="DR1087" s="12"/>
      <c r="DS1087" s="12"/>
      <c r="DT1087" s="12"/>
      <c r="DU1087" s="12"/>
      <c r="DV1087" s="12"/>
      <c r="DW1087" s="12"/>
      <c r="DX1087" s="12"/>
    </row>
    <row r="1088" spans="1:128" x14ac:dyDescent="0.25">
      <c r="A1088" s="34" t="s">
        <v>174</v>
      </c>
      <c r="B1088" s="1">
        <v>40704</v>
      </c>
      <c r="C1088" s="2">
        <v>9</v>
      </c>
      <c r="D1088" s="1" t="s">
        <v>122</v>
      </c>
      <c r="E1088" t="s">
        <v>20</v>
      </c>
      <c r="F1088">
        <v>154</v>
      </c>
      <c r="G1088" t="s">
        <v>129</v>
      </c>
      <c r="H1088" s="2"/>
      <c r="I1088" s="12"/>
      <c r="J1088" s="12"/>
      <c r="K1088" s="2"/>
      <c r="L1088" s="36"/>
      <c r="M1088" s="2"/>
      <c r="N1088" s="2"/>
      <c r="O1088" s="2"/>
      <c r="P1088" s="12"/>
      <c r="Q1088" s="12"/>
      <c r="R1088" s="12"/>
      <c r="S1088" s="12"/>
      <c r="T1088" s="12"/>
      <c r="U1088" s="39"/>
      <c r="W1088" s="12"/>
      <c r="X1088" s="12"/>
      <c r="Y1088" s="12"/>
      <c r="Z1088" s="39"/>
      <c r="AB1088" s="12"/>
      <c r="AC1088" s="4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39"/>
      <c r="AO1088" s="12"/>
      <c r="AP1088" s="12"/>
      <c r="AQ1088" s="12"/>
      <c r="AR1088" s="41"/>
      <c r="AS1088" s="12"/>
      <c r="AT1088" s="12"/>
      <c r="AU1088" s="12"/>
      <c r="AV1088" s="12"/>
      <c r="AW1088" s="12"/>
      <c r="AX1088" s="13"/>
      <c r="AY1088" s="12">
        <v>5312.0894166666667</v>
      </c>
      <c r="AZ1088" s="12">
        <v>36.520000000000003</v>
      </c>
      <c r="BA1088" s="39">
        <f>AY1088*(AZ1088/100)</f>
        <v>1939.9750549666669</v>
      </c>
      <c r="BB1088" s="40">
        <v>193.99750549666669</v>
      </c>
      <c r="BC1088" s="39"/>
      <c r="BE1088" s="12"/>
      <c r="BF1088" s="12">
        <f>BA1088/227</f>
        <v>8.5461456165932468</v>
      </c>
      <c r="BG1088" s="12"/>
      <c r="BH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  <c r="CZ1088" s="12"/>
      <c r="DA1088" s="12"/>
      <c r="DB1088" s="12"/>
      <c r="DC1088" s="12"/>
      <c r="DD1088" s="12"/>
      <c r="DE1088" s="12"/>
      <c r="DF1088" s="12"/>
      <c r="DG1088" s="12"/>
      <c r="DH1088" s="12"/>
      <c r="DI1088" s="12"/>
      <c r="DJ1088" s="12"/>
      <c r="DK1088" s="12"/>
      <c r="DL1088" s="12"/>
      <c r="DM1088" s="12"/>
      <c r="DN1088" s="12"/>
      <c r="DO1088" s="12"/>
      <c r="DP1088" s="12"/>
      <c r="DQ1088" s="12"/>
      <c r="DR1088" s="12"/>
      <c r="DS1088" s="12"/>
      <c r="DT1088" s="12"/>
      <c r="DU1088" s="12"/>
      <c r="DV1088" s="12"/>
      <c r="DW1088" s="12"/>
      <c r="DX1088" s="12"/>
    </row>
    <row r="1089" spans="1:128" x14ac:dyDescent="0.25">
      <c r="A1089" s="34" t="s">
        <v>174</v>
      </c>
      <c r="B1089" s="1">
        <v>40550</v>
      </c>
      <c r="C1089" s="2">
        <v>0</v>
      </c>
      <c r="D1089" s="1" t="s">
        <v>223</v>
      </c>
      <c r="E1089" t="s">
        <v>14</v>
      </c>
      <c r="F1089">
        <v>0</v>
      </c>
      <c r="G1089" t="s">
        <v>129</v>
      </c>
      <c r="H1089" s="2"/>
      <c r="I1089" s="12"/>
      <c r="J1089" s="12"/>
      <c r="K1089" s="2"/>
      <c r="L1089" s="36"/>
      <c r="M1089" s="2"/>
      <c r="N1089" s="2"/>
      <c r="O1089" s="2"/>
      <c r="P1089" s="12"/>
      <c r="Q1089" s="12"/>
      <c r="R1089" s="12"/>
      <c r="S1089" s="12"/>
      <c r="T1089" s="12"/>
      <c r="U1089" s="39">
        <v>0</v>
      </c>
      <c r="W1089" s="12"/>
      <c r="X1089" s="12"/>
      <c r="Y1089" s="12"/>
      <c r="Z1089" s="39">
        <v>0</v>
      </c>
      <c r="AB1089" s="12"/>
      <c r="AC1089" s="42"/>
      <c r="AD1089" s="12"/>
      <c r="AE1089" s="12"/>
      <c r="AF1089" s="12"/>
      <c r="AG1089" s="12">
        <v>0</v>
      </c>
      <c r="AH1089" s="12"/>
      <c r="AI1089" s="12">
        <v>0</v>
      </c>
      <c r="AJ1089" s="12"/>
      <c r="AK1089" s="12">
        <v>0</v>
      </c>
      <c r="AL1089" s="12">
        <v>0</v>
      </c>
      <c r="AM1089" s="39"/>
      <c r="AO1089" s="12"/>
      <c r="AP1089" s="12"/>
      <c r="AQ1089" s="12"/>
      <c r="AR1089" s="41">
        <v>0</v>
      </c>
      <c r="AS1089" s="12">
        <v>0</v>
      </c>
      <c r="AT1089" s="12">
        <v>0</v>
      </c>
      <c r="AU1089" s="12">
        <v>0</v>
      </c>
      <c r="AV1089" s="12"/>
      <c r="AW1089" s="12"/>
      <c r="AX1089" s="13">
        <v>0</v>
      </c>
      <c r="AY1089" s="12"/>
      <c r="AZ1089" s="12"/>
      <c r="BA1089" s="39"/>
      <c r="BB1089" s="40">
        <v>0</v>
      </c>
      <c r="BC1089" s="39"/>
      <c r="BE1089" s="12"/>
      <c r="BF1089" s="12"/>
      <c r="BG1089" s="12"/>
      <c r="BH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/>
      <c r="CS1089" s="12"/>
      <c r="CT1089" s="12"/>
      <c r="CU1089" s="12"/>
      <c r="CV1089" s="12"/>
      <c r="CW1089" s="12"/>
      <c r="CX1089" s="12"/>
      <c r="CY1089" s="12"/>
      <c r="CZ1089" s="12"/>
      <c r="DA1089" s="12"/>
      <c r="DB1089" s="12"/>
      <c r="DC1089" s="12"/>
      <c r="DD1089" s="12"/>
      <c r="DE1089" s="12"/>
      <c r="DF1089" s="12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</row>
    <row r="1090" spans="1:128" x14ac:dyDescent="0.25">
      <c r="A1090" s="34" t="s">
        <v>174</v>
      </c>
      <c r="B1090" s="1">
        <v>40577</v>
      </c>
      <c r="C1090" s="2">
        <v>3</v>
      </c>
      <c r="D1090" t="s">
        <v>224</v>
      </c>
      <c r="E1090" t="s">
        <v>16</v>
      </c>
      <c r="F1090">
        <v>27</v>
      </c>
      <c r="G1090" t="s">
        <v>129</v>
      </c>
      <c r="H1090" s="2"/>
      <c r="I1090" s="12"/>
      <c r="J1090" s="12"/>
      <c r="K1090" s="2"/>
      <c r="L1090" s="36">
        <v>27</v>
      </c>
      <c r="M1090" s="2"/>
      <c r="N1090" s="2"/>
      <c r="O1090" s="2"/>
      <c r="P1090" s="12"/>
      <c r="Q1090" s="12"/>
      <c r="R1090" s="12"/>
      <c r="S1090" s="12"/>
      <c r="T1090" s="12"/>
      <c r="U1090" s="39"/>
      <c r="W1090" s="12"/>
      <c r="X1090" s="12"/>
      <c r="Y1090" s="12"/>
      <c r="Z1090" s="39"/>
      <c r="AB1090" s="12"/>
      <c r="AC1090" s="4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39"/>
      <c r="AO1090" s="12"/>
      <c r="AP1090" s="12"/>
      <c r="AQ1090" s="12"/>
      <c r="AR1090" s="41"/>
      <c r="AS1090" s="12"/>
      <c r="AT1090" s="12"/>
      <c r="AU1090" s="12"/>
      <c r="AV1090" s="12"/>
      <c r="AW1090" s="12"/>
      <c r="AX1090" s="13"/>
      <c r="AY1090" s="12"/>
      <c r="AZ1090" s="12"/>
      <c r="BA1090" s="39"/>
      <c r="BB1090" s="40">
        <v>0</v>
      </c>
      <c r="BC1090" s="39"/>
      <c r="BE1090" s="12"/>
      <c r="BF1090" s="12"/>
      <c r="BG1090" s="12"/>
      <c r="BH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2"/>
      <c r="DJ1090" s="12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</row>
    <row r="1091" spans="1:128" x14ac:dyDescent="0.25">
      <c r="A1091" s="34" t="s">
        <v>160</v>
      </c>
      <c r="B1091" s="1">
        <v>40604</v>
      </c>
      <c r="C1091" s="2">
        <v>4</v>
      </c>
      <c r="D1091" t="s">
        <v>220</v>
      </c>
      <c r="E1091" t="s">
        <v>17</v>
      </c>
      <c r="F1091">
        <v>54</v>
      </c>
      <c r="G1091" t="s">
        <v>130</v>
      </c>
      <c r="H1091" s="2"/>
      <c r="I1091" s="12"/>
      <c r="J1091" s="12"/>
      <c r="K1091" s="2"/>
      <c r="L1091" s="36"/>
      <c r="M1091" s="2">
        <v>54</v>
      </c>
      <c r="N1091" s="2"/>
      <c r="O1091" s="2"/>
      <c r="P1091" s="12"/>
      <c r="Q1091" s="12"/>
      <c r="R1091" s="12"/>
      <c r="S1091" s="12"/>
      <c r="T1091" s="12"/>
      <c r="U1091" s="39">
        <v>0</v>
      </c>
      <c r="W1091" s="12"/>
      <c r="X1091" s="12"/>
      <c r="Y1091" s="12"/>
      <c r="Z1091" s="39">
        <v>1394.454692173206</v>
      </c>
      <c r="AA1091" s="40">
        <v>139.44546921732061</v>
      </c>
      <c r="AB1091" s="12">
        <v>2.6671957295602544</v>
      </c>
      <c r="AC1091" s="42">
        <f>AB1091/AA1091</f>
        <v>1.91271594877244E-2</v>
      </c>
      <c r="AD1091" s="12"/>
      <c r="AE1091" s="12"/>
      <c r="AF1091" s="12"/>
      <c r="AG1091" s="12">
        <v>273.44106467441173</v>
      </c>
      <c r="AH1091" s="12"/>
      <c r="AI1091" s="12">
        <v>9.0210189413790527</v>
      </c>
      <c r="AJ1091" s="12"/>
      <c r="AK1091" s="12">
        <v>0</v>
      </c>
      <c r="AL1091" s="12">
        <v>0</v>
      </c>
      <c r="AM1091" s="39"/>
      <c r="AO1091" s="12"/>
      <c r="AP1091" s="12"/>
      <c r="AQ1091" s="12"/>
      <c r="AR1091" s="41">
        <v>265.30961841666976</v>
      </c>
      <c r="AS1091" s="12">
        <v>262.5339202808608</v>
      </c>
      <c r="AT1091" s="12">
        <v>2.775698135808939</v>
      </c>
      <c r="AU1091" s="12">
        <v>0</v>
      </c>
      <c r="AV1091" s="12"/>
      <c r="AW1091" s="12"/>
      <c r="AX1091" s="13">
        <v>0</v>
      </c>
      <c r="AY1091" s="12"/>
      <c r="AZ1091" s="12"/>
      <c r="BA1091" s="39"/>
      <c r="BB1091" s="40">
        <v>0</v>
      </c>
      <c r="BC1091" s="39">
        <f>U1091+Z1091+AM1091+BA1091</f>
        <v>1394.454692173206</v>
      </c>
      <c r="BD1091">
        <f>V1091+AA1091+AN1091</f>
        <v>139.44546921732061</v>
      </c>
      <c r="BE1091" s="12"/>
      <c r="BF1091" s="12"/>
      <c r="BG1091" s="12"/>
      <c r="BH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  <c r="CZ1091" s="12"/>
      <c r="DA1091" s="12"/>
      <c r="DB1091" s="12"/>
      <c r="DC1091" s="12"/>
      <c r="DD1091" s="12"/>
      <c r="DE1091" s="12"/>
      <c r="DF1091" s="12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</row>
    <row r="1092" spans="1:128" x14ac:dyDescent="0.25">
      <c r="A1092" s="34" t="s">
        <v>160</v>
      </c>
      <c r="B1092" s="1">
        <v>40686</v>
      </c>
      <c r="C1092" s="2">
        <v>8</v>
      </c>
      <c r="D1092" s="1" t="s">
        <v>221</v>
      </c>
      <c r="E1092" t="s">
        <v>19</v>
      </c>
      <c r="F1092">
        <v>136</v>
      </c>
      <c r="G1092" t="s">
        <v>130</v>
      </c>
      <c r="H1092" s="2"/>
      <c r="I1092" s="12"/>
      <c r="J1092" s="12"/>
      <c r="K1092" s="2"/>
      <c r="L1092" s="36"/>
      <c r="M1092" s="2"/>
      <c r="N1092" s="2"/>
      <c r="O1092" s="2">
        <v>136</v>
      </c>
      <c r="P1092" s="12"/>
      <c r="Q1092" s="12"/>
      <c r="R1092" s="12"/>
      <c r="S1092" s="12"/>
      <c r="T1092" s="12"/>
      <c r="U1092" s="39"/>
      <c r="W1092" s="12"/>
      <c r="X1092" s="12"/>
      <c r="Y1092" s="12"/>
      <c r="Z1092" s="39"/>
      <c r="AB1092" s="12"/>
      <c r="AC1092" s="4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39"/>
      <c r="AO1092" s="12"/>
      <c r="AP1092" s="12"/>
      <c r="AQ1092" s="12"/>
      <c r="AR1092" s="41"/>
      <c r="AS1092" s="12"/>
      <c r="AT1092" s="12"/>
      <c r="AU1092" s="12"/>
      <c r="AV1092" s="12"/>
      <c r="AW1092" s="12"/>
      <c r="AX1092" s="13"/>
      <c r="AY1092" s="12"/>
      <c r="AZ1092" s="12"/>
      <c r="BA1092" s="39"/>
      <c r="BB1092" s="40">
        <v>0</v>
      </c>
      <c r="BC1092" s="39"/>
      <c r="BE1092" s="12"/>
      <c r="BF1092" s="12"/>
      <c r="BG1092" s="12">
        <v>61.17936117936118</v>
      </c>
      <c r="BH1092" s="12">
        <v>5.4375</v>
      </c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12"/>
      <c r="CP1092" s="12"/>
      <c r="CQ1092" s="12"/>
      <c r="CR1092" s="12"/>
      <c r="CS1092" s="12"/>
      <c r="CT1092" s="12"/>
      <c r="CU1092" s="12"/>
      <c r="CV1092" s="12"/>
      <c r="CW1092" s="12"/>
      <c r="CX1092" s="12"/>
      <c r="CY1092" s="12"/>
      <c r="CZ1092" s="12"/>
      <c r="DA1092" s="12"/>
      <c r="DB1092" s="12"/>
      <c r="DC1092" s="12"/>
      <c r="DD1092" s="12"/>
      <c r="DE1092" s="12"/>
      <c r="DF1092" s="12"/>
      <c r="DG1092" s="12"/>
      <c r="DH1092" s="12"/>
      <c r="DI1092" s="12"/>
      <c r="DJ1092" s="12"/>
      <c r="DK1092" s="12"/>
      <c r="DL1092" s="12"/>
      <c r="DM1092" s="12"/>
      <c r="DN1092" s="12"/>
      <c r="DO1092" s="12"/>
      <c r="DP1092" s="12"/>
      <c r="DQ1092" s="12"/>
      <c r="DR1092" s="12"/>
      <c r="DS1092" s="12"/>
      <c r="DT1092" s="12"/>
      <c r="DU1092" s="12"/>
      <c r="DV1092" s="12"/>
      <c r="DW1092" s="12"/>
      <c r="DX1092" s="12"/>
    </row>
    <row r="1093" spans="1:128" x14ac:dyDescent="0.25">
      <c r="A1093" s="34" t="s">
        <v>160</v>
      </c>
      <c r="B1093" s="1">
        <v>40574</v>
      </c>
      <c r="C1093" s="2"/>
      <c r="D1093" s="1"/>
      <c r="F1093">
        <v>24</v>
      </c>
      <c r="G1093" t="s">
        <v>130</v>
      </c>
      <c r="H1093" s="2"/>
      <c r="I1093" s="12"/>
      <c r="J1093" s="12">
        <v>6.05</v>
      </c>
      <c r="K1093" s="2"/>
      <c r="L1093" s="36"/>
      <c r="M1093" s="2"/>
      <c r="N1093" s="2"/>
      <c r="O1093" s="2"/>
      <c r="P1093" s="12"/>
      <c r="Q1093" s="12"/>
      <c r="R1093" s="12"/>
      <c r="S1093" s="12"/>
      <c r="T1093" s="12"/>
      <c r="U1093" s="39"/>
      <c r="W1093" s="12"/>
      <c r="X1093" s="12"/>
      <c r="Y1093" s="12"/>
      <c r="Z1093" s="39"/>
      <c r="AB1093" s="12"/>
      <c r="AC1093" s="4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39"/>
      <c r="AO1093" s="12"/>
      <c r="AP1093" s="12"/>
      <c r="AQ1093" s="12"/>
      <c r="AR1093" s="41"/>
      <c r="AS1093" s="12"/>
      <c r="AT1093" s="12"/>
      <c r="AU1093" s="12"/>
      <c r="AV1093" s="12"/>
      <c r="AW1093" s="12"/>
      <c r="AX1093" s="13"/>
      <c r="AY1093" s="12"/>
      <c r="AZ1093" s="12"/>
      <c r="BA1093" s="39"/>
      <c r="BB1093" s="40">
        <v>0</v>
      </c>
      <c r="BC1093" s="39"/>
      <c r="BE1093" s="12"/>
      <c r="BF1093" s="12"/>
      <c r="BG1093" s="12"/>
      <c r="BH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2"/>
      <c r="DF1093" s="12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</row>
    <row r="1094" spans="1:128" x14ac:dyDescent="0.25">
      <c r="A1094" s="34" t="s">
        <v>160</v>
      </c>
      <c r="B1094" s="1">
        <v>40585</v>
      </c>
      <c r="C1094" s="2"/>
      <c r="D1094" s="1"/>
      <c r="F1094">
        <v>35</v>
      </c>
      <c r="G1094" t="s">
        <v>130</v>
      </c>
      <c r="H1094" s="2"/>
      <c r="I1094" s="12"/>
      <c r="J1094" s="12">
        <v>10.199999999999999</v>
      </c>
      <c r="K1094" s="2"/>
      <c r="L1094" s="36"/>
      <c r="M1094" s="2"/>
      <c r="N1094" s="2"/>
      <c r="O1094" s="2"/>
      <c r="P1094" s="12"/>
      <c r="Q1094" s="12"/>
      <c r="R1094" s="12"/>
      <c r="S1094" s="12"/>
      <c r="T1094" s="12"/>
      <c r="U1094" s="39"/>
      <c r="W1094" s="12"/>
      <c r="X1094" s="12"/>
      <c r="Y1094" s="12"/>
      <c r="Z1094" s="39"/>
      <c r="AB1094" s="12"/>
      <c r="AC1094" s="4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39"/>
      <c r="AO1094" s="12"/>
      <c r="AP1094" s="12"/>
      <c r="AQ1094" s="12"/>
      <c r="AR1094" s="41"/>
      <c r="AS1094" s="12"/>
      <c r="AT1094" s="12"/>
      <c r="AU1094" s="12"/>
      <c r="AV1094" s="12"/>
      <c r="AW1094" s="12"/>
      <c r="AX1094" s="13"/>
      <c r="AY1094" s="12"/>
      <c r="AZ1094" s="12"/>
      <c r="BA1094" s="39"/>
      <c r="BB1094" s="40">
        <v>0</v>
      </c>
      <c r="BC1094" s="39"/>
      <c r="BE1094" s="12"/>
      <c r="BF1094" s="12"/>
      <c r="BG1094" s="12"/>
      <c r="BH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2"/>
      <c r="DF1094" s="12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</row>
    <row r="1095" spans="1:128" x14ac:dyDescent="0.25">
      <c r="A1095" s="34" t="s">
        <v>160</v>
      </c>
      <c r="B1095" s="1">
        <v>40588</v>
      </c>
      <c r="C1095" s="2"/>
      <c r="D1095" s="1"/>
      <c r="F1095">
        <v>38</v>
      </c>
      <c r="G1095" t="s">
        <v>130</v>
      </c>
      <c r="H1095" s="2"/>
      <c r="I1095" s="12"/>
      <c r="J1095" s="12">
        <v>11.75</v>
      </c>
      <c r="K1095" s="2"/>
      <c r="L1095" s="36"/>
      <c r="M1095" s="2"/>
      <c r="N1095" s="2"/>
      <c r="O1095" s="2"/>
      <c r="P1095" s="12"/>
      <c r="Q1095" s="12"/>
      <c r="R1095" s="12"/>
      <c r="S1095" s="12"/>
      <c r="T1095" s="12"/>
      <c r="U1095" s="39"/>
      <c r="W1095" s="12"/>
      <c r="X1095" s="12"/>
      <c r="Y1095" s="12"/>
      <c r="Z1095" s="39"/>
      <c r="AB1095" s="12"/>
      <c r="AC1095" s="4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39"/>
      <c r="AO1095" s="12"/>
      <c r="AP1095" s="12"/>
      <c r="AQ1095" s="12"/>
      <c r="AR1095" s="41"/>
      <c r="AS1095" s="12"/>
      <c r="AT1095" s="12"/>
      <c r="AU1095" s="12"/>
      <c r="AV1095" s="12"/>
      <c r="AW1095" s="12"/>
      <c r="AX1095" s="13"/>
      <c r="AY1095" s="12"/>
      <c r="AZ1095" s="12"/>
      <c r="BA1095" s="39"/>
      <c r="BB1095" s="40">
        <v>0</v>
      </c>
      <c r="BC1095" s="39"/>
      <c r="BE1095" s="12"/>
      <c r="BF1095" s="12"/>
      <c r="BG1095" s="12"/>
      <c r="BH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  <c r="CZ1095" s="12"/>
      <c r="DA1095" s="12"/>
      <c r="DB1095" s="12"/>
      <c r="DC1095" s="12"/>
      <c r="DD1095" s="12"/>
      <c r="DE1095" s="12"/>
      <c r="DF1095" s="12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</row>
    <row r="1096" spans="1:128" x14ac:dyDescent="0.25">
      <c r="A1096" s="34" t="s">
        <v>160</v>
      </c>
      <c r="B1096" s="1">
        <v>40590</v>
      </c>
      <c r="C1096" s="2"/>
      <c r="D1096" s="1"/>
      <c r="F1096">
        <v>40</v>
      </c>
      <c r="G1096" t="s">
        <v>130</v>
      </c>
      <c r="H1096" s="2"/>
      <c r="I1096" s="12"/>
      <c r="J1096" s="12"/>
      <c r="K1096" s="2"/>
      <c r="L1096" s="36"/>
      <c r="M1096" s="2"/>
      <c r="N1096" s="2"/>
      <c r="O1096" s="2"/>
      <c r="P1096" s="12"/>
      <c r="Q1096" s="12"/>
      <c r="R1096" s="12"/>
      <c r="S1096" s="12"/>
      <c r="T1096" s="12"/>
      <c r="U1096" s="39">
        <v>0</v>
      </c>
      <c r="W1096" s="12"/>
      <c r="X1096" s="12"/>
      <c r="Y1096" s="12"/>
      <c r="Z1096" s="39">
        <v>842.82319091679824</v>
      </c>
      <c r="AA1096" s="40">
        <v>84.282319091679824</v>
      </c>
      <c r="AB1096" s="12">
        <v>1.1467163978830048</v>
      </c>
      <c r="AC1096" s="42">
        <f>AB1096/AA1096</f>
        <v>1.3605657868000056E-2</v>
      </c>
      <c r="AD1096" s="12"/>
      <c r="AE1096" s="12"/>
      <c r="AF1096" s="12"/>
      <c r="AG1096" s="12">
        <v>51.070076500302633</v>
      </c>
      <c r="AH1096" s="12"/>
      <c r="AI1096" s="12">
        <v>0</v>
      </c>
      <c r="AJ1096" s="12"/>
      <c r="AK1096" s="12">
        <v>0</v>
      </c>
      <c r="AL1096" s="12">
        <v>0</v>
      </c>
      <c r="AM1096" s="39"/>
      <c r="AO1096" s="12"/>
      <c r="AP1096" s="12"/>
      <c r="AQ1096" s="12"/>
      <c r="AR1096" s="41">
        <v>110.07526465268563</v>
      </c>
      <c r="AS1096" s="12">
        <v>110.07526465268563</v>
      </c>
      <c r="AT1096" s="12">
        <v>0</v>
      </c>
      <c r="AU1096" s="12">
        <v>0</v>
      </c>
      <c r="AV1096" s="12"/>
      <c r="AW1096" s="12"/>
      <c r="AX1096" s="13">
        <v>0</v>
      </c>
      <c r="AY1096" s="12"/>
      <c r="AZ1096" s="12"/>
      <c r="BA1096" s="39"/>
      <c r="BB1096" s="40">
        <v>0</v>
      </c>
      <c r="BC1096" s="39">
        <f>U1096+Z1096+AM1096+BA1096</f>
        <v>842.82319091679824</v>
      </c>
      <c r="BD1096">
        <f>V1096+AA1096+AN1096</f>
        <v>84.282319091679824</v>
      </c>
      <c r="BE1096" s="12"/>
      <c r="BF1096" s="12"/>
      <c r="BG1096" s="12"/>
      <c r="BH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2"/>
      <c r="DF1096" s="12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</row>
    <row r="1097" spans="1:128" x14ac:dyDescent="0.25">
      <c r="A1097" s="34" t="s">
        <v>160</v>
      </c>
      <c r="B1097" s="1">
        <v>40610</v>
      </c>
      <c r="C1097" s="2"/>
      <c r="D1097" s="1"/>
      <c r="F1097">
        <v>60</v>
      </c>
      <c r="G1097" t="s">
        <v>130</v>
      </c>
      <c r="H1097" s="2"/>
      <c r="I1097" s="12"/>
      <c r="J1097" s="12">
        <v>17.5</v>
      </c>
      <c r="K1097" s="2"/>
      <c r="L1097" s="36"/>
      <c r="M1097" s="2"/>
      <c r="N1097" s="2"/>
      <c r="O1097" s="2"/>
      <c r="P1097" s="12"/>
      <c r="Q1097" s="12"/>
      <c r="R1097" s="12"/>
      <c r="S1097" s="12"/>
      <c r="T1097" s="12"/>
      <c r="U1097" s="39"/>
      <c r="W1097" s="12"/>
      <c r="X1097" s="12"/>
      <c r="Y1097" s="12"/>
      <c r="Z1097" s="39"/>
      <c r="AB1097" s="12"/>
      <c r="AC1097" s="4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39"/>
      <c r="AO1097" s="12"/>
      <c r="AP1097" s="12"/>
      <c r="AQ1097" s="12"/>
      <c r="AR1097" s="41"/>
      <c r="AS1097" s="12"/>
      <c r="AT1097" s="12"/>
      <c r="AU1097" s="12"/>
      <c r="AV1097" s="12"/>
      <c r="AW1097" s="12"/>
      <c r="AX1097" s="13"/>
      <c r="AY1097" s="12"/>
      <c r="AZ1097" s="12"/>
      <c r="BA1097" s="39"/>
      <c r="BB1097" s="40">
        <v>0</v>
      </c>
      <c r="BC1097" s="39"/>
      <c r="BE1097" s="12"/>
      <c r="BF1097" s="12"/>
      <c r="BG1097" s="12"/>
      <c r="BH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2"/>
      <c r="DF1097" s="12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</row>
    <row r="1098" spans="1:128" x14ac:dyDescent="0.25">
      <c r="A1098" s="34" t="s">
        <v>160</v>
      </c>
      <c r="B1098" s="1">
        <v>40617</v>
      </c>
      <c r="C1098" s="2"/>
      <c r="D1098" s="1"/>
      <c r="F1098">
        <v>67</v>
      </c>
      <c r="G1098" t="s">
        <v>130</v>
      </c>
      <c r="H1098" s="2"/>
      <c r="I1098" s="12"/>
      <c r="J1098" s="12"/>
      <c r="K1098" s="2"/>
      <c r="L1098" s="36"/>
      <c r="M1098" s="2"/>
      <c r="N1098" s="2"/>
      <c r="O1098" s="2"/>
      <c r="P1098" s="12"/>
      <c r="Q1098" s="12"/>
      <c r="R1098" s="12"/>
      <c r="S1098" s="12"/>
      <c r="T1098" s="12"/>
      <c r="U1098" s="39">
        <v>0</v>
      </c>
      <c r="W1098" s="12"/>
      <c r="X1098" s="12"/>
      <c r="Y1098" s="12"/>
      <c r="Z1098" s="39">
        <v>3132.9614695751457</v>
      </c>
      <c r="AA1098" s="40">
        <v>313.29614695751457</v>
      </c>
      <c r="AB1098" s="12">
        <v>3.7056597246295802</v>
      </c>
      <c r="AC1098" s="42">
        <f>AB1098/AA1098</f>
        <v>1.1827977332680369E-2</v>
      </c>
      <c r="AD1098" s="12"/>
      <c r="AE1098" s="12"/>
      <c r="AF1098" s="12"/>
      <c r="AG1098" s="12">
        <v>565.42353022692748</v>
      </c>
      <c r="AH1098" s="12"/>
      <c r="AI1098" s="12">
        <v>820.92765316727309</v>
      </c>
      <c r="AJ1098" s="12"/>
      <c r="AK1098" s="12">
        <v>0</v>
      </c>
      <c r="AL1098" s="12">
        <v>0</v>
      </c>
      <c r="AM1098" s="39"/>
      <c r="AO1098" s="12"/>
      <c r="AP1098" s="12"/>
      <c r="AQ1098" s="12"/>
      <c r="AR1098" s="41">
        <v>318.77935119816948</v>
      </c>
      <c r="AS1098" s="12">
        <v>233.50714307571559</v>
      </c>
      <c r="AT1098" s="12">
        <v>85.27220812245389</v>
      </c>
      <c r="AU1098" s="12">
        <v>0</v>
      </c>
      <c r="AV1098" s="12"/>
      <c r="AW1098" s="12"/>
      <c r="AX1098" s="13">
        <v>0</v>
      </c>
      <c r="AY1098" s="12"/>
      <c r="AZ1098" s="12"/>
      <c r="BA1098" s="39"/>
      <c r="BB1098" s="40">
        <v>0</v>
      </c>
      <c r="BC1098" s="39">
        <f>U1098+Z1098+AM1098+BA1098</f>
        <v>3132.9614695751457</v>
      </c>
      <c r="BD1098">
        <f>V1098+AA1098+AN1098</f>
        <v>313.29614695751457</v>
      </c>
      <c r="BE1098" s="12"/>
      <c r="BF1098" s="12"/>
      <c r="BG1098" s="12"/>
      <c r="BH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2"/>
      <c r="DF1098" s="12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</row>
    <row r="1099" spans="1:128" x14ac:dyDescent="0.25">
      <c r="A1099" s="34" t="s">
        <v>160</v>
      </c>
      <c r="B1099" s="1">
        <v>40623</v>
      </c>
      <c r="C1099" s="2"/>
      <c r="D1099" s="1"/>
      <c r="F1099">
        <v>73</v>
      </c>
      <c r="G1099" t="s">
        <v>130</v>
      </c>
      <c r="H1099" s="2"/>
      <c r="I1099" s="12"/>
      <c r="J1099" s="12">
        <v>20.75</v>
      </c>
      <c r="K1099" s="2"/>
      <c r="L1099" s="36"/>
      <c r="M1099" s="2"/>
      <c r="N1099" s="2"/>
      <c r="O1099" s="2"/>
      <c r="P1099" s="12"/>
      <c r="Q1099" s="12"/>
      <c r="R1099" s="12"/>
      <c r="S1099" s="12"/>
      <c r="T1099" s="12"/>
      <c r="U1099" s="39"/>
      <c r="W1099" s="12"/>
      <c r="X1099" s="12"/>
      <c r="Y1099" s="12"/>
      <c r="Z1099" s="39"/>
      <c r="AB1099" s="12"/>
      <c r="AC1099" s="4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39"/>
      <c r="AO1099" s="12"/>
      <c r="AP1099" s="12"/>
      <c r="AQ1099" s="12"/>
      <c r="AR1099" s="41"/>
      <c r="AS1099" s="12"/>
      <c r="AT1099" s="12"/>
      <c r="AU1099" s="12"/>
      <c r="AV1099" s="12"/>
      <c r="AW1099" s="12"/>
      <c r="AX1099" s="13"/>
      <c r="AY1099" s="12"/>
      <c r="AZ1099" s="12"/>
      <c r="BA1099" s="39"/>
      <c r="BB1099" s="40">
        <v>0</v>
      </c>
      <c r="BC1099" s="39"/>
      <c r="BE1099" s="12"/>
      <c r="BF1099" s="12"/>
      <c r="BG1099" s="12"/>
      <c r="BH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</row>
    <row r="1100" spans="1:128" x14ac:dyDescent="0.25">
      <c r="A1100" s="34" t="s">
        <v>160</v>
      </c>
      <c r="B1100" s="1">
        <v>40638</v>
      </c>
      <c r="C1100" s="2"/>
      <c r="D1100" s="1"/>
      <c r="F1100">
        <v>88</v>
      </c>
      <c r="G1100" t="s">
        <v>130</v>
      </c>
      <c r="H1100" s="2"/>
      <c r="I1100" s="12"/>
      <c r="J1100" s="12"/>
      <c r="K1100" s="2"/>
      <c r="L1100" s="36"/>
      <c r="M1100" s="2"/>
      <c r="N1100" s="2"/>
      <c r="O1100" s="2"/>
      <c r="P1100" s="12"/>
      <c r="Q1100" s="12"/>
      <c r="R1100" s="12"/>
      <c r="S1100" s="12"/>
      <c r="T1100" s="12"/>
      <c r="U1100" s="39">
        <v>0</v>
      </c>
      <c r="W1100" s="12"/>
      <c r="X1100" s="12"/>
      <c r="Y1100" s="12"/>
      <c r="Z1100" s="39">
        <v>2063.5029846803636</v>
      </c>
      <c r="AA1100" s="40">
        <v>206.35029846803636</v>
      </c>
      <c r="AB1100" s="12">
        <v>3.4885290455563744</v>
      </c>
      <c r="AC1100" s="42">
        <f>AB1100/AA1100</f>
        <v>1.6905858976001178E-2</v>
      </c>
      <c r="AD1100" s="12"/>
      <c r="AE1100" s="12"/>
      <c r="AF1100" s="12"/>
      <c r="AG1100" s="12">
        <v>33.364823417172566</v>
      </c>
      <c r="AH1100" s="12"/>
      <c r="AI1100" s="12">
        <v>2527.223523719128</v>
      </c>
      <c r="AJ1100" s="12"/>
      <c r="AK1100" s="12">
        <v>0</v>
      </c>
      <c r="AL1100" s="12">
        <v>0</v>
      </c>
      <c r="AM1100" s="39"/>
      <c r="AO1100" s="12"/>
      <c r="AP1100" s="12"/>
      <c r="AQ1100" s="12"/>
      <c r="AR1100" s="41">
        <v>121.97121760805041</v>
      </c>
      <c r="AS1100" s="12">
        <v>22.240611462039887</v>
      </c>
      <c r="AT1100" s="12">
        <v>99.73060614601053</v>
      </c>
      <c r="AU1100" s="12">
        <v>0</v>
      </c>
      <c r="AV1100" s="12"/>
      <c r="AW1100" s="12"/>
      <c r="AX1100" s="13">
        <v>0</v>
      </c>
      <c r="AY1100" s="12"/>
      <c r="AZ1100" s="12"/>
      <c r="BA1100" s="39"/>
      <c r="BB1100" s="40">
        <v>0</v>
      </c>
      <c r="BC1100" s="39">
        <f>U1100+Z1100+AM1100+BA1100</f>
        <v>2063.5029846803636</v>
      </c>
      <c r="BD1100">
        <f>V1100+AA1100+AN1100</f>
        <v>206.35029846803636</v>
      </c>
      <c r="BE1100" s="12"/>
      <c r="BF1100" s="12"/>
      <c r="BG1100" s="12"/>
      <c r="BH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2"/>
      <c r="DF1100" s="12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</row>
    <row r="1101" spans="1:128" x14ac:dyDescent="0.25">
      <c r="A1101" s="34" t="s">
        <v>160</v>
      </c>
      <c r="B1101" s="1">
        <v>40641</v>
      </c>
      <c r="C1101" s="2"/>
      <c r="D1101" s="1"/>
      <c r="F1101">
        <v>91</v>
      </c>
      <c r="G1101" t="s">
        <v>130</v>
      </c>
      <c r="H1101" s="2"/>
      <c r="I1101" s="12"/>
      <c r="J1101" s="12">
        <v>21.8</v>
      </c>
      <c r="K1101" s="2"/>
      <c r="L1101" s="36"/>
      <c r="M1101" s="2"/>
      <c r="N1101" s="2"/>
      <c r="O1101" s="2"/>
      <c r="P1101" s="12"/>
      <c r="Q1101" s="12"/>
      <c r="R1101" s="12"/>
      <c r="S1101" s="12"/>
      <c r="T1101" s="12"/>
      <c r="U1101" s="39"/>
      <c r="W1101" s="12"/>
      <c r="X1101" s="12"/>
      <c r="Y1101" s="12"/>
      <c r="Z1101" s="39"/>
      <c r="AB1101" s="12"/>
      <c r="AC1101" s="4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39"/>
      <c r="AO1101" s="12"/>
      <c r="AP1101" s="12"/>
      <c r="AQ1101" s="12"/>
      <c r="AR1101" s="41"/>
      <c r="AS1101" s="12"/>
      <c r="AT1101" s="12"/>
      <c r="AU1101" s="12"/>
      <c r="AV1101" s="12"/>
      <c r="AW1101" s="12"/>
      <c r="AX1101" s="13"/>
      <c r="AY1101" s="12"/>
      <c r="AZ1101" s="12"/>
      <c r="BA1101" s="39"/>
      <c r="BB1101" s="40">
        <v>0</v>
      </c>
      <c r="BC1101" s="39"/>
      <c r="BE1101" s="12"/>
      <c r="BF1101" s="12"/>
      <c r="BG1101" s="12"/>
      <c r="BH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  <c r="CZ1101" s="12"/>
      <c r="DA1101" s="12"/>
      <c r="DB1101" s="12"/>
      <c r="DC1101" s="12"/>
      <c r="DD1101" s="12"/>
      <c r="DE1101" s="12"/>
      <c r="DF1101" s="12"/>
      <c r="DG1101" s="12"/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</row>
    <row r="1102" spans="1:128" x14ac:dyDescent="0.25">
      <c r="A1102" s="34" t="s">
        <v>160</v>
      </c>
      <c r="B1102" s="1">
        <v>40661</v>
      </c>
      <c r="C1102" s="2"/>
      <c r="D1102" s="1"/>
      <c r="F1102">
        <v>111</v>
      </c>
      <c r="G1102" t="s">
        <v>130</v>
      </c>
      <c r="H1102" s="2"/>
      <c r="I1102" s="12"/>
      <c r="J1102" s="12"/>
      <c r="K1102" s="2"/>
      <c r="L1102" s="36"/>
      <c r="M1102" s="2"/>
      <c r="N1102" s="2"/>
      <c r="O1102" s="2"/>
      <c r="P1102" s="12"/>
      <c r="Q1102" s="12"/>
      <c r="R1102" s="12"/>
      <c r="S1102" s="12"/>
      <c r="T1102" s="12"/>
      <c r="U1102" s="39">
        <v>0</v>
      </c>
      <c r="W1102" s="12"/>
      <c r="X1102" s="12"/>
      <c r="Y1102" s="12"/>
      <c r="Z1102" s="39">
        <v>1905.424740631599</v>
      </c>
      <c r="AA1102" s="40">
        <v>190.54247406315989</v>
      </c>
      <c r="AB1102" s="12">
        <v>3.1279240731103979</v>
      </c>
      <c r="AC1102" s="42">
        <f>AB1102/AA1102</f>
        <v>1.6415888837853401E-2</v>
      </c>
      <c r="AD1102" s="12"/>
      <c r="AE1102" s="12"/>
      <c r="AF1102" s="12"/>
      <c r="AG1102" s="12">
        <v>0</v>
      </c>
      <c r="AH1102" s="12"/>
      <c r="AI1102" s="12">
        <v>5226.1448086361906</v>
      </c>
      <c r="AJ1102" s="12"/>
      <c r="AK1102" s="12">
        <v>121.18061914859393</v>
      </c>
      <c r="AL1102" s="12">
        <v>339.61508340432323</v>
      </c>
      <c r="AM1102" s="39"/>
      <c r="AO1102" s="12"/>
      <c r="AP1102" s="12"/>
      <c r="AQ1102" s="12"/>
      <c r="AR1102" s="41">
        <v>121.62307080743204</v>
      </c>
      <c r="AS1102" s="12">
        <v>0</v>
      </c>
      <c r="AT1102" s="12">
        <v>110.23649712391665</v>
      </c>
      <c r="AU1102" s="12">
        <v>6.9627158951419448</v>
      </c>
      <c r="AV1102" s="12"/>
      <c r="AW1102" s="12"/>
      <c r="AX1102" s="13">
        <v>4.4238577883734607</v>
      </c>
      <c r="AY1102" s="12"/>
      <c r="AZ1102" s="12"/>
      <c r="BA1102" s="39"/>
      <c r="BB1102" s="40">
        <v>0</v>
      </c>
      <c r="BC1102" s="39">
        <f>U1102+Z1102+AM1102+BA1102</f>
        <v>1905.424740631599</v>
      </c>
      <c r="BD1102">
        <f>V1102+AA1102+AN1102</f>
        <v>190.54247406315989</v>
      </c>
      <c r="BE1102" s="12"/>
      <c r="BF1102" s="12"/>
      <c r="BG1102" s="12"/>
      <c r="BH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2"/>
      <c r="DF1102" s="12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</row>
    <row r="1103" spans="1:128" x14ac:dyDescent="0.25">
      <c r="A1103" s="34" t="s">
        <v>160</v>
      </c>
      <c r="B1103" s="1">
        <v>40673</v>
      </c>
      <c r="C1103" s="2"/>
      <c r="D1103" s="1"/>
      <c r="F1103">
        <v>123</v>
      </c>
      <c r="G1103" t="s">
        <v>130</v>
      </c>
      <c r="H1103" s="2"/>
      <c r="I1103" s="12"/>
      <c r="J1103" s="12"/>
      <c r="K1103" s="2"/>
      <c r="L1103" s="36"/>
      <c r="M1103" s="2"/>
      <c r="N1103" s="2"/>
      <c r="O1103" s="2"/>
      <c r="P1103" s="12"/>
      <c r="Q1103" s="12"/>
      <c r="R1103" s="12"/>
      <c r="S1103" s="12"/>
      <c r="T1103" s="12"/>
      <c r="U1103" s="39"/>
      <c r="W1103" s="12"/>
      <c r="X1103" s="12"/>
      <c r="Y1103" s="12"/>
      <c r="Z1103" s="39"/>
      <c r="AB1103" s="12"/>
      <c r="AC1103" s="4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39"/>
      <c r="AO1103" s="12"/>
      <c r="AP1103" s="12"/>
      <c r="AQ1103" s="12"/>
      <c r="AR1103" s="41"/>
      <c r="AS1103" s="12"/>
      <c r="AT1103" s="12"/>
      <c r="AU1103" s="12"/>
      <c r="AV1103" s="12"/>
      <c r="AW1103" s="12"/>
      <c r="AX1103" s="13"/>
      <c r="AY1103" s="12"/>
      <c r="AZ1103" s="12"/>
      <c r="BA1103" s="39"/>
      <c r="BB1103" s="40">
        <v>0</v>
      </c>
      <c r="BC1103" s="39"/>
      <c r="BE1103" s="12"/>
      <c r="BF1103" s="12"/>
      <c r="BG1103" s="12">
        <v>22.481572481572481</v>
      </c>
      <c r="BH1103" s="12">
        <v>4.639344262295082</v>
      </c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</row>
    <row r="1104" spans="1:128" x14ac:dyDescent="0.25">
      <c r="A1104" s="34" t="s">
        <v>160</v>
      </c>
      <c r="B1104" s="1">
        <v>40679</v>
      </c>
      <c r="C1104" s="2"/>
      <c r="D1104" s="1"/>
      <c r="F1104">
        <v>129</v>
      </c>
      <c r="G1104" t="s">
        <v>130</v>
      </c>
      <c r="H1104" s="2"/>
      <c r="I1104" s="12"/>
      <c r="J1104" s="12"/>
      <c r="K1104" s="2"/>
      <c r="L1104" s="36"/>
      <c r="M1104" s="2"/>
      <c r="N1104" s="2"/>
      <c r="O1104" s="2"/>
      <c r="P1104" s="12"/>
      <c r="Q1104" s="12"/>
      <c r="R1104" s="12"/>
      <c r="S1104" s="12"/>
      <c r="T1104" s="12"/>
      <c r="U1104" s="39"/>
      <c r="W1104" s="12"/>
      <c r="X1104" s="12"/>
      <c r="Y1104" s="12"/>
      <c r="Z1104" s="39"/>
      <c r="AB1104" s="12"/>
      <c r="AC1104" s="4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39"/>
      <c r="AO1104" s="12"/>
      <c r="AP1104" s="12"/>
      <c r="AQ1104" s="12"/>
      <c r="AR1104" s="41"/>
      <c r="AS1104" s="12"/>
      <c r="AT1104" s="12"/>
      <c r="AU1104" s="12"/>
      <c r="AV1104" s="12"/>
      <c r="AW1104" s="12"/>
      <c r="AX1104" s="13"/>
      <c r="AY1104" s="12"/>
      <c r="AZ1104" s="12"/>
      <c r="BA1104" s="39"/>
      <c r="BB1104" s="40">
        <v>0</v>
      </c>
      <c r="BC1104" s="39"/>
      <c r="BE1104" s="12"/>
      <c r="BF1104" s="12"/>
      <c r="BG1104" s="12">
        <v>40.54054054054054</v>
      </c>
      <c r="BH1104" s="12">
        <v>4.870748299319728</v>
      </c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2"/>
      <c r="DF1104" s="12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</row>
    <row r="1105" spans="1:128" x14ac:dyDescent="0.25">
      <c r="A1105" s="34" t="s">
        <v>160</v>
      </c>
      <c r="B1105" s="1">
        <v>40683</v>
      </c>
      <c r="C1105" s="2"/>
      <c r="D1105" s="1"/>
      <c r="F1105">
        <v>133</v>
      </c>
      <c r="G1105" t="s">
        <v>130</v>
      </c>
      <c r="H1105" s="2"/>
      <c r="I1105" s="12"/>
      <c r="J1105" s="12"/>
      <c r="K1105" s="2"/>
      <c r="L1105" s="36"/>
      <c r="M1105" s="2"/>
      <c r="N1105" s="2"/>
      <c r="O1105" s="2"/>
      <c r="P1105" s="12"/>
      <c r="Q1105" s="12"/>
      <c r="R1105" s="12"/>
      <c r="S1105" s="12"/>
      <c r="T1105" s="12"/>
      <c r="U1105" s="39">
        <v>0</v>
      </c>
      <c r="W1105" s="12"/>
      <c r="X1105" s="12"/>
      <c r="Y1105" s="12"/>
      <c r="Z1105" s="39">
        <v>1777.067138259798</v>
      </c>
      <c r="AA1105" s="40">
        <v>177.70671382597979</v>
      </c>
      <c r="AB1105" s="12">
        <v>2.7185859990995964</v>
      </c>
      <c r="AC1105" s="42">
        <f>AB1105/AA1105</f>
        <v>1.52981614513551E-2</v>
      </c>
      <c r="AD1105" s="12"/>
      <c r="AE1105" s="12"/>
      <c r="AF1105" s="12"/>
      <c r="AG1105" s="12">
        <v>0</v>
      </c>
      <c r="AH1105" s="12"/>
      <c r="AI1105" s="12">
        <v>3696.9610776962654</v>
      </c>
      <c r="AJ1105" s="12"/>
      <c r="AK1105" s="12">
        <v>214.94754645106497</v>
      </c>
      <c r="AL1105" s="12">
        <v>4234.6431154083257</v>
      </c>
      <c r="AM1105" s="39"/>
      <c r="AO1105" s="12"/>
      <c r="AP1105" s="12"/>
      <c r="AQ1105" s="12"/>
      <c r="AR1105" s="41">
        <v>143.06157068887947</v>
      </c>
      <c r="AS1105" s="12">
        <v>0</v>
      </c>
      <c r="AT1105" s="12">
        <v>62.205271358802456</v>
      </c>
      <c r="AU1105" s="12">
        <v>71.620570840742118</v>
      </c>
      <c r="AV1105" s="12"/>
      <c r="AW1105" s="12"/>
      <c r="AX1105" s="13">
        <v>9.235728489334889</v>
      </c>
      <c r="AY1105" s="12"/>
      <c r="AZ1105" s="12"/>
      <c r="BA1105" s="39"/>
      <c r="BB1105" s="40">
        <v>0</v>
      </c>
      <c r="BC1105" s="39">
        <f>U1105+Z1105+AM1105+BA1105</f>
        <v>1777.067138259798</v>
      </c>
      <c r="BD1105">
        <f>V1105+AA1105+AN1105</f>
        <v>177.70671382597979</v>
      </c>
      <c r="BE1105" s="12"/>
      <c r="BF1105" s="12"/>
      <c r="BG1105" s="12"/>
      <c r="BH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2"/>
      <c r="DF1105" s="12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</row>
    <row r="1106" spans="1:128" x14ac:dyDescent="0.25">
      <c r="A1106" s="34" t="s">
        <v>160</v>
      </c>
      <c r="B1106" s="1">
        <v>40693</v>
      </c>
      <c r="C1106" s="2"/>
      <c r="D1106" s="1"/>
      <c r="F1106">
        <v>143</v>
      </c>
      <c r="G1106" t="s">
        <v>130</v>
      </c>
      <c r="H1106" s="2"/>
      <c r="I1106" s="12"/>
      <c r="J1106" s="12"/>
      <c r="K1106" s="2"/>
      <c r="L1106" s="36"/>
      <c r="M1106" s="2"/>
      <c r="N1106" s="2"/>
      <c r="O1106" s="2"/>
      <c r="P1106" s="12"/>
      <c r="Q1106" s="12"/>
      <c r="R1106" s="12"/>
      <c r="S1106" s="12"/>
      <c r="T1106" s="12"/>
      <c r="U1106" s="39"/>
      <c r="W1106" s="12"/>
      <c r="X1106" s="12"/>
      <c r="Y1106" s="12"/>
      <c r="Z1106" s="39"/>
      <c r="AB1106" s="12"/>
      <c r="AC1106" s="4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39"/>
      <c r="AO1106" s="12"/>
      <c r="AP1106" s="12"/>
      <c r="AQ1106" s="12"/>
      <c r="AR1106" s="41"/>
      <c r="AS1106" s="12"/>
      <c r="AT1106" s="12"/>
      <c r="AU1106" s="12"/>
      <c r="AV1106" s="12"/>
      <c r="AW1106" s="12"/>
      <c r="AX1106" s="13"/>
      <c r="AY1106" s="12"/>
      <c r="AZ1106" s="12"/>
      <c r="BA1106" s="39"/>
      <c r="BB1106" s="40">
        <v>0</v>
      </c>
      <c r="BC1106" s="39"/>
      <c r="BE1106" s="12"/>
      <c r="BF1106" s="12"/>
      <c r="BG1106" s="12">
        <v>76.781326781326783</v>
      </c>
      <c r="BH1106" s="12">
        <v>4.71259842519685</v>
      </c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2"/>
      <c r="DF1106" s="12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</row>
    <row r="1107" spans="1:128" x14ac:dyDescent="0.25">
      <c r="A1107" s="34" t="s">
        <v>160</v>
      </c>
      <c r="B1107" s="1">
        <v>40700</v>
      </c>
      <c r="C1107" s="2"/>
      <c r="D1107" s="1"/>
      <c r="F1107">
        <v>150</v>
      </c>
      <c r="G1107" t="s">
        <v>130</v>
      </c>
      <c r="H1107" s="2"/>
      <c r="I1107" s="12"/>
      <c r="J1107" s="12"/>
      <c r="K1107" s="2"/>
      <c r="L1107" s="36"/>
      <c r="M1107" s="2"/>
      <c r="N1107" s="2"/>
      <c r="O1107" s="2"/>
      <c r="P1107" s="12"/>
      <c r="Q1107" s="12"/>
      <c r="R1107" s="12"/>
      <c r="S1107" s="12"/>
      <c r="T1107" s="12"/>
      <c r="U1107" s="39"/>
      <c r="W1107" s="12"/>
      <c r="X1107" s="12"/>
      <c r="Y1107" s="12"/>
      <c r="Z1107" s="39"/>
      <c r="AB1107" s="12"/>
      <c r="AC1107" s="4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39"/>
      <c r="AO1107" s="12"/>
      <c r="AP1107" s="12"/>
      <c r="AQ1107" s="12"/>
      <c r="AR1107" s="41"/>
      <c r="AS1107" s="12"/>
      <c r="AT1107" s="12"/>
      <c r="AU1107" s="12"/>
      <c r="AV1107" s="12"/>
      <c r="AW1107" s="12"/>
      <c r="AX1107" s="13"/>
      <c r="AY1107" s="12"/>
      <c r="AZ1107" s="12"/>
      <c r="BA1107" s="39"/>
      <c r="BB1107" s="40">
        <v>0</v>
      </c>
      <c r="BC1107" s="39"/>
      <c r="BE1107" s="12"/>
      <c r="BF1107" s="12"/>
      <c r="BG1107" s="12">
        <v>84.275184275184273</v>
      </c>
      <c r="BH1107" s="12">
        <v>4.8442622950819674</v>
      </c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</row>
    <row r="1108" spans="1:128" x14ac:dyDescent="0.25">
      <c r="A1108" s="34" t="s">
        <v>160</v>
      </c>
      <c r="B1108" s="1">
        <v>40708</v>
      </c>
      <c r="C1108" s="2"/>
      <c r="D1108" s="1"/>
      <c r="F1108">
        <v>158</v>
      </c>
      <c r="G1108" t="s">
        <v>130</v>
      </c>
      <c r="H1108" s="2"/>
      <c r="I1108" s="12"/>
      <c r="J1108" s="12"/>
      <c r="K1108" s="2"/>
      <c r="L1108" s="36"/>
      <c r="M1108" s="2"/>
      <c r="N1108" s="2"/>
      <c r="O1108" s="2"/>
      <c r="P1108" s="12"/>
      <c r="Q1108" s="12"/>
      <c r="R1108" s="12"/>
      <c r="S1108" s="12"/>
      <c r="T1108" s="12"/>
      <c r="U1108" s="39"/>
      <c r="W1108" s="12"/>
      <c r="X1108" s="12"/>
      <c r="Y1108" s="12"/>
      <c r="Z1108" s="39"/>
      <c r="AB1108" s="12"/>
      <c r="AC1108" s="4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39"/>
      <c r="AO1108" s="12"/>
      <c r="AP1108" s="12"/>
      <c r="AQ1108" s="12"/>
      <c r="AR1108" s="41"/>
      <c r="AS1108" s="12"/>
      <c r="AT1108" s="12"/>
      <c r="AU1108" s="12"/>
      <c r="AV1108" s="12"/>
      <c r="AW1108" s="12"/>
      <c r="AX1108" s="13"/>
      <c r="AY1108" s="12"/>
      <c r="AZ1108" s="12"/>
      <c r="BA1108" s="39"/>
      <c r="BB1108" s="40">
        <v>0</v>
      </c>
      <c r="BC1108" s="39"/>
      <c r="BE1108" s="12"/>
      <c r="BF1108" s="12"/>
      <c r="BG1108" s="12">
        <v>100</v>
      </c>
      <c r="BH1108" s="12">
        <v>4.90625</v>
      </c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</row>
    <row r="1109" spans="1:128" x14ac:dyDescent="0.25">
      <c r="A1109" s="34" t="s">
        <v>160</v>
      </c>
      <c r="B1109" s="1">
        <v>40660</v>
      </c>
      <c r="C1109" s="2">
        <v>7</v>
      </c>
      <c r="D1109" t="s">
        <v>222</v>
      </c>
      <c r="E1109" t="s">
        <v>18</v>
      </c>
      <c r="F1109">
        <v>110</v>
      </c>
      <c r="G1109" t="s">
        <v>130</v>
      </c>
      <c r="H1109" s="2"/>
      <c r="I1109" s="12"/>
      <c r="J1109" s="12"/>
      <c r="K1109" s="2"/>
      <c r="L1109" s="36"/>
      <c r="M1109" s="2"/>
      <c r="N1109" s="2">
        <v>110</v>
      </c>
      <c r="O1109" s="2"/>
      <c r="P1109" s="12"/>
      <c r="Q1109" s="12"/>
      <c r="R1109" s="12"/>
      <c r="S1109" s="12"/>
      <c r="T1109" s="12"/>
      <c r="U1109" s="39"/>
      <c r="W1109" s="12"/>
      <c r="X1109" s="12"/>
      <c r="Y1109" s="12"/>
      <c r="Z1109" s="39"/>
      <c r="AB1109" s="12"/>
      <c r="AC1109" s="4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39"/>
      <c r="AO1109" s="12"/>
      <c r="AP1109" s="12"/>
      <c r="AQ1109" s="12"/>
      <c r="AR1109" s="41"/>
      <c r="AS1109" s="12"/>
      <c r="AT1109" s="12"/>
      <c r="AU1109" s="12"/>
      <c r="AV1109" s="12"/>
      <c r="AW1109" s="12"/>
      <c r="AX1109" s="13"/>
      <c r="AY1109" s="12"/>
      <c r="AZ1109" s="12"/>
      <c r="BA1109" s="39"/>
      <c r="BB1109" s="40">
        <v>0</v>
      </c>
      <c r="BC1109" s="39"/>
      <c r="BE1109" s="12"/>
      <c r="BF1109" s="12"/>
      <c r="BG1109" s="12"/>
      <c r="BH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2"/>
      <c r="DF1109" s="12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</row>
    <row r="1110" spans="1:128" x14ac:dyDescent="0.25">
      <c r="A1110" s="34" t="s">
        <v>160</v>
      </c>
      <c r="B1110" s="1">
        <v>40710</v>
      </c>
      <c r="C1110" s="2">
        <v>9</v>
      </c>
      <c r="D1110" s="1" t="s">
        <v>122</v>
      </c>
      <c r="E1110" t="s">
        <v>20</v>
      </c>
      <c r="F1110">
        <v>160</v>
      </c>
      <c r="G1110" t="s">
        <v>130</v>
      </c>
      <c r="H1110" s="2"/>
      <c r="I1110" s="12"/>
      <c r="J1110" s="12"/>
      <c r="K1110" s="2"/>
      <c r="L1110" s="36"/>
      <c r="M1110" s="2"/>
      <c r="N1110" s="2"/>
      <c r="O1110" s="2"/>
      <c r="P1110" s="12"/>
      <c r="Q1110" s="12"/>
      <c r="R1110" s="12"/>
      <c r="S1110" s="12"/>
      <c r="T1110" s="12"/>
      <c r="U1110" s="39"/>
      <c r="W1110" s="12"/>
      <c r="X1110" s="12"/>
      <c r="Y1110" s="12"/>
      <c r="Z1110" s="39"/>
      <c r="AB1110" s="12"/>
      <c r="AC1110" s="4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39"/>
      <c r="AO1110" s="12"/>
      <c r="AP1110" s="12"/>
      <c r="AQ1110" s="12"/>
      <c r="AR1110" s="41"/>
      <c r="AS1110" s="12"/>
      <c r="AT1110" s="12"/>
      <c r="AU1110" s="12"/>
      <c r="AV1110" s="12"/>
      <c r="AW1110" s="12"/>
      <c r="AX1110" s="13"/>
      <c r="AY1110" s="12">
        <v>4730.9928333333328</v>
      </c>
      <c r="AZ1110" s="12">
        <v>41.3</v>
      </c>
      <c r="BA1110" s="39">
        <f>AY1110*(AZ1110/100)</f>
        <v>1953.9000401666663</v>
      </c>
      <c r="BB1110" s="40">
        <v>195.39000401666664</v>
      </c>
      <c r="BC1110" s="39"/>
      <c r="BE1110" s="12"/>
      <c r="BF1110" s="12">
        <f>BA1110/227</f>
        <v>8.6074891637298077</v>
      </c>
      <c r="BG1110" s="12"/>
      <c r="BH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2"/>
      <c r="DF1110" s="12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</row>
    <row r="1111" spans="1:128" x14ac:dyDescent="0.25">
      <c r="A1111" s="34" t="s">
        <v>160</v>
      </c>
      <c r="B1111" s="1">
        <v>40550</v>
      </c>
      <c r="C1111" s="2">
        <v>0</v>
      </c>
      <c r="D1111" s="1" t="s">
        <v>223</v>
      </c>
      <c r="E1111" t="s">
        <v>14</v>
      </c>
      <c r="F1111">
        <v>0</v>
      </c>
      <c r="G1111" t="s">
        <v>130</v>
      </c>
      <c r="H1111" s="2"/>
      <c r="I1111" s="12"/>
      <c r="J1111" s="12"/>
      <c r="K1111" s="2"/>
      <c r="L1111" s="36"/>
      <c r="M1111" s="2"/>
      <c r="N1111" s="2"/>
      <c r="O1111" s="2"/>
      <c r="P1111" s="12"/>
      <c r="Q1111" s="12"/>
      <c r="R1111" s="12"/>
      <c r="S1111" s="12"/>
      <c r="T1111" s="12"/>
      <c r="U1111" s="39">
        <v>0</v>
      </c>
      <c r="W1111" s="12"/>
      <c r="X1111" s="12"/>
      <c r="Y1111" s="12"/>
      <c r="Z1111" s="39">
        <v>0</v>
      </c>
      <c r="AB1111" s="12"/>
      <c r="AC1111" s="42"/>
      <c r="AD1111" s="12"/>
      <c r="AE1111" s="12"/>
      <c r="AF1111" s="12"/>
      <c r="AG1111" s="12">
        <v>0</v>
      </c>
      <c r="AH1111" s="12"/>
      <c r="AI1111" s="12">
        <v>0</v>
      </c>
      <c r="AJ1111" s="12"/>
      <c r="AK1111" s="12">
        <v>0</v>
      </c>
      <c r="AL1111" s="12">
        <v>0</v>
      </c>
      <c r="AM1111" s="39"/>
      <c r="AO1111" s="12"/>
      <c r="AP1111" s="12"/>
      <c r="AQ1111" s="12"/>
      <c r="AR1111" s="41">
        <v>0</v>
      </c>
      <c r="AS1111" s="12">
        <v>0</v>
      </c>
      <c r="AT1111" s="12">
        <v>0</v>
      </c>
      <c r="AU1111" s="12">
        <v>0</v>
      </c>
      <c r="AV1111" s="12"/>
      <c r="AW1111" s="12"/>
      <c r="AX1111" s="13">
        <v>0</v>
      </c>
      <c r="AY1111" s="12"/>
      <c r="AZ1111" s="12"/>
      <c r="BA1111" s="39"/>
      <c r="BB1111" s="40">
        <v>0</v>
      </c>
      <c r="BC1111" s="39"/>
      <c r="BE1111" s="12"/>
      <c r="BF1111" s="12"/>
      <c r="BG1111" s="12"/>
      <c r="BH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2"/>
      <c r="DF1111" s="12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</row>
    <row r="1112" spans="1:128" x14ac:dyDescent="0.25">
      <c r="A1112" s="34" t="s">
        <v>160</v>
      </c>
      <c r="B1112" s="1">
        <v>40577</v>
      </c>
      <c r="C1112" s="2">
        <v>3</v>
      </c>
      <c r="D1112" t="s">
        <v>224</v>
      </c>
      <c r="E1112" t="s">
        <v>16</v>
      </c>
      <c r="F1112">
        <v>27</v>
      </c>
      <c r="G1112" t="s">
        <v>130</v>
      </c>
      <c r="H1112" s="2"/>
      <c r="I1112" s="12"/>
      <c r="J1112" s="12"/>
      <c r="K1112" s="2"/>
      <c r="L1112" s="36">
        <v>27</v>
      </c>
      <c r="M1112" s="2"/>
      <c r="N1112" s="2"/>
      <c r="O1112" s="2"/>
      <c r="P1112" s="12"/>
      <c r="Q1112" s="12"/>
      <c r="R1112" s="12"/>
      <c r="S1112" s="12"/>
      <c r="T1112" s="12"/>
      <c r="U1112" s="39"/>
      <c r="W1112" s="12"/>
      <c r="X1112" s="12"/>
      <c r="Y1112" s="12"/>
      <c r="Z1112" s="39"/>
      <c r="AB1112" s="12"/>
      <c r="AC1112" s="4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39"/>
      <c r="AO1112" s="12"/>
      <c r="AP1112" s="12"/>
      <c r="AQ1112" s="12"/>
      <c r="AR1112" s="41"/>
      <c r="AS1112" s="12"/>
      <c r="AT1112" s="12"/>
      <c r="AU1112" s="12"/>
      <c r="AV1112" s="12"/>
      <c r="AW1112" s="12"/>
      <c r="AX1112" s="13"/>
      <c r="AY1112" s="12"/>
      <c r="AZ1112" s="12"/>
      <c r="BA1112" s="39"/>
      <c r="BB1112" s="40">
        <v>0</v>
      </c>
      <c r="BC1112" s="39"/>
      <c r="BE1112" s="12"/>
      <c r="BF1112" s="12"/>
      <c r="BG1112" s="12"/>
      <c r="BH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2"/>
      <c r="DF1112" s="12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</row>
    <row r="1113" spans="1:128" x14ac:dyDescent="0.25">
      <c r="A1113" s="34" t="s">
        <v>167</v>
      </c>
      <c r="B1113" s="1">
        <v>40604</v>
      </c>
      <c r="C1113" s="2">
        <v>4</v>
      </c>
      <c r="D1113" t="s">
        <v>220</v>
      </c>
      <c r="E1113" t="s">
        <v>17</v>
      </c>
      <c r="F1113">
        <v>54</v>
      </c>
      <c r="G1113" t="s">
        <v>131</v>
      </c>
      <c r="H1113" s="2"/>
      <c r="I1113" s="12"/>
      <c r="J1113" s="12"/>
      <c r="K1113" s="2"/>
      <c r="L1113" s="36"/>
      <c r="M1113" s="2">
        <v>54</v>
      </c>
      <c r="N1113" s="2"/>
      <c r="O1113" s="2"/>
      <c r="P1113" s="12"/>
      <c r="Q1113" s="12"/>
      <c r="R1113" s="12"/>
      <c r="S1113" s="12"/>
      <c r="T1113" s="12"/>
      <c r="U1113" s="39">
        <v>0</v>
      </c>
      <c r="W1113" s="12"/>
      <c r="X1113" s="12"/>
      <c r="Y1113" s="12"/>
      <c r="Z1113" s="39">
        <v>1392.8090719926736</v>
      </c>
      <c r="AA1113" s="40">
        <v>139.28090719926735</v>
      </c>
      <c r="AB1113" s="12">
        <v>2.495510624197915</v>
      </c>
      <c r="AC1113" s="42">
        <f>AB1113/AA1113</f>
        <v>1.7917104895271978E-2</v>
      </c>
      <c r="AD1113" s="12"/>
      <c r="AE1113" s="12"/>
      <c r="AF1113" s="12"/>
      <c r="AG1113" s="12">
        <v>295.94714549809333</v>
      </c>
      <c r="AH1113" s="12"/>
      <c r="AI1113" s="12">
        <v>7.8702990513375664</v>
      </c>
      <c r="AJ1113" s="12"/>
      <c r="AK1113" s="12">
        <v>0</v>
      </c>
      <c r="AL1113" s="12">
        <v>0</v>
      </c>
      <c r="AM1113" s="39"/>
      <c r="AO1113" s="12"/>
      <c r="AP1113" s="12"/>
      <c r="AQ1113" s="12"/>
      <c r="AR1113" s="41">
        <v>315.31926639574976</v>
      </c>
      <c r="AS1113" s="12">
        <v>312.90158230472821</v>
      </c>
      <c r="AT1113" s="12">
        <v>2.4176840910215511</v>
      </c>
      <c r="AU1113" s="12">
        <v>0</v>
      </c>
      <c r="AV1113" s="12"/>
      <c r="AW1113" s="12"/>
      <c r="AX1113" s="13">
        <v>0</v>
      </c>
      <c r="AY1113" s="12"/>
      <c r="AZ1113" s="12"/>
      <c r="BA1113" s="39"/>
      <c r="BB1113" s="40">
        <v>0</v>
      </c>
      <c r="BC1113" s="39">
        <f>U1113+Z1113+AM1113+BA1113</f>
        <v>1392.8090719926736</v>
      </c>
      <c r="BD1113">
        <f>V1113+AA1113+AN1113</f>
        <v>139.28090719926735</v>
      </c>
      <c r="BE1113" s="12"/>
      <c r="BF1113" s="12"/>
      <c r="BG1113" s="12"/>
      <c r="BH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</row>
    <row r="1114" spans="1:128" x14ac:dyDescent="0.25">
      <c r="A1114" s="34" t="s">
        <v>167</v>
      </c>
      <c r="B1114" s="1">
        <v>40685</v>
      </c>
      <c r="C1114" s="2">
        <v>8</v>
      </c>
      <c r="D1114" s="1" t="s">
        <v>221</v>
      </c>
      <c r="E1114" t="s">
        <v>19</v>
      </c>
      <c r="F1114">
        <v>135</v>
      </c>
      <c r="G1114" t="s">
        <v>131</v>
      </c>
      <c r="H1114" s="2"/>
      <c r="I1114" s="12"/>
      <c r="J1114" s="12"/>
      <c r="K1114" s="2"/>
      <c r="L1114" s="36"/>
      <c r="M1114" s="2"/>
      <c r="N1114" s="2"/>
      <c r="O1114" s="2">
        <v>135</v>
      </c>
      <c r="P1114" s="12"/>
      <c r="Q1114" s="12"/>
      <c r="R1114" s="12"/>
      <c r="S1114" s="12"/>
      <c r="T1114" s="12"/>
      <c r="U1114" s="39"/>
      <c r="W1114" s="12"/>
      <c r="X1114" s="12"/>
      <c r="Y1114" s="12"/>
      <c r="Z1114" s="39"/>
      <c r="AB1114" s="12"/>
      <c r="AC1114" s="4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39"/>
      <c r="AO1114" s="12"/>
      <c r="AP1114" s="12"/>
      <c r="AQ1114" s="12"/>
      <c r="AR1114" s="41"/>
      <c r="AS1114" s="12"/>
      <c r="AT1114" s="12"/>
      <c r="AU1114" s="12"/>
      <c r="AV1114" s="12"/>
      <c r="AW1114" s="12"/>
      <c r="AX1114" s="13"/>
      <c r="AY1114" s="12"/>
      <c r="AZ1114" s="12"/>
      <c r="BA1114" s="39"/>
      <c r="BB1114" s="40">
        <v>0</v>
      </c>
      <c r="BC1114" s="39"/>
      <c r="BE1114" s="12"/>
      <c r="BF1114" s="12"/>
      <c r="BG1114" s="12"/>
      <c r="BH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2"/>
      <c r="DF1114" s="12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</row>
    <row r="1115" spans="1:128" x14ac:dyDescent="0.25">
      <c r="A1115" s="34" t="s">
        <v>167</v>
      </c>
      <c r="B1115" s="1">
        <v>40574</v>
      </c>
      <c r="C1115" s="2"/>
      <c r="D1115" s="1"/>
      <c r="F1115">
        <v>24</v>
      </c>
      <c r="G1115" t="s">
        <v>131</v>
      </c>
      <c r="H1115" s="2"/>
      <c r="I1115" s="12"/>
      <c r="J1115" s="12">
        <v>6.8</v>
      </c>
      <c r="K1115" s="2"/>
      <c r="L1115" s="36"/>
      <c r="M1115" s="2"/>
      <c r="N1115" s="2"/>
      <c r="O1115" s="2"/>
      <c r="P1115" s="12"/>
      <c r="Q1115" s="12"/>
      <c r="R1115" s="12"/>
      <c r="S1115" s="12"/>
      <c r="T1115" s="12"/>
      <c r="U1115" s="39"/>
      <c r="W1115" s="12"/>
      <c r="X1115" s="12"/>
      <c r="Y1115" s="12"/>
      <c r="Z1115" s="39"/>
      <c r="AB1115" s="12"/>
      <c r="AC1115" s="4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39"/>
      <c r="AO1115" s="12"/>
      <c r="AP1115" s="12"/>
      <c r="AQ1115" s="12"/>
      <c r="AR1115" s="41"/>
      <c r="AS1115" s="12"/>
      <c r="AT1115" s="12"/>
      <c r="AU1115" s="12"/>
      <c r="AV1115" s="12"/>
      <c r="AW1115" s="12"/>
      <c r="AX1115" s="13"/>
      <c r="AY1115" s="12"/>
      <c r="AZ1115" s="12"/>
      <c r="BA1115" s="39"/>
      <c r="BB1115" s="40">
        <v>0</v>
      </c>
      <c r="BC1115" s="39"/>
      <c r="BE1115" s="12"/>
      <c r="BF1115" s="12"/>
      <c r="BG1115" s="12"/>
      <c r="BH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2"/>
      <c r="DF1115" s="12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</row>
    <row r="1116" spans="1:128" x14ac:dyDescent="0.25">
      <c r="A1116" s="34" t="s">
        <v>167</v>
      </c>
      <c r="B1116" s="1">
        <v>40585</v>
      </c>
      <c r="C1116" s="2"/>
      <c r="D1116" s="1"/>
      <c r="F1116">
        <v>35</v>
      </c>
      <c r="G1116" t="s">
        <v>131</v>
      </c>
      <c r="H1116" s="2"/>
      <c r="I1116" s="12"/>
      <c r="J1116" s="12">
        <v>11.1</v>
      </c>
      <c r="K1116" s="2"/>
      <c r="L1116" s="36"/>
      <c r="M1116" s="2"/>
      <c r="N1116" s="2"/>
      <c r="O1116" s="2"/>
      <c r="P1116" s="12"/>
      <c r="Q1116" s="12"/>
      <c r="R1116" s="12"/>
      <c r="S1116" s="12"/>
      <c r="T1116" s="12"/>
      <c r="U1116" s="39"/>
      <c r="W1116" s="12"/>
      <c r="X1116" s="12"/>
      <c r="Y1116" s="12"/>
      <c r="Z1116" s="39"/>
      <c r="AB1116" s="12"/>
      <c r="AC1116" s="4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39"/>
      <c r="AO1116" s="12"/>
      <c r="AP1116" s="12"/>
      <c r="AQ1116" s="12"/>
      <c r="AR1116" s="41"/>
      <c r="AS1116" s="12"/>
      <c r="AT1116" s="12"/>
      <c r="AU1116" s="12"/>
      <c r="AV1116" s="12"/>
      <c r="AW1116" s="12"/>
      <c r="AX1116" s="13"/>
      <c r="AY1116" s="12"/>
      <c r="AZ1116" s="12"/>
      <c r="BA1116" s="39"/>
      <c r="BB1116" s="40">
        <v>0</v>
      </c>
      <c r="BC1116" s="39"/>
      <c r="BE1116" s="12"/>
      <c r="BF1116" s="12"/>
      <c r="BG1116" s="12"/>
      <c r="BH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2"/>
      <c r="DF1116" s="12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</row>
    <row r="1117" spans="1:128" x14ac:dyDescent="0.25">
      <c r="A1117" s="34" t="s">
        <v>167</v>
      </c>
      <c r="B1117" s="1">
        <v>40588</v>
      </c>
      <c r="C1117" s="2"/>
      <c r="D1117" s="1"/>
      <c r="F1117">
        <v>38</v>
      </c>
      <c r="G1117" t="s">
        <v>131</v>
      </c>
      <c r="H1117" s="2"/>
      <c r="I1117" s="12"/>
      <c r="J1117" s="12">
        <v>12.4</v>
      </c>
      <c r="K1117" s="2"/>
      <c r="L1117" s="36"/>
      <c r="M1117" s="2"/>
      <c r="N1117" s="2"/>
      <c r="O1117" s="2"/>
      <c r="P1117" s="12"/>
      <c r="Q1117" s="12"/>
      <c r="R1117" s="12"/>
      <c r="S1117" s="12"/>
      <c r="T1117" s="12"/>
      <c r="U1117" s="39"/>
      <c r="W1117" s="12"/>
      <c r="X1117" s="12"/>
      <c r="Y1117" s="12"/>
      <c r="Z1117" s="39"/>
      <c r="AB1117" s="12"/>
      <c r="AC1117" s="4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39"/>
      <c r="AO1117" s="12"/>
      <c r="AP1117" s="12"/>
      <c r="AQ1117" s="12"/>
      <c r="AR1117" s="41"/>
      <c r="AS1117" s="12"/>
      <c r="AT1117" s="12"/>
      <c r="AU1117" s="12"/>
      <c r="AV1117" s="12"/>
      <c r="AW1117" s="12"/>
      <c r="AX1117" s="13"/>
      <c r="AY1117" s="12"/>
      <c r="AZ1117" s="12"/>
      <c r="BA1117" s="39"/>
      <c r="BB1117" s="40">
        <v>0</v>
      </c>
      <c r="BC1117" s="39"/>
      <c r="BE1117" s="12"/>
      <c r="BF1117" s="12"/>
      <c r="BG1117" s="12"/>
      <c r="BH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2"/>
      <c r="DF1117" s="12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</row>
    <row r="1118" spans="1:128" x14ac:dyDescent="0.25">
      <c r="A1118" s="34" t="s">
        <v>167</v>
      </c>
      <c r="B1118" s="1">
        <v>40590</v>
      </c>
      <c r="C1118" s="2"/>
      <c r="D1118" s="1"/>
      <c r="F1118">
        <v>40</v>
      </c>
      <c r="G1118" t="s">
        <v>131</v>
      </c>
      <c r="H1118" s="2"/>
      <c r="I1118" s="12"/>
      <c r="J1118" s="12"/>
      <c r="K1118" s="2"/>
      <c r="L1118" s="36"/>
      <c r="M1118" s="2"/>
      <c r="N1118" s="2"/>
      <c r="O1118" s="2"/>
      <c r="P1118" s="12"/>
      <c r="Q1118" s="12"/>
      <c r="R1118" s="12"/>
      <c r="S1118" s="12"/>
      <c r="T1118" s="12"/>
      <c r="U1118" s="39">
        <v>0</v>
      </c>
      <c r="W1118" s="12"/>
      <c r="X1118" s="12"/>
      <c r="Y1118" s="12"/>
      <c r="Z1118" s="39">
        <v>718.45204119324069</v>
      </c>
      <c r="AA1118" s="40">
        <v>71.845204119324066</v>
      </c>
      <c r="AB1118" s="12">
        <v>0.94238697388069304</v>
      </c>
      <c r="AC1118" s="42">
        <f>AB1118/AA1118</f>
        <v>1.3116908573542783E-2</v>
      </c>
      <c r="AD1118" s="12"/>
      <c r="AE1118" s="12"/>
      <c r="AF1118" s="12"/>
      <c r="AG1118" s="12">
        <v>58.980027502812717</v>
      </c>
      <c r="AH1118" s="12"/>
      <c r="AI1118" s="12">
        <v>0</v>
      </c>
      <c r="AJ1118" s="12"/>
      <c r="AK1118" s="12">
        <v>0</v>
      </c>
      <c r="AL1118" s="12">
        <v>0</v>
      </c>
      <c r="AM1118" s="39"/>
      <c r="AO1118" s="12"/>
      <c r="AP1118" s="12"/>
      <c r="AQ1118" s="12"/>
      <c r="AR1118" s="41">
        <v>118.39674589230393</v>
      </c>
      <c r="AS1118" s="12">
        <v>118.39674589230393</v>
      </c>
      <c r="AT1118" s="12">
        <v>0</v>
      </c>
      <c r="AU1118" s="12">
        <v>0</v>
      </c>
      <c r="AV1118" s="12"/>
      <c r="AW1118" s="12"/>
      <c r="AX1118" s="13">
        <v>0</v>
      </c>
      <c r="AY1118" s="12"/>
      <c r="AZ1118" s="12"/>
      <c r="BA1118" s="39"/>
      <c r="BB1118" s="40">
        <v>0</v>
      </c>
      <c r="BC1118" s="39">
        <f>U1118+Z1118+AM1118+BA1118</f>
        <v>718.45204119324069</v>
      </c>
      <c r="BD1118">
        <f>V1118+AA1118+AN1118</f>
        <v>71.845204119324066</v>
      </c>
      <c r="BE1118" s="12"/>
      <c r="BF1118" s="12"/>
      <c r="BG1118" s="12"/>
      <c r="BH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2"/>
      <c r="DF1118" s="12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</row>
    <row r="1119" spans="1:128" x14ac:dyDescent="0.25">
      <c r="A1119" s="34" t="s">
        <v>167</v>
      </c>
      <c r="B1119" s="1">
        <v>40610</v>
      </c>
      <c r="C1119" s="2"/>
      <c r="D1119" s="1"/>
      <c r="F1119">
        <v>60</v>
      </c>
      <c r="G1119" t="s">
        <v>131</v>
      </c>
      <c r="H1119" s="2"/>
      <c r="I1119" s="12"/>
      <c r="J1119" s="12">
        <v>18.45</v>
      </c>
      <c r="K1119" s="2"/>
      <c r="L1119" s="36"/>
      <c r="M1119" s="2"/>
      <c r="N1119" s="2"/>
      <c r="O1119" s="2"/>
      <c r="P1119" s="12"/>
      <c r="Q1119" s="12"/>
      <c r="R1119" s="12"/>
      <c r="S1119" s="12"/>
      <c r="T1119" s="12"/>
      <c r="U1119" s="39"/>
      <c r="W1119" s="12"/>
      <c r="X1119" s="12"/>
      <c r="Y1119" s="12"/>
      <c r="Z1119" s="39"/>
      <c r="AB1119" s="12"/>
      <c r="AC1119" s="4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39"/>
      <c r="AO1119" s="12"/>
      <c r="AP1119" s="12"/>
      <c r="AQ1119" s="12"/>
      <c r="AR1119" s="41"/>
      <c r="AS1119" s="12"/>
      <c r="AT1119" s="12"/>
      <c r="AU1119" s="12"/>
      <c r="AV1119" s="12"/>
      <c r="AW1119" s="12"/>
      <c r="AX1119" s="13"/>
      <c r="AY1119" s="12"/>
      <c r="AZ1119" s="12"/>
      <c r="BA1119" s="39"/>
      <c r="BB1119" s="40">
        <v>0</v>
      </c>
      <c r="BC1119" s="39"/>
      <c r="BE1119" s="12"/>
      <c r="BF1119" s="12"/>
      <c r="BG1119" s="12"/>
      <c r="BH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2"/>
      <c r="DF1119" s="12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</row>
    <row r="1120" spans="1:128" x14ac:dyDescent="0.25">
      <c r="A1120" s="34" t="s">
        <v>167</v>
      </c>
      <c r="B1120" s="1">
        <v>40617</v>
      </c>
      <c r="C1120" s="2"/>
      <c r="D1120" s="1"/>
      <c r="F1120">
        <v>67</v>
      </c>
      <c r="G1120" t="s">
        <v>131</v>
      </c>
      <c r="H1120" s="2"/>
      <c r="I1120" s="12"/>
      <c r="J1120" s="12"/>
      <c r="K1120" s="2"/>
      <c r="L1120" s="36"/>
      <c r="M1120" s="2"/>
      <c r="N1120" s="2"/>
      <c r="O1120" s="2"/>
      <c r="P1120" s="12"/>
      <c r="Q1120" s="12"/>
      <c r="R1120" s="12"/>
      <c r="S1120" s="12"/>
      <c r="T1120" s="12"/>
      <c r="U1120" s="39">
        <v>0</v>
      </c>
      <c r="W1120" s="12"/>
      <c r="X1120" s="12"/>
      <c r="Y1120" s="12"/>
      <c r="Z1120" s="39">
        <v>2697.8443855564537</v>
      </c>
      <c r="AA1120" s="40">
        <v>269.78443855564535</v>
      </c>
      <c r="AB1120" s="12">
        <v>2.5999601934764049</v>
      </c>
      <c r="AC1120" s="42">
        <f>AB1120/AA1120</f>
        <v>9.6371762856149353E-3</v>
      </c>
      <c r="AD1120" s="12"/>
      <c r="AE1120" s="12"/>
      <c r="AF1120" s="12"/>
      <c r="AG1120" s="12">
        <v>575.09511434158651</v>
      </c>
      <c r="AH1120" s="12"/>
      <c r="AI1120" s="12">
        <v>1008.6903449138151</v>
      </c>
      <c r="AJ1120" s="12"/>
      <c r="AK1120" s="12">
        <v>0</v>
      </c>
      <c r="AL1120" s="12">
        <v>0</v>
      </c>
      <c r="AM1120" s="39"/>
      <c r="AO1120" s="12"/>
      <c r="AP1120" s="12"/>
      <c r="AQ1120" s="12"/>
      <c r="AR1120" s="41">
        <v>369.48085178771237</v>
      </c>
      <c r="AS1120" s="12">
        <v>252.37688100268696</v>
      </c>
      <c r="AT1120" s="12">
        <v>117.10397078502544</v>
      </c>
      <c r="AU1120" s="12">
        <v>0</v>
      </c>
      <c r="AV1120" s="12"/>
      <c r="AW1120" s="12"/>
      <c r="AX1120" s="13">
        <v>0</v>
      </c>
      <c r="AY1120" s="12"/>
      <c r="AZ1120" s="12"/>
      <c r="BA1120" s="39"/>
      <c r="BB1120" s="40">
        <v>0</v>
      </c>
      <c r="BC1120" s="39">
        <f>U1120+Z1120+AM1120+BA1120</f>
        <v>2697.8443855564537</v>
      </c>
      <c r="BD1120">
        <f>V1120+AA1120+AN1120</f>
        <v>269.78443855564535</v>
      </c>
      <c r="BE1120" s="12"/>
      <c r="BF1120" s="12"/>
      <c r="BG1120" s="12"/>
      <c r="BH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2"/>
      <c r="DF1120" s="12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</row>
    <row r="1121" spans="1:128" x14ac:dyDescent="0.25">
      <c r="A1121" s="34" t="s">
        <v>167</v>
      </c>
      <c r="B1121" s="1">
        <v>40623</v>
      </c>
      <c r="C1121" s="2"/>
      <c r="D1121" s="1"/>
      <c r="F1121">
        <v>73</v>
      </c>
      <c r="G1121" t="s">
        <v>131</v>
      </c>
      <c r="H1121" s="2"/>
      <c r="I1121" s="12"/>
      <c r="J1121" s="12">
        <v>21.65</v>
      </c>
      <c r="K1121" s="2"/>
      <c r="L1121" s="36"/>
      <c r="M1121" s="2"/>
      <c r="N1121" s="2"/>
      <c r="O1121" s="2"/>
      <c r="P1121" s="12"/>
      <c r="Q1121" s="12"/>
      <c r="R1121" s="12"/>
      <c r="S1121" s="12"/>
      <c r="T1121" s="12"/>
      <c r="U1121" s="39"/>
      <c r="W1121" s="12"/>
      <c r="X1121" s="12"/>
      <c r="Y1121" s="12"/>
      <c r="Z1121" s="39"/>
      <c r="AB1121" s="12"/>
      <c r="AC1121" s="4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39"/>
      <c r="AO1121" s="12"/>
      <c r="AP1121" s="12"/>
      <c r="AQ1121" s="12"/>
      <c r="AR1121" s="41"/>
      <c r="AS1121" s="12"/>
      <c r="AT1121" s="12"/>
      <c r="AU1121" s="12"/>
      <c r="AV1121" s="12"/>
      <c r="AW1121" s="12"/>
      <c r="AX1121" s="13"/>
      <c r="AY1121" s="12"/>
      <c r="AZ1121" s="12"/>
      <c r="BA1121" s="39"/>
      <c r="BB1121" s="40">
        <v>0</v>
      </c>
      <c r="BC1121" s="39"/>
      <c r="BE1121" s="12"/>
      <c r="BF1121" s="12"/>
      <c r="BG1121" s="12"/>
      <c r="BH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2"/>
      <c r="DF1121" s="12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</row>
    <row r="1122" spans="1:128" x14ac:dyDescent="0.25">
      <c r="A1122" s="34" t="s">
        <v>167</v>
      </c>
      <c r="B1122" s="1">
        <v>40638</v>
      </c>
      <c r="C1122" s="2"/>
      <c r="D1122" s="1"/>
      <c r="F1122">
        <v>88</v>
      </c>
      <c r="G1122" t="s">
        <v>131</v>
      </c>
      <c r="H1122" s="2"/>
      <c r="I1122" s="12"/>
      <c r="J1122" s="12"/>
      <c r="K1122" s="2"/>
      <c r="L1122" s="36"/>
      <c r="M1122" s="2"/>
      <c r="N1122" s="2"/>
      <c r="O1122" s="2"/>
      <c r="P1122" s="12"/>
      <c r="Q1122" s="12"/>
      <c r="R1122" s="12"/>
      <c r="S1122" s="12"/>
      <c r="T1122" s="12"/>
      <c r="U1122" s="39">
        <v>0</v>
      </c>
      <c r="W1122" s="12"/>
      <c r="X1122" s="12"/>
      <c r="Y1122" s="12"/>
      <c r="Z1122" s="39">
        <v>1780.4051770384358</v>
      </c>
      <c r="AA1122" s="40">
        <v>178.04051770384359</v>
      </c>
      <c r="AB1122" s="12">
        <v>2.6995178555659707</v>
      </c>
      <c r="AC1122" s="42">
        <f>AB1122/AA1122</f>
        <v>1.5162379274005518E-2</v>
      </c>
      <c r="AD1122" s="12"/>
      <c r="AE1122" s="12"/>
      <c r="AF1122" s="12"/>
      <c r="AG1122" s="12">
        <v>12.404072150860248</v>
      </c>
      <c r="AH1122" s="12"/>
      <c r="AI1122" s="12">
        <v>3047.3866888924454</v>
      </c>
      <c r="AJ1122" s="12"/>
      <c r="AK1122" s="12">
        <v>0</v>
      </c>
      <c r="AL1122" s="12">
        <v>0</v>
      </c>
      <c r="AM1122" s="39"/>
      <c r="AO1122" s="12"/>
      <c r="AP1122" s="12"/>
      <c r="AQ1122" s="12"/>
      <c r="AR1122" s="41">
        <v>136.88397312481413</v>
      </c>
      <c r="AS1122" s="12">
        <v>6.9569427058603388</v>
      </c>
      <c r="AT1122" s="12">
        <v>129.92703041895379</v>
      </c>
      <c r="AU1122" s="12">
        <v>0</v>
      </c>
      <c r="AV1122" s="12"/>
      <c r="AW1122" s="12"/>
      <c r="AX1122" s="13">
        <v>0</v>
      </c>
      <c r="AY1122" s="12"/>
      <c r="AZ1122" s="12"/>
      <c r="BA1122" s="39"/>
      <c r="BB1122" s="40">
        <v>0</v>
      </c>
      <c r="BC1122" s="39">
        <f>U1122+Z1122+AM1122+BA1122</f>
        <v>1780.4051770384358</v>
      </c>
      <c r="BD1122">
        <f>V1122+AA1122+AN1122</f>
        <v>178.04051770384359</v>
      </c>
      <c r="BE1122" s="12"/>
      <c r="BF1122" s="12"/>
      <c r="BG1122" s="12"/>
      <c r="BH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2"/>
      <c r="DF1122" s="12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</row>
    <row r="1123" spans="1:128" x14ac:dyDescent="0.25">
      <c r="A1123" s="34" t="s">
        <v>167</v>
      </c>
      <c r="B1123" s="1">
        <v>40641</v>
      </c>
      <c r="C1123" s="2"/>
      <c r="D1123" s="1"/>
      <c r="F1123">
        <v>91</v>
      </c>
      <c r="G1123" t="s">
        <v>131</v>
      </c>
      <c r="H1123" s="2"/>
      <c r="I1123" s="12"/>
      <c r="J1123" s="12">
        <v>22.7</v>
      </c>
      <c r="K1123" s="2"/>
      <c r="L1123" s="36"/>
      <c r="M1123" s="2"/>
      <c r="N1123" s="2"/>
      <c r="O1123" s="2"/>
      <c r="P1123" s="12"/>
      <c r="Q1123" s="12"/>
      <c r="R1123" s="12"/>
      <c r="S1123" s="12"/>
      <c r="T1123" s="12"/>
      <c r="U1123" s="39"/>
      <c r="W1123" s="12"/>
      <c r="X1123" s="12"/>
      <c r="Y1123" s="12"/>
      <c r="Z1123" s="39"/>
      <c r="AB1123" s="12"/>
      <c r="AC1123" s="4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39"/>
      <c r="AO1123" s="12"/>
      <c r="AP1123" s="12"/>
      <c r="AQ1123" s="12"/>
      <c r="AR1123" s="41"/>
      <c r="AS1123" s="12"/>
      <c r="AT1123" s="12"/>
      <c r="AU1123" s="12"/>
      <c r="AV1123" s="12"/>
      <c r="AW1123" s="12"/>
      <c r="AX1123" s="13"/>
      <c r="AY1123" s="12"/>
      <c r="AZ1123" s="12"/>
      <c r="BA1123" s="39"/>
      <c r="BB1123" s="40">
        <v>0</v>
      </c>
      <c r="BC1123" s="39"/>
      <c r="BE1123" s="12"/>
      <c r="BF1123" s="12"/>
      <c r="BG1123" s="12"/>
      <c r="BH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</row>
    <row r="1124" spans="1:128" x14ac:dyDescent="0.25">
      <c r="A1124" s="34" t="s">
        <v>167</v>
      </c>
      <c r="B1124" s="1">
        <v>40661</v>
      </c>
      <c r="C1124" s="2"/>
      <c r="D1124" s="1"/>
      <c r="F1124">
        <v>111</v>
      </c>
      <c r="G1124" t="s">
        <v>131</v>
      </c>
      <c r="H1124" s="2"/>
      <c r="I1124" s="12"/>
      <c r="J1124" s="12"/>
      <c r="K1124" s="2"/>
      <c r="L1124" s="36"/>
      <c r="M1124" s="2"/>
      <c r="N1124" s="2"/>
      <c r="O1124" s="2"/>
      <c r="P1124" s="12"/>
      <c r="Q1124" s="12"/>
      <c r="R1124" s="12"/>
      <c r="S1124" s="12"/>
      <c r="T1124" s="12"/>
      <c r="U1124" s="39">
        <v>0</v>
      </c>
      <c r="W1124" s="12"/>
      <c r="X1124" s="12"/>
      <c r="Y1124" s="12"/>
      <c r="Z1124" s="39">
        <v>1749.754631290841</v>
      </c>
      <c r="AA1124" s="40">
        <v>174.97546312908409</v>
      </c>
      <c r="AB1124" s="12">
        <v>2.5044218172669344</v>
      </c>
      <c r="AC1124" s="42">
        <f>AB1124/AA1124</f>
        <v>1.4312988646981635E-2</v>
      </c>
      <c r="AD1124" s="12"/>
      <c r="AE1124" s="12"/>
      <c r="AF1124" s="12"/>
      <c r="AG1124" s="12">
        <v>0</v>
      </c>
      <c r="AH1124" s="12"/>
      <c r="AI1124" s="12">
        <v>5435.0011067637897</v>
      </c>
      <c r="AJ1124" s="12"/>
      <c r="AK1124" s="12">
        <v>99.121684592855843</v>
      </c>
      <c r="AL1124" s="12">
        <v>551.96481113265236</v>
      </c>
      <c r="AM1124" s="39"/>
      <c r="AO1124" s="12"/>
      <c r="AP1124" s="12"/>
      <c r="AQ1124" s="12"/>
      <c r="AR1124" s="41">
        <v>125.69079359006315</v>
      </c>
      <c r="AS1124" s="12">
        <v>0</v>
      </c>
      <c r="AT1124" s="12">
        <v>114.51969462623644</v>
      </c>
      <c r="AU1124" s="12">
        <v>9.2560285774487987</v>
      </c>
      <c r="AV1124" s="12"/>
      <c r="AW1124" s="12"/>
      <c r="AX1124" s="13">
        <v>1.9150703863779031</v>
      </c>
      <c r="AY1124" s="12"/>
      <c r="AZ1124" s="12"/>
      <c r="BA1124" s="39"/>
      <c r="BB1124" s="40">
        <v>0</v>
      </c>
      <c r="BC1124" s="39">
        <f>U1124+Z1124+AM1124+BA1124</f>
        <v>1749.754631290841</v>
      </c>
      <c r="BD1124">
        <f>V1124+AA1124+AN1124</f>
        <v>174.97546312908409</v>
      </c>
      <c r="BE1124" s="12"/>
      <c r="BF1124" s="12"/>
      <c r="BG1124" s="12"/>
      <c r="BH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2"/>
      <c r="DF1124" s="12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</row>
    <row r="1125" spans="1:128" x14ac:dyDescent="0.25">
      <c r="A1125" s="34" t="s">
        <v>167</v>
      </c>
      <c r="B1125" s="1">
        <v>40673</v>
      </c>
      <c r="C1125" s="2"/>
      <c r="D1125" s="1"/>
      <c r="F1125">
        <v>123</v>
      </c>
      <c r="G1125" t="s">
        <v>131</v>
      </c>
      <c r="H1125" s="2"/>
      <c r="I1125" s="12"/>
      <c r="J1125" s="12"/>
      <c r="K1125" s="2"/>
      <c r="L1125" s="36"/>
      <c r="M1125" s="2"/>
      <c r="N1125" s="2"/>
      <c r="O1125" s="2"/>
      <c r="P1125" s="12"/>
      <c r="Q1125" s="12"/>
      <c r="R1125" s="12"/>
      <c r="S1125" s="12"/>
      <c r="T1125" s="12"/>
      <c r="U1125" s="39"/>
      <c r="W1125" s="12"/>
      <c r="X1125" s="12"/>
      <c r="Y1125" s="12"/>
      <c r="Z1125" s="39"/>
      <c r="AB1125" s="12"/>
      <c r="AC1125" s="4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39"/>
      <c r="AO1125" s="12"/>
      <c r="AP1125" s="12"/>
      <c r="AQ1125" s="12"/>
      <c r="AR1125" s="41"/>
      <c r="AS1125" s="12"/>
      <c r="AT1125" s="12"/>
      <c r="AU1125" s="12"/>
      <c r="AV1125" s="12"/>
      <c r="AW1125" s="12"/>
      <c r="AX1125" s="13"/>
      <c r="AY1125" s="12"/>
      <c r="AZ1125" s="12"/>
      <c r="BA1125" s="39"/>
      <c r="BB1125" s="40">
        <v>0</v>
      </c>
      <c r="BC1125" s="39"/>
      <c r="BE1125" s="12"/>
      <c r="BF1125" s="12"/>
      <c r="BG1125" s="12">
        <v>14.209968186638388</v>
      </c>
      <c r="BH1125" s="12">
        <v>5.25</v>
      </c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</row>
    <row r="1126" spans="1:128" x14ac:dyDescent="0.25">
      <c r="A1126" s="34" t="s">
        <v>167</v>
      </c>
      <c r="B1126" s="1">
        <v>40679</v>
      </c>
      <c r="C1126" s="2"/>
      <c r="D1126" s="1"/>
      <c r="F1126">
        <v>129</v>
      </c>
      <c r="G1126" t="s">
        <v>131</v>
      </c>
      <c r="H1126" s="2"/>
      <c r="I1126" s="12"/>
      <c r="J1126" s="12"/>
      <c r="K1126" s="2"/>
      <c r="L1126" s="36"/>
      <c r="M1126" s="2"/>
      <c r="N1126" s="2"/>
      <c r="O1126" s="2"/>
      <c r="P1126" s="12"/>
      <c r="Q1126" s="12"/>
      <c r="R1126" s="12"/>
      <c r="S1126" s="12"/>
      <c r="T1126" s="12"/>
      <c r="U1126" s="39"/>
      <c r="W1126" s="12"/>
      <c r="X1126" s="12"/>
      <c r="Y1126" s="12"/>
      <c r="Z1126" s="39"/>
      <c r="AB1126" s="12"/>
      <c r="AC1126" s="4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39"/>
      <c r="AO1126" s="12"/>
      <c r="AP1126" s="12"/>
      <c r="AQ1126" s="12"/>
      <c r="AR1126" s="41"/>
      <c r="AS1126" s="12"/>
      <c r="AT1126" s="12"/>
      <c r="AU1126" s="12"/>
      <c r="AV1126" s="12"/>
      <c r="AW1126" s="12"/>
      <c r="AX1126" s="13"/>
      <c r="AY1126" s="12"/>
      <c r="AZ1126" s="12"/>
      <c r="BA1126" s="39"/>
      <c r="BB1126" s="40">
        <v>0</v>
      </c>
      <c r="BC1126" s="39"/>
      <c r="BE1126" s="12"/>
      <c r="BF1126" s="12"/>
      <c r="BG1126" s="12">
        <v>37.751855779427359</v>
      </c>
      <c r="BH1126" s="12">
        <v>4.7905405405405403</v>
      </c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2"/>
      <c r="DF1126" s="12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</row>
    <row r="1127" spans="1:128" x14ac:dyDescent="0.25">
      <c r="A1127" s="34" t="s">
        <v>167</v>
      </c>
      <c r="B1127" s="1">
        <v>40683</v>
      </c>
      <c r="C1127" s="2"/>
      <c r="D1127" s="1"/>
      <c r="F1127">
        <v>133</v>
      </c>
      <c r="G1127" t="s">
        <v>131</v>
      </c>
      <c r="H1127" s="2"/>
      <c r="I1127" s="12"/>
      <c r="J1127" s="12"/>
      <c r="K1127" s="2"/>
      <c r="L1127" s="36"/>
      <c r="M1127" s="2"/>
      <c r="N1127" s="2"/>
      <c r="O1127" s="2"/>
      <c r="P1127" s="12"/>
      <c r="Q1127" s="12"/>
      <c r="R1127" s="12"/>
      <c r="S1127" s="12"/>
      <c r="T1127" s="12"/>
      <c r="U1127" s="39">
        <v>0</v>
      </c>
      <c r="W1127" s="12"/>
      <c r="X1127" s="12"/>
      <c r="Y1127" s="12"/>
      <c r="Z1127" s="39">
        <v>1238.2204301139825</v>
      </c>
      <c r="AA1127" s="40">
        <v>123.82204301139825</v>
      </c>
      <c r="AB1127" s="12">
        <v>1.5258428747631716</v>
      </c>
      <c r="AC1127" s="42">
        <f>AB1127/AA1127</f>
        <v>1.2322869479893112E-2</v>
      </c>
      <c r="AD1127" s="12"/>
      <c r="AE1127" s="12"/>
      <c r="AF1127" s="12"/>
      <c r="AG1127" s="12">
        <v>0</v>
      </c>
      <c r="AH1127" s="12"/>
      <c r="AI1127" s="12">
        <v>2465.3006318985331</v>
      </c>
      <c r="AJ1127" s="12"/>
      <c r="AK1127" s="12">
        <v>202.84211542393609</v>
      </c>
      <c r="AL1127" s="12">
        <v>4148.4183331508939</v>
      </c>
      <c r="AM1127" s="39"/>
      <c r="AO1127" s="12"/>
      <c r="AP1127" s="12"/>
      <c r="AQ1127" s="12"/>
      <c r="AR1127" s="41">
        <v>119.50114017767898</v>
      </c>
      <c r="AS1127" s="12">
        <v>0</v>
      </c>
      <c r="AT1127" s="12">
        <v>45.564422768489656</v>
      </c>
      <c r="AU1127" s="12">
        <v>66.691813127998586</v>
      </c>
      <c r="AV1127" s="12"/>
      <c r="AW1127" s="12"/>
      <c r="AX1127" s="13">
        <v>7.2449042811907329</v>
      </c>
      <c r="AY1127" s="12"/>
      <c r="AZ1127" s="12"/>
      <c r="BA1127" s="39"/>
      <c r="BB1127" s="40">
        <v>0</v>
      </c>
      <c r="BC1127" s="39">
        <f>U1127+Z1127+AM1127+BA1127</f>
        <v>1238.2204301139825</v>
      </c>
      <c r="BD1127">
        <f>V1127+AA1127+AN1127</f>
        <v>123.82204301139825</v>
      </c>
      <c r="BE1127" s="12"/>
      <c r="BF1127" s="12"/>
      <c r="BG1127" s="12"/>
      <c r="BH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</row>
    <row r="1128" spans="1:128" x14ac:dyDescent="0.25">
      <c r="A1128" s="34" t="s">
        <v>167</v>
      </c>
      <c r="B1128" s="1">
        <v>40686</v>
      </c>
      <c r="C1128" s="2"/>
      <c r="D1128" s="1"/>
      <c r="F1128">
        <v>136</v>
      </c>
      <c r="G1128" t="s">
        <v>131</v>
      </c>
      <c r="H1128" s="2"/>
      <c r="I1128" s="12"/>
      <c r="J1128" s="12"/>
      <c r="K1128" s="2"/>
      <c r="L1128" s="36"/>
      <c r="M1128" s="2"/>
      <c r="N1128" s="2"/>
      <c r="O1128" s="2"/>
      <c r="P1128" s="12"/>
      <c r="Q1128" s="12"/>
      <c r="R1128" s="12"/>
      <c r="S1128" s="12"/>
      <c r="T1128" s="12"/>
      <c r="U1128" s="39"/>
      <c r="W1128" s="12"/>
      <c r="X1128" s="12"/>
      <c r="Y1128" s="12"/>
      <c r="Z1128" s="39"/>
      <c r="AB1128" s="12"/>
      <c r="AC1128" s="4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39"/>
      <c r="AO1128" s="12"/>
      <c r="AP1128" s="12"/>
      <c r="AQ1128" s="12"/>
      <c r="AR1128" s="41"/>
      <c r="AS1128" s="12"/>
      <c r="AT1128" s="12"/>
      <c r="AU1128" s="12"/>
      <c r="AV1128" s="12"/>
      <c r="AW1128" s="12"/>
      <c r="AX1128" s="13"/>
      <c r="AY1128" s="12"/>
      <c r="AZ1128" s="12"/>
      <c r="BA1128" s="39"/>
      <c r="BB1128" s="40">
        <v>0</v>
      </c>
      <c r="BC1128" s="39"/>
      <c r="BE1128" s="12"/>
      <c r="BF1128" s="12"/>
      <c r="BG1128" s="12">
        <v>62.460233297985155</v>
      </c>
      <c r="BH1128" s="12">
        <v>4.9334763948497855</v>
      </c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2"/>
      <c r="DF1128" s="12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</row>
    <row r="1129" spans="1:128" x14ac:dyDescent="0.25">
      <c r="A1129" s="34" t="s">
        <v>167</v>
      </c>
      <c r="B1129" s="1">
        <v>40693</v>
      </c>
      <c r="C1129" s="2"/>
      <c r="D1129" s="1"/>
      <c r="F1129">
        <v>143</v>
      </c>
      <c r="G1129" t="s">
        <v>131</v>
      </c>
      <c r="H1129" s="2"/>
      <c r="I1129" s="12"/>
      <c r="J1129" s="12"/>
      <c r="K1129" s="2"/>
      <c r="L1129" s="36"/>
      <c r="M1129" s="2"/>
      <c r="N1129" s="2"/>
      <c r="O1129" s="2"/>
      <c r="P1129" s="12"/>
      <c r="Q1129" s="12"/>
      <c r="R1129" s="12"/>
      <c r="S1129" s="12"/>
      <c r="T1129" s="12"/>
      <c r="U1129" s="39"/>
      <c r="W1129" s="12"/>
      <c r="X1129" s="12"/>
      <c r="Y1129" s="12"/>
      <c r="Z1129" s="39"/>
      <c r="AB1129" s="12"/>
      <c r="AC1129" s="4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39"/>
      <c r="AO1129" s="12"/>
      <c r="AP1129" s="12"/>
      <c r="AQ1129" s="12"/>
      <c r="AR1129" s="41"/>
      <c r="AS1129" s="12"/>
      <c r="AT1129" s="12"/>
      <c r="AU1129" s="12"/>
      <c r="AV1129" s="12"/>
      <c r="AW1129" s="12"/>
      <c r="AX1129" s="13"/>
      <c r="AY1129" s="12"/>
      <c r="AZ1129" s="12"/>
      <c r="BA1129" s="39"/>
      <c r="BB1129" s="40">
        <v>0</v>
      </c>
      <c r="BC1129" s="39"/>
      <c r="BE1129" s="12"/>
      <c r="BF1129" s="12"/>
      <c r="BG1129" s="12">
        <v>78.685047720042419</v>
      </c>
      <c r="BH1129" s="12">
        <v>4.7941176470588234</v>
      </c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2"/>
      <c r="DF1129" s="12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</row>
    <row r="1130" spans="1:128" x14ac:dyDescent="0.25">
      <c r="A1130" s="34" t="s">
        <v>167</v>
      </c>
      <c r="B1130" s="1">
        <v>40700</v>
      </c>
      <c r="C1130" s="2"/>
      <c r="D1130" s="1"/>
      <c r="F1130">
        <v>150</v>
      </c>
      <c r="G1130" t="s">
        <v>131</v>
      </c>
      <c r="H1130" s="2"/>
      <c r="I1130" s="12"/>
      <c r="J1130" s="12"/>
      <c r="K1130" s="2"/>
      <c r="L1130" s="36"/>
      <c r="M1130" s="2"/>
      <c r="N1130" s="2"/>
      <c r="O1130" s="2"/>
      <c r="P1130" s="12"/>
      <c r="Q1130" s="12"/>
      <c r="R1130" s="12"/>
      <c r="S1130" s="12"/>
      <c r="T1130" s="12"/>
      <c r="U1130" s="39"/>
      <c r="W1130" s="12"/>
      <c r="X1130" s="12"/>
      <c r="Y1130" s="12"/>
      <c r="Z1130" s="39"/>
      <c r="AB1130" s="12"/>
      <c r="AC1130" s="4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39"/>
      <c r="AO1130" s="12"/>
      <c r="AP1130" s="12"/>
      <c r="AQ1130" s="12"/>
      <c r="AR1130" s="41"/>
      <c r="AS1130" s="12"/>
      <c r="AT1130" s="12"/>
      <c r="AU1130" s="12"/>
      <c r="AV1130" s="12"/>
      <c r="AW1130" s="12"/>
      <c r="AX1130" s="13"/>
      <c r="AY1130" s="12"/>
      <c r="AZ1130" s="12"/>
      <c r="BA1130" s="39"/>
      <c r="BB1130" s="40">
        <v>0</v>
      </c>
      <c r="BC1130" s="39"/>
      <c r="BE1130" s="12"/>
      <c r="BF1130" s="12"/>
      <c r="BG1130" s="12">
        <v>91.622481442205725</v>
      </c>
      <c r="BH1130" s="12">
        <v>4.7622950819672134</v>
      </c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2"/>
      <c r="DF1130" s="12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</row>
    <row r="1131" spans="1:128" x14ac:dyDescent="0.25">
      <c r="A1131" s="34" t="s">
        <v>167</v>
      </c>
      <c r="B1131" s="1">
        <v>40708</v>
      </c>
      <c r="C1131" s="2"/>
      <c r="D1131" s="1"/>
      <c r="F1131">
        <v>158</v>
      </c>
      <c r="G1131" t="s">
        <v>131</v>
      </c>
      <c r="H1131" s="2"/>
      <c r="I1131" s="12"/>
      <c r="J1131" s="12"/>
      <c r="K1131" s="2"/>
      <c r="L1131" s="36"/>
      <c r="M1131" s="2"/>
      <c r="N1131" s="2"/>
      <c r="O1131" s="2"/>
      <c r="P1131" s="12"/>
      <c r="Q1131" s="12"/>
      <c r="R1131" s="12"/>
      <c r="S1131" s="12"/>
      <c r="T1131" s="12"/>
      <c r="U1131" s="39"/>
      <c r="W1131" s="12"/>
      <c r="X1131" s="12"/>
      <c r="Y1131" s="12"/>
      <c r="Z1131" s="39"/>
      <c r="AB1131" s="12"/>
      <c r="AC1131" s="4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39"/>
      <c r="AO1131" s="12"/>
      <c r="AP1131" s="12"/>
      <c r="AQ1131" s="12"/>
      <c r="AR1131" s="41"/>
      <c r="AS1131" s="12"/>
      <c r="AT1131" s="12"/>
      <c r="AU1131" s="12"/>
      <c r="AV1131" s="12"/>
      <c r="AW1131" s="12"/>
      <c r="AX1131" s="13"/>
      <c r="AY1131" s="12"/>
      <c r="AZ1131" s="12"/>
      <c r="BA1131" s="39"/>
      <c r="BB1131" s="40">
        <v>0</v>
      </c>
      <c r="BC1131" s="39"/>
      <c r="BE1131" s="12"/>
      <c r="BF1131" s="12"/>
      <c r="BG1131" s="12">
        <v>100</v>
      </c>
      <c r="BH1131" s="12">
        <v>4.3734177215189876</v>
      </c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2"/>
      <c r="DF1131" s="12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</row>
    <row r="1132" spans="1:128" x14ac:dyDescent="0.25">
      <c r="A1132" s="34" t="s">
        <v>167</v>
      </c>
      <c r="B1132" s="1">
        <v>40660</v>
      </c>
      <c r="C1132" s="2">
        <v>7</v>
      </c>
      <c r="D1132" t="s">
        <v>222</v>
      </c>
      <c r="E1132" t="s">
        <v>18</v>
      </c>
      <c r="F1132">
        <v>110</v>
      </c>
      <c r="G1132" t="s">
        <v>131</v>
      </c>
      <c r="H1132" s="2"/>
      <c r="I1132" s="12"/>
      <c r="J1132" s="12"/>
      <c r="K1132" s="2"/>
      <c r="L1132" s="36"/>
      <c r="M1132" s="2"/>
      <c r="N1132" s="2">
        <v>110</v>
      </c>
      <c r="O1132" s="2"/>
      <c r="P1132" s="12"/>
      <c r="Q1132" s="12"/>
      <c r="R1132" s="12"/>
      <c r="S1132" s="12"/>
      <c r="T1132" s="12"/>
      <c r="U1132" s="39"/>
      <c r="W1132" s="12"/>
      <c r="X1132" s="12"/>
      <c r="Y1132" s="12"/>
      <c r="Z1132" s="39"/>
      <c r="AB1132" s="12"/>
      <c r="AC1132" s="4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39"/>
      <c r="AO1132" s="12"/>
      <c r="AP1132" s="12"/>
      <c r="AQ1132" s="12"/>
      <c r="AR1132" s="41"/>
      <c r="AS1132" s="12"/>
      <c r="AT1132" s="12"/>
      <c r="AU1132" s="12"/>
      <c r="AV1132" s="12"/>
      <c r="AW1132" s="12"/>
      <c r="AX1132" s="13"/>
      <c r="AY1132" s="12"/>
      <c r="AZ1132" s="12"/>
      <c r="BA1132" s="39"/>
      <c r="BB1132" s="40">
        <v>0</v>
      </c>
      <c r="BC1132" s="39"/>
      <c r="BE1132" s="12"/>
      <c r="BF1132" s="12"/>
      <c r="BG1132" s="12"/>
      <c r="BH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2"/>
      <c r="DF1132" s="12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</row>
    <row r="1133" spans="1:128" x14ac:dyDescent="0.25">
      <c r="A1133" s="34" t="s">
        <v>167</v>
      </c>
      <c r="B1133" s="1">
        <v>40704</v>
      </c>
      <c r="C1133" s="2">
        <v>9</v>
      </c>
      <c r="D1133" s="1" t="s">
        <v>122</v>
      </c>
      <c r="E1133" t="s">
        <v>20</v>
      </c>
      <c r="F1133">
        <v>154</v>
      </c>
      <c r="G1133" t="s">
        <v>131</v>
      </c>
      <c r="H1133" s="2"/>
      <c r="I1133" s="12"/>
      <c r="J1133" s="12"/>
      <c r="K1133" s="2"/>
      <c r="L1133" s="36"/>
      <c r="M1133" s="2"/>
      <c r="N1133" s="2"/>
      <c r="O1133" s="2"/>
      <c r="P1133" s="12"/>
      <c r="Q1133" s="12"/>
      <c r="R1133" s="12"/>
      <c r="S1133" s="12"/>
      <c r="T1133" s="12"/>
      <c r="U1133" s="39"/>
      <c r="W1133" s="12"/>
      <c r="X1133" s="12"/>
      <c r="Y1133" s="12"/>
      <c r="Z1133" s="39"/>
      <c r="AB1133" s="12"/>
      <c r="AC1133" s="4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39"/>
      <c r="AO1133" s="12"/>
      <c r="AP1133" s="12"/>
      <c r="AQ1133" s="12"/>
      <c r="AR1133" s="41"/>
      <c r="AS1133" s="12"/>
      <c r="AT1133" s="12"/>
      <c r="AU1133" s="12"/>
      <c r="AV1133" s="12"/>
      <c r="AW1133" s="12"/>
      <c r="AX1133" s="13"/>
      <c r="AY1133" s="12">
        <v>5049.8737500000007</v>
      </c>
      <c r="AZ1133" s="12">
        <v>37.9</v>
      </c>
      <c r="BA1133" s="39">
        <f>AY1133*(AZ1133/100)</f>
        <v>1913.9021512500003</v>
      </c>
      <c r="BB1133" s="40">
        <v>191.39021512500003</v>
      </c>
      <c r="BC1133" s="39"/>
      <c r="BE1133" s="12"/>
      <c r="BF1133" s="12">
        <f>BA1133/227</f>
        <v>8.4312870099118964</v>
      </c>
      <c r="BG1133" s="12"/>
      <c r="BH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2"/>
      <c r="DF1133" s="12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</row>
    <row r="1134" spans="1:128" x14ac:dyDescent="0.25">
      <c r="A1134" s="34" t="s">
        <v>167</v>
      </c>
      <c r="B1134" s="1">
        <v>40550</v>
      </c>
      <c r="C1134" s="2">
        <v>0</v>
      </c>
      <c r="D1134" s="1" t="s">
        <v>223</v>
      </c>
      <c r="E1134" t="s">
        <v>14</v>
      </c>
      <c r="F1134">
        <v>0</v>
      </c>
      <c r="G1134" t="s">
        <v>131</v>
      </c>
      <c r="H1134" s="2"/>
      <c r="I1134" s="12"/>
      <c r="J1134" s="12"/>
      <c r="K1134" s="2"/>
      <c r="L1134" s="36"/>
      <c r="M1134" s="2"/>
      <c r="N1134" s="2"/>
      <c r="O1134" s="2"/>
      <c r="P1134" s="12"/>
      <c r="Q1134" s="12"/>
      <c r="R1134" s="12"/>
      <c r="S1134" s="12"/>
      <c r="T1134" s="12"/>
      <c r="U1134" s="39">
        <v>0</v>
      </c>
      <c r="W1134" s="12"/>
      <c r="X1134" s="12"/>
      <c r="Y1134" s="12"/>
      <c r="Z1134" s="39">
        <v>0</v>
      </c>
      <c r="AB1134" s="12"/>
      <c r="AC1134" s="42"/>
      <c r="AD1134" s="12"/>
      <c r="AE1134" s="12"/>
      <c r="AF1134" s="12"/>
      <c r="AG1134" s="12">
        <v>0</v>
      </c>
      <c r="AH1134" s="12"/>
      <c r="AI1134" s="12">
        <v>0</v>
      </c>
      <c r="AJ1134" s="12"/>
      <c r="AK1134" s="12">
        <v>0</v>
      </c>
      <c r="AL1134" s="12">
        <v>0</v>
      </c>
      <c r="AM1134" s="39"/>
      <c r="AO1134" s="12"/>
      <c r="AP1134" s="12"/>
      <c r="AQ1134" s="12"/>
      <c r="AR1134" s="41">
        <v>0</v>
      </c>
      <c r="AS1134" s="12">
        <v>0</v>
      </c>
      <c r="AT1134" s="12">
        <v>0</v>
      </c>
      <c r="AU1134" s="12">
        <v>0</v>
      </c>
      <c r="AV1134" s="12"/>
      <c r="AW1134" s="12"/>
      <c r="AX1134" s="13">
        <v>0</v>
      </c>
      <c r="AY1134" s="12"/>
      <c r="AZ1134" s="12"/>
      <c r="BA1134" s="39"/>
      <c r="BB1134" s="40">
        <v>0</v>
      </c>
      <c r="BC1134" s="39"/>
      <c r="BE1134" s="12"/>
      <c r="BF1134" s="12"/>
      <c r="BG1134" s="12"/>
      <c r="BH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2"/>
      <c r="DF1134" s="12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</row>
    <row r="1135" spans="1:128" x14ac:dyDescent="0.25">
      <c r="A1135" s="34" t="s">
        <v>167</v>
      </c>
      <c r="B1135" s="1">
        <v>40577</v>
      </c>
      <c r="C1135" s="2">
        <v>3</v>
      </c>
      <c r="D1135" t="s">
        <v>224</v>
      </c>
      <c r="E1135" t="s">
        <v>16</v>
      </c>
      <c r="F1135">
        <v>27</v>
      </c>
      <c r="G1135" t="s">
        <v>131</v>
      </c>
      <c r="H1135" s="2"/>
      <c r="I1135" s="12"/>
      <c r="J1135" s="12"/>
      <c r="K1135" s="2"/>
      <c r="L1135" s="36">
        <v>27</v>
      </c>
      <c r="M1135" s="2"/>
      <c r="N1135" s="2"/>
      <c r="O1135" s="2"/>
      <c r="P1135" s="12"/>
      <c r="Q1135" s="12"/>
      <c r="R1135" s="12"/>
      <c r="S1135" s="12"/>
      <c r="T1135" s="12"/>
      <c r="U1135" s="39"/>
      <c r="W1135" s="12"/>
      <c r="X1135" s="12"/>
      <c r="Y1135" s="12"/>
      <c r="Z1135" s="39"/>
      <c r="AB1135" s="12"/>
      <c r="AC1135" s="4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39"/>
      <c r="AO1135" s="12"/>
      <c r="AP1135" s="12"/>
      <c r="AQ1135" s="12"/>
      <c r="AR1135" s="41"/>
      <c r="AS1135" s="12"/>
      <c r="AT1135" s="12"/>
      <c r="AU1135" s="12"/>
      <c r="AV1135" s="12"/>
      <c r="AW1135" s="12"/>
      <c r="AX1135" s="13"/>
      <c r="AY1135" s="12"/>
      <c r="AZ1135" s="12"/>
      <c r="BA1135" s="39"/>
      <c r="BB1135" s="40">
        <v>0</v>
      </c>
      <c r="BC1135" s="39"/>
      <c r="BE1135" s="12"/>
      <c r="BF1135" s="12"/>
      <c r="BG1135" s="12"/>
      <c r="BH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2"/>
      <c r="DF1135" s="12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</row>
    <row r="1136" spans="1:128" x14ac:dyDescent="0.25">
      <c r="A1136" s="34" t="s">
        <v>175</v>
      </c>
      <c r="B1136" s="1">
        <v>40945</v>
      </c>
      <c r="C1136" s="2">
        <v>4</v>
      </c>
      <c r="D1136" t="s">
        <v>220</v>
      </c>
      <c r="E1136" t="s">
        <v>17</v>
      </c>
      <c r="F1136">
        <v>50</v>
      </c>
      <c r="G1136" t="s">
        <v>129</v>
      </c>
      <c r="H1136" s="2"/>
      <c r="I1136" s="12"/>
      <c r="J1136" s="12"/>
      <c r="K1136" s="2"/>
      <c r="L1136" s="36"/>
      <c r="M1136" s="2">
        <v>50</v>
      </c>
      <c r="N1136" s="2"/>
      <c r="O1136" s="2"/>
      <c r="P1136" s="12"/>
      <c r="Q1136" s="12"/>
      <c r="R1136" s="12"/>
      <c r="S1136" s="12"/>
      <c r="T1136" s="12"/>
      <c r="U1136" s="39">
        <v>1558.688612245985</v>
      </c>
      <c r="V1136" s="40">
        <v>155.8688612245985</v>
      </c>
      <c r="W1136" s="12"/>
      <c r="X1136" s="12"/>
      <c r="Y1136" s="12"/>
      <c r="Z1136" s="39">
        <v>2259.6020388161405</v>
      </c>
      <c r="AA1136" s="40">
        <v>225.96020388161406</v>
      </c>
      <c r="AB1136" s="12">
        <v>2.2680092234723679</v>
      </c>
      <c r="AC1136" s="42">
        <f>AB1136/AA1136</f>
        <v>1.0037206483760441E-2</v>
      </c>
      <c r="AD1136" s="12"/>
      <c r="AE1136" s="12"/>
      <c r="AF1136" s="12"/>
      <c r="AG1136" s="12">
        <v>406.94474828359648</v>
      </c>
      <c r="AH1136" s="12"/>
      <c r="AI1136" s="12">
        <v>0</v>
      </c>
      <c r="AJ1136" s="12"/>
      <c r="AK1136" s="12">
        <v>0</v>
      </c>
      <c r="AL1136" s="12">
        <v>0</v>
      </c>
      <c r="AM1136" s="39">
        <f>AG1136+AH1136+AI1136+AJ1136+AK1136+AL1136</f>
        <v>406.94474828359648</v>
      </c>
      <c r="AN1136" s="40">
        <f>AM1136/10</f>
        <v>40.694474828359645</v>
      </c>
      <c r="AO1136" s="12"/>
      <c r="AP1136" s="12"/>
      <c r="AQ1136" s="12"/>
      <c r="AR1136" s="41">
        <v>41.077305919726939</v>
      </c>
      <c r="AS1136" s="12">
        <v>39.936904425512466</v>
      </c>
      <c r="AT1136" s="12">
        <v>1.1404014942144745</v>
      </c>
      <c r="AU1136" s="12">
        <v>0</v>
      </c>
      <c r="AV1136" s="12"/>
      <c r="AW1136" s="12"/>
      <c r="AX1136" s="13">
        <v>0</v>
      </c>
      <c r="AY1136" s="12"/>
      <c r="AZ1136" s="12"/>
      <c r="BA1136" s="39"/>
      <c r="BB1136" s="40">
        <v>0</v>
      </c>
      <c r="BC1136" s="39">
        <f>U1136+Z1136+AM1136+BA1136</f>
        <v>4225.2353993457218</v>
      </c>
      <c r="BD1136">
        <f>V1136+AA1136+AN1136</f>
        <v>422.52353993457223</v>
      </c>
      <c r="BE1136" s="12"/>
      <c r="BF1136" s="12"/>
      <c r="BG1136" s="12"/>
      <c r="BH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2"/>
      <c r="DF1136" s="12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</row>
    <row r="1137" spans="1:128" x14ac:dyDescent="0.25">
      <c r="A1137" s="34" t="s">
        <v>175</v>
      </c>
      <c r="B1137" s="1">
        <v>41034</v>
      </c>
      <c r="C1137" s="2">
        <v>8</v>
      </c>
      <c r="D1137" s="1" t="s">
        <v>221</v>
      </c>
      <c r="E1137" t="s">
        <v>19</v>
      </c>
      <c r="F1137">
        <v>139</v>
      </c>
      <c r="G1137" t="s">
        <v>129</v>
      </c>
      <c r="H1137" s="2"/>
      <c r="I1137" s="12"/>
      <c r="J1137" s="12"/>
      <c r="K1137" s="2"/>
      <c r="L1137" s="36"/>
      <c r="M1137" s="2"/>
      <c r="N1137" s="2"/>
      <c r="O1137" s="2">
        <v>139</v>
      </c>
      <c r="P1137" s="12"/>
      <c r="Q1137" s="12"/>
      <c r="R1137" s="12"/>
      <c r="S1137" s="12"/>
      <c r="T1137" s="12"/>
      <c r="U1137" s="39"/>
      <c r="W1137" s="12"/>
      <c r="X1137" s="12"/>
      <c r="Y1137" s="12"/>
      <c r="Z1137" s="39"/>
      <c r="AB1137" s="12"/>
      <c r="AC1137" s="4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39"/>
      <c r="AO1137" s="12"/>
      <c r="AP1137" s="12"/>
      <c r="AQ1137" s="12"/>
      <c r="AR1137" s="41"/>
      <c r="AS1137" s="12"/>
      <c r="AT1137" s="12"/>
      <c r="AU1137" s="12"/>
      <c r="AV1137" s="12"/>
      <c r="AW1137" s="12"/>
      <c r="AX1137" s="13"/>
      <c r="AY1137" s="12"/>
      <c r="AZ1137" s="12"/>
      <c r="BA1137" s="39"/>
      <c r="BB1137" s="40">
        <v>0</v>
      </c>
      <c r="BC1137" s="39"/>
      <c r="BE1137" s="12"/>
      <c r="BF1137" s="12"/>
      <c r="BG1137" s="12"/>
      <c r="BH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2"/>
      <c r="DF1137" s="12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</row>
    <row r="1138" spans="1:128" x14ac:dyDescent="0.25">
      <c r="A1138" s="34" t="s">
        <v>175</v>
      </c>
      <c r="B1138" s="1">
        <v>40997</v>
      </c>
      <c r="C1138" s="2">
        <v>7</v>
      </c>
      <c r="D1138" t="s">
        <v>222</v>
      </c>
      <c r="E1138" t="s">
        <v>18</v>
      </c>
      <c r="F1138">
        <v>102</v>
      </c>
      <c r="G1138" t="s">
        <v>129</v>
      </c>
      <c r="H1138" s="2"/>
      <c r="I1138" s="12"/>
      <c r="J1138" s="12"/>
      <c r="K1138" s="2"/>
      <c r="L1138" s="36"/>
      <c r="M1138" s="2"/>
      <c r="N1138" s="2">
        <v>102</v>
      </c>
      <c r="O1138" s="2"/>
      <c r="P1138" s="12"/>
      <c r="Q1138" s="12"/>
      <c r="R1138" s="12"/>
      <c r="S1138" s="12"/>
      <c r="T1138" s="12"/>
      <c r="U1138" s="39">
        <v>7520.464017824188</v>
      </c>
      <c r="V1138" s="40">
        <v>752.0464017824188</v>
      </c>
      <c r="W1138" s="12"/>
      <c r="X1138" s="12"/>
      <c r="Y1138" s="12"/>
      <c r="Z1138" s="39">
        <v>4275.6580413365355</v>
      </c>
      <c r="AA1138" s="40">
        <v>427.56580413365356</v>
      </c>
      <c r="AB1138" s="12">
        <v>4.4363250724396011</v>
      </c>
      <c r="AC1138" s="42">
        <f>AB1138/AA1138</f>
        <v>1.0375771470846725E-2</v>
      </c>
      <c r="AD1138" s="12"/>
      <c r="AE1138" s="12"/>
      <c r="AF1138" s="12"/>
      <c r="AG1138" s="12">
        <v>0</v>
      </c>
      <c r="AH1138" s="12"/>
      <c r="AI1138" s="12">
        <v>4920.9503691286864</v>
      </c>
      <c r="AJ1138" s="12"/>
      <c r="AK1138" s="12">
        <v>377.26946920297405</v>
      </c>
      <c r="AL1138" s="12">
        <v>818.2848776300209</v>
      </c>
      <c r="AM1138" s="39">
        <f>AG1138+AH1138+AI1138+AJ1138+AK1138+AL1138</f>
        <v>6116.5047159616815</v>
      </c>
      <c r="AN1138" s="40">
        <f>AM1138/10</f>
        <v>611.65047159616813</v>
      </c>
      <c r="AO1138" s="12"/>
      <c r="AP1138" s="12"/>
      <c r="AQ1138" s="12"/>
      <c r="AR1138" s="41">
        <v>159.21089940163085</v>
      </c>
      <c r="AS1138" s="12">
        <v>0</v>
      </c>
      <c r="AT1138" s="12">
        <v>136.71976662029925</v>
      </c>
      <c r="AU1138" s="12">
        <v>12.588773029423706</v>
      </c>
      <c r="AV1138" s="12"/>
      <c r="AW1138" s="12"/>
      <c r="AX1138" s="13">
        <v>9.9023597519079107</v>
      </c>
      <c r="AY1138" s="12"/>
      <c r="AZ1138" s="12"/>
      <c r="BA1138" s="39"/>
      <c r="BB1138" s="40">
        <v>0</v>
      </c>
      <c r="BC1138" s="39">
        <f>U1138+Z1138+AM1138+BA1138</f>
        <v>17912.626775122404</v>
      </c>
      <c r="BD1138">
        <f>V1138+AA1138+AN1138</f>
        <v>1791.2626775122403</v>
      </c>
      <c r="BE1138" s="12"/>
      <c r="BF1138" s="12"/>
      <c r="BG1138" s="12"/>
      <c r="BH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2"/>
      <c r="DF1138" s="12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</row>
    <row r="1139" spans="1:128" x14ac:dyDescent="0.25">
      <c r="A1139" s="34" t="s">
        <v>175</v>
      </c>
      <c r="B1139" s="1">
        <v>40931</v>
      </c>
      <c r="C1139" s="2"/>
      <c r="D1139" s="1"/>
      <c r="F1139">
        <v>36</v>
      </c>
      <c r="G1139" t="s">
        <v>129</v>
      </c>
      <c r="H1139" s="2"/>
      <c r="I1139" s="12"/>
      <c r="J1139" s="12">
        <v>6.8</v>
      </c>
      <c r="K1139" s="2"/>
      <c r="L1139" s="36"/>
      <c r="M1139" s="2"/>
      <c r="N1139" s="2"/>
      <c r="O1139" s="2"/>
      <c r="P1139" s="12"/>
      <c r="Q1139" s="12"/>
      <c r="R1139" s="12"/>
      <c r="S1139" s="12"/>
      <c r="T1139" s="12"/>
      <c r="U1139" s="39"/>
      <c r="W1139" s="12"/>
      <c r="X1139" s="12"/>
      <c r="Y1139" s="12"/>
      <c r="Z1139" s="39"/>
      <c r="AB1139" s="12"/>
      <c r="AC1139" s="4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39"/>
      <c r="AO1139" s="12"/>
      <c r="AP1139" s="12"/>
      <c r="AQ1139" s="12"/>
      <c r="AR1139" s="41"/>
      <c r="AS1139" s="12"/>
      <c r="AT1139" s="12"/>
      <c r="AU1139" s="12"/>
      <c r="AV1139" s="12"/>
      <c r="AW1139" s="12"/>
      <c r="AX1139" s="13"/>
      <c r="AY1139" s="12"/>
      <c r="AZ1139" s="12"/>
      <c r="BA1139" s="39"/>
      <c r="BB1139" s="40">
        <v>0</v>
      </c>
      <c r="BC1139" s="39"/>
      <c r="BE1139" s="12"/>
      <c r="BF1139" s="12"/>
      <c r="BG1139" s="12"/>
      <c r="BH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</row>
    <row r="1140" spans="1:128" x14ac:dyDescent="0.25">
      <c r="A1140" s="34" t="s">
        <v>175</v>
      </c>
      <c r="B1140" s="1">
        <v>40938</v>
      </c>
      <c r="C1140" s="2"/>
      <c r="D1140" s="1"/>
      <c r="F1140">
        <v>43</v>
      </c>
      <c r="G1140" t="s">
        <v>129</v>
      </c>
      <c r="H1140" s="2"/>
      <c r="I1140" s="12"/>
      <c r="J1140" s="12"/>
      <c r="K1140" s="2"/>
      <c r="L1140" s="36"/>
      <c r="M1140" s="2"/>
      <c r="N1140" s="2"/>
      <c r="O1140" s="2"/>
      <c r="P1140" s="12"/>
      <c r="Q1140" s="12"/>
      <c r="R1140" s="12"/>
      <c r="S1140" s="12"/>
      <c r="T1140" s="12"/>
      <c r="U1140" s="39">
        <v>500.20063182156201</v>
      </c>
      <c r="V1140" s="40">
        <v>50.0200631821562</v>
      </c>
      <c r="W1140" s="12"/>
      <c r="X1140" s="12"/>
      <c r="Y1140" s="12"/>
      <c r="Z1140" s="39">
        <v>874.22533844230293</v>
      </c>
      <c r="AA1140" s="40">
        <v>87.422533844230287</v>
      </c>
      <c r="AB1140" s="12">
        <v>1.3270194331015837</v>
      </c>
      <c r="AC1140" s="42">
        <f>AB1140/AA1140</f>
        <v>1.5179375096426174E-2</v>
      </c>
      <c r="AD1140" s="12"/>
      <c r="AE1140" s="12"/>
      <c r="AF1140" s="12"/>
      <c r="AG1140" s="12">
        <v>58.66048815335752</v>
      </c>
      <c r="AH1140" s="12"/>
      <c r="AI1140" s="12">
        <v>0</v>
      </c>
      <c r="AJ1140" s="12"/>
      <c r="AK1140" s="12">
        <v>0</v>
      </c>
      <c r="AL1140" s="12">
        <v>0</v>
      </c>
      <c r="AM1140" s="39">
        <f>AG1140+AH1140+AI1140+AJ1140+AK1140+AL1140</f>
        <v>58.66048815335752</v>
      </c>
      <c r="AN1140" s="40">
        <f>AM1140/10</f>
        <v>5.866048815335752</v>
      </c>
      <c r="AO1140" s="12"/>
      <c r="AP1140" s="12"/>
      <c r="AQ1140" s="12"/>
      <c r="AR1140" s="41">
        <v>24.240975680606727</v>
      </c>
      <c r="AS1140" s="12">
        <v>24.240975680606727</v>
      </c>
      <c r="AT1140" s="12">
        <v>0</v>
      </c>
      <c r="AU1140" s="12">
        <v>0</v>
      </c>
      <c r="AV1140" s="12"/>
      <c r="AW1140" s="12"/>
      <c r="AX1140" s="13">
        <v>0</v>
      </c>
      <c r="AY1140" s="12"/>
      <c r="AZ1140" s="12"/>
      <c r="BA1140" s="39"/>
      <c r="BB1140" s="40">
        <v>0</v>
      </c>
      <c r="BC1140" s="39">
        <f>U1140+Z1140+AM1140+BA1140</f>
        <v>1433.0864584172225</v>
      </c>
      <c r="BD1140">
        <f>V1140+AA1140+AN1140</f>
        <v>143.30864584172224</v>
      </c>
      <c r="BE1140" s="12"/>
      <c r="BF1140" s="12"/>
      <c r="BG1140" s="12"/>
      <c r="BH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2"/>
      <c r="DF1140" s="12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</row>
    <row r="1141" spans="1:128" x14ac:dyDescent="0.25">
      <c r="A1141" s="34" t="s">
        <v>175</v>
      </c>
      <c r="B1141" s="1">
        <v>40939</v>
      </c>
      <c r="C1141" s="2"/>
      <c r="D1141" s="1"/>
      <c r="F1141">
        <v>44</v>
      </c>
      <c r="G1141" t="s">
        <v>129</v>
      </c>
      <c r="H1141" s="2"/>
      <c r="I1141" s="12"/>
      <c r="J1141" s="12">
        <v>11.3</v>
      </c>
      <c r="K1141" s="2"/>
      <c r="L1141" s="36"/>
      <c r="M1141" s="2"/>
      <c r="N1141" s="2"/>
      <c r="O1141" s="2"/>
      <c r="P1141" s="12"/>
      <c r="Q1141" s="12"/>
      <c r="R1141" s="12"/>
      <c r="S1141" s="12"/>
      <c r="T1141" s="12"/>
      <c r="U1141" s="39"/>
      <c r="W1141" s="12"/>
      <c r="X1141" s="12"/>
      <c r="Y1141" s="12"/>
      <c r="Z1141" s="39"/>
      <c r="AB1141" s="12"/>
      <c r="AC1141" s="4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39"/>
      <c r="AO1141" s="12"/>
      <c r="AP1141" s="12"/>
      <c r="AQ1141" s="12"/>
      <c r="AR1141" s="41"/>
      <c r="AS1141" s="12"/>
      <c r="AT1141" s="12"/>
      <c r="AU1141" s="12"/>
      <c r="AV1141" s="12"/>
      <c r="AW1141" s="12"/>
      <c r="AX1141" s="13"/>
      <c r="AY1141" s="12"/>
      <c r="AZ1141" s="12"/>
      <c r="BA1141" s="39"/>
      <c r="BB1141" s="40">
        <v>0</v>
      </c>
      <c r="BC1141" s="39"/>
      <c r="BE1141" s="12"/>
      <c r="BF1141" s="12"/>
      <c r="BG1141" s="12"/>
      <c r="BH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2"/>
      <c r="DF1141" s="12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</row>
    <row r="1142" spans="1:128" x14ac:dyDescent="0.25">
      <c r="A1142" s="34" t="s">
        <v>175</v>
      </c>
      <c r="B1142" s="1">
        <v>40948</v>
      </c>
      <c r="C1142" s="2"/>
      <c r="D1142" s="1"/>
      <c r="F1142">
        <v>53</v>
      </c>
      <c r="G1142" t="s">
        <v>129</v>
      </c>
      <c r="H1142" s="2"/>
      <c r="I1142" s="12"/>
      <c r="J1142" s="12">
        <v>14.4</v>
      </c>
      <c r="K1142" s="2"/>
      <c r="L1142" s="36"/>
      <c r="M1142" s="2"/>
      <c r="N1142" s="2"/>
      <c r="O1142" s="2"/>
      <c r="P1142" s="12"/>
      <c r="Q1142" s="12"/>
      <c r="R1142" s="12"/>
      <c r="S1142" s="12"/>
      <c r="T1142" s="12"/>
      <c r="U1142" s="39"/>
      <c r="W1142" s="12"/>
      <c r="X1142" s="12"/>
      <c r="Y1142" s="12"/>
      <c r="Z1142" s="39"/>
      <c r="AB1142" s="12"/>
      <c r="AC1142" s="4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39"/>
      <c r="AO1142" s="12"/>
      <c r="AP1142" s="12"/>
      <c r="AQ1142" s="12"/>
      <c r="AR1142" s="41"/>
      <c r="AS1142" s="12"/>
      <c r="AT1142" s="12"/>
      <c r="AU1142" s="12"/>
      <c r="AV1142" s="12"/>
      <c r="AW1142" s="12"/>
      <c r="AX1142" s="13"/>
      <c r="AY1142" s="12"/>
      <c r="AZ1142" s="12"/>
      <c r="BA1142" s="39"/>
      <c r="BB1142" s="40">
        <v>0</v>
      </c>
      <c r="BC1142" s="39"/>
      <c r="BE1142" s="12"/>
      <c r="BF1142" s="12"/>
      <c r="BG1142" s="12"/>
      <c r="BH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2"/>
      <c r="DF1142" s="12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</row>
    <row r="1143" spans="1:128" x14ac:dyDescent="0.25">
      <c r="A1143" s="34" t="s">
        <v>175</v>
      </c>
      <c r="B1143" s="1">
        <v>40954</v>
      </c>
      <c r="C1143" s="2"/>
      <c r="D1143" s="1"/>
      <c r="F1143">
        <v>59</v>
      </c>
      <c r="G1143" t="s">
        <v>129</v>
      </c>
      <c r="H1143" s="2"/>
      <c r="I1143" s="12"/>
      <c r="J1143" s="12">
        <v>15.95</v>
      </c>
      <c r="K1143" s="2"/>
      <c r="L1143" s="36"/>
      <c r="M1143" s="2"/>
      <c r="N1143" s="2"/>
      <c r="O1143" s="2"/>
      <c r="P1143" s="12"/>
      <c r="Q1143" s="12"/>
      <c r="R1143" s="12"/>
      <c r="S1143" s="12"/>
      <c r="T1143" s="12"/>
      <c r="U1143" s="39"/>
      <c r="W1143" s="12"/>
      <c r="X1143" s="12"/>
      <c r="Y1143" s="12"/>
      <c r="Z1143" s="39"/>
      <c r="AB1143" s="12"/>
      <c r="AC1143" s="4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39"/>
      <c r="AO1143" s="12"/>
      <c r="AP1143" s="12"/>
      <c r="AQ1143" s="12"/>
      <c r="AR1143" s="41"/>
      <c r="AS1143" s="12"/>
      <c r="AT1143" s="12"/>
      <c r="AU1143" s="12"/>
      <c r="AV1143" s="12"/>
      <c r="AW1143" s="12"/>
      <c r="AX1143" s="13"/>
      <c r="AY1143" s="12"/>
      <c r="AZ1143" s="12"/>
      <c r="BA1143" s="39"/>
      <c r="BB1143" s="40">
        <v>0</v>
      </c>
      <c r="BC1143" s="39"/>
      <c r="BE1143" s="12"/>
      <c r="BF1143" s="12"/>
      <c r="BG1143" s="12"/>
      <c r="BH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</row>
    <row r="1144" spans="1:128" x14ac:dyDescent="0.25">
      <c r="A1144" s="34" t="s">
        <v>175</v>
      </c>
      <c r="B1144" s="1">
        <v>40959</v>
      </c>
      <c r="C1144" s="2"/>
      <c r="D1144" s="1"/>
      <c r="F1144">
        <v>64</v>
      </c>
      <c r="G1144" t="s">
        <v>129</v>
      </c>
      <c r="H1144" s="2"/>
      <c r="I1144" s="12"/>
      <c r="J1144" s="12"/>
      <c r="K1144" s="2"/>
      <c r="L1144" s="36"/>
      <c r="M1144" s="2"/>
      <c r="N1144" s="2"/>
      <c r="O1144" s="2"/>
      <c r="P1144" s="12"/>
      <c r="Q1144" s="12"/>
      <c r="R1144" s="12"/>
      <c r="S1144" s="12"/>
      <c r="T1144" s="12"/>
      <c r="U1144" s="39">
        <v>3350.9858072634029</v>
      </c>
      <c r="V1144" s="40">
        <v>335.09858072634029</v>
      </c>
      <c r="W1144" s="12"/>
      <c r="X1144" s="12"/>
      <c r="Y1144" s="12"/>
      <c r="Z1144" s="39">
        <v>2913.7421976381029</v>
      </c>
      <c r="AA1144" s="40">
        <v>291.37421976381029</v>
      </c>
      <c r="AB1144" s="12">
        <v>4.625238618145957</v>
      </c>
      <c r="AC1144" s="42">
        <f>AB1144/AA1144</f>
        <v>1.5873877317956281E-2</v>
      </c>
      <c r="AD1144" s="12"/>
      <c r="AE1144" s="12"/>
      <c r="AF1144" s="12"/>
      <c r="AG1144" s="12">
        <v>440.42596887072648</v>
      </c>
      <c r="AH1144" s="12"/>
      <c r="AI1144" s="12">
        <v>552.30203811373985</v>
      </c>
      <c r="AJ1144" s="12"/>
      <c r="AK1144" s="12">
        <v>0</v>
      </c>
      <c r="AL1144" s="12">
        <v>0</v>
      </c>
      <c r="AM1144" s="39">
        <f>AG1144+AH1144+AI1144+AJ1144+AK1144+AL1144</f>
        <v>992.72800698446633</v>
      </c>
      <c r="AN1144" s="40">
        <f>AM1144/10</f>
        <v>99.27280069844663</v>
      </c>
      <c r="AO1144" s="12"/>
      <c r="AP1144" s="12"/>
      <c r="AQ1144" s="12"/>
      <c r="AR1144" s="41">
        <v>170.80869465771076</v>
      </c>
      <c r="AS1144" s="12">
        <v>82.843269076242208</v>
      </c>
      <c r="AT1144" s="12">
        <v>87.965425581468537</v>
      </c>
      <c r="AU1144" s="12">
        <v>0</v>
      </c>
      <c r="AV1144" s="12"/>
      <c r="AW1144" s="12"/>
      <c r="AX1144" s="13">
        <v>0</v>
      </c>
      <c r="AY1144" s="12"/>
      <c r="AZ1144" s="12"/>
      <c r="BA1144" s="39"/>
      <c r="BB1144" s="40">
        <v>0</v>
      </c>
      <c r="BC1144" s="39">
        <f>U1144+Z1144+AM1144+BA1144</f>
        <v>7257.4560118859727</v>
      </c>
      <c r="BD1144">
        <f>V1144+AA1144+AN1144</f>
        <v>725.74560118859722</v>
      </c>
      <c r="BE1144" s="12"/>
      <c r="BF1144" s="12"/>
      <c r="BG1144" s="12"/>
      <c r="BH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2"/>
      <c r="DF1144" s="12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</row>
    <row r="1145" spans="1:128" x14ac:dyDescent="0.25">
      <c r="A1145" s="34" t="s">
        <v>175</v>
      </c>
      <c r="B1145" s="1">
        <v>40960</v>
      </c>
      <c r="C1145" s="2"/>
      <c r="D1145" s="1"/>
      <c r="F1145">
        <v>65</v>
      </c>
      <c r="G1145" t="s">
        <v>129</v>
      </c>
      <c r="H1145" s="2"/>
      <c r="I1145" s="12"/>
      <c r="J1145" s="12">
        <v>17.600000000000001</v>
      </c>
      <c r="K1145" s="2"/>
      <c r="L1145" s="36"/>
      <c r="M1145" s="2"/>
      <c r="N1145" s="2"/>
      <c r="O1145" s="2"/>
      <c r="P1145" s="12"/>
      <c r="Q1145" s="12"/>
      <c r="R1145" s="12"/>
      <c r="S1145" s="12"/>
      <c r="T1145" s="12"/>
      <c r="U1145" s="39"/>
      <c r="W1145" s="12"/>
      <c r="X1145" s="12"/>
      <c r="Y1145" s="12"/>
      <c r="Z1145" s="39"/>
      <c r="AB1145" s="12"/>
      <c r="AC1145" s="4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39"/>
      <c r="AO1145" s="12"/>
      <c r="AP1145" s="12"/>
      <c r="AQ1145" s="12"/>
      <c r="AR1145" s="41"/>
      <c r="AS1145" s="12"/>
      <c r="AT1145" s="12"/>
      <c r="AU1145" s="12"/>
      <c r="AV1145" s="12"/>
      <c r="AW1145" s="12"/>
      <c r="AX1145" s="13"/>
      <c r="AY1145" s="12"/>
      <c r="AZ1145" s="12"/>
      <c r="BA1145" s="39"/>
      <c r="BB1145" s="40">
        <v>0</v>
      </c>
      <c r="BC1145" s="39"/>
      <c r="BE1145" s="12"/>
      <c r="BF1145" s="12"/>
      <c r="BG1145" s="12"/>
      <c r="BH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</row>
    <row r="1146" spans="1:128" x14ac:dyDescent="0.25">
      <c r="A1146" s="34" t="s">
        <v>175</v>
      </c>
      <c r="B1146" s="1">
        <v>40970</v>
      </c>
      <c r="C1146" s="2"/>
      <c r="D1146" s="1"/>
      <c r="F1146">
        <v>75</v>
      </c>
      <c r="G1146" t="s">
        <v>129</v>
      </c>
      <c r="H1146" s="2"/>
      <c r="I1146" s="12"/>
      <c r="J1146" s="12">
        <v>19.850000000000001</v>
      </c>
      <c r="K1146" s="2"/>
      <c r="L1146" s="36"/>
      <c r="M1146" s="2"/>
      <c r="N1146" s="2"/>
      <c r="O1146" s="2"/>
      <c r="P1146" s="12"/>
      <c r="Q1146" s="12"/>
      <c r="R1146" s="12"/>
      <c r="S1146" s="12"/>
      <c r="T1146" s="12"/>
      <c r="U1146" s="39"/>
      <c r="W1146" s="12"/>
      <c r="X1146" s="12"/>
      <c r="Y1146" s="12"/>
      <c r="Z1146" s="39"/>
      <c r="AB1146" s="12"/>
      <c r="AC1146" s="4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39"/>
      <c r="AO1146" s="12"/>
      <c r="AP1146" s="12"/>
      <c r="AQ1146" s="12"/>
      <c r="AR1146" s="41"/>
      <c r="AS1146" s="12"/>
      <c r="AT1146" s="12"/>
      <c r="AU1146" s="12"/>
      <c r="AV1146" s="12"/>
      <c r="AW1146" s="12"/>
      <c r="AX1146" s="13"/>
      <c r="AY1146" s="12"/>
      <c r="AZ1146" s="12"/>
      <c r="BA1146" s="39"/>
      <c r="BB1146" s="40">
        <v>0</v>
      </c>
      <c r="BC1146" s="39"/>
      <c r="BE1146" s="12"/>
      <c r="BF1146" s="12"/>
      <c r="BG1146" s="12"/>
      <c r="BH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2"/>
      <c r="DF1146" s="12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</row>
    <row r="1147" spans="1:128" x14ac:dyDescent="0.25">
      <c r="A1147" s="34" t="s">
        <v>175</v>
      </c>
      <c r="B1147" s="1">
        <v>40976</v>
      </c>
      <c r="C1147" s="2"/>
      <c r="D1147" s="1"/>
      <c r="F1147">
        <v>81</v>
      </c>
      <c r="G1147" t="s">
        <v>129</v>
      </c>
      <c r="H1147" s="2"/>
      <c r="I1147" s="12"/>
      <c r="J1147" s="12">
        <v>21</v>
      </c>
      <c r="K1147" s="2"/>
      <c r="L1147" s="36"/>
      <c r="M1147" s="2"/>
      <c r="N1147" s="2"/>
      <c r="O1147" s="2"/>
      <c r="P1147" s="12"/>
      <c r="Q1147" s="12"/>
      <c r="R1147" s="12"/>
      <c r="S1147" s="12"/>
      <c r="T1147" s="12"/>
      <c r="U1147" s="39"/>
      <c r="W1147" s="12"/>
      <c r="X1147" s="12"/>
      <c r="Y1147" s="12"/>
      <c r="Z1147" s="39"/>
      <c r="AB1147" s="12"/>
      <c r="AC1147" s="4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39"/>
      <c r="AO1147" s="12"/>
      <c r="AP1147" s="12"/>
      <c r="AQ1147" s="12"/>
      <c r="AR1147" s="41"/>
      <c r="AS1147" s="12"/>
      <c r="AT1147" s="12"/>
      <c r="AU1147" s="12"/>
      <c r="AV1147" s="12"/>
      <c r="AW1147" s="12"/>
      <c r="AX1147" s="13"/>
      <c r="AY1147" s="12"/>
      <c r="AZ1147" s="12"/>
      <c r="BA1147" s="39"/>
      <c r="BB1147" s="40">
        <v>0</v>
      </c>
      <c r="BC1147" s="39"/>
      <c r="BE1147" s="12"/>
      <c r="BF1147" s="12"/>
      <c r="BG1147" s="12"/>
      <c r="BH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</row>
    <row r="1148" spans="1:128" x14ac:dyDescent="0.25">
      <c r="A1148" s="34" t="s">
        <v>175</v>
      </c>
      <c r="B1148" s="1">
        <v>40980</v>
      </c>
      <c r="C1148" s="2"/>
      <c r="D1148" s="1"/>
      <c r="F1148">
        <v>85</v>
      </c>
      <c r="G1148" t="s">
        <v>129</v>
      </c>
      <c r="H1148" s="2"/>
      <c r="I1148" s="12"/>
      <c r="J1148" s="12"/>
      <c r="K1148" s="2"/>
      <c r="L1148" s="36"/>
      <c r="M1148" s="2"/>
      <c r="N1148" s="2"/>
      <c r="O1148" s="2"/>
      <c r="P1148" s="12"/>
      <c r="Q1148" s="12"/>
      <c r="R1148" s="12"/>
      <c r="S1148" s="12"/>
      <c r="T1148" s="12"/>
      <c r="U1148" s="39">
        <v>4536.959165567333</v>
      </c>
      <c r="V1148" s="40">
        <v>453.69591655673332</v>
      </c>
      <c r="W1148" s="12"/>
      <c r="X1148" s="12"/>
      <c r="Y1148" s="12"/>
      <c r="Z1148" s="39">
        <v>3312.5714608023804</v>
      </c>
      <c r="AA1148" s="40">
        <v>331.25714608023804</v>
      </c>
      <c r="AB1148" s="12">
        <v>5.6200304944328856</v>
      </c>
      <c r="AC1148" s="42">
        <f>AB1148/AA1148</f>
        <v>1.6965763790863505E-2</v>
      </c>
      <c r="AD1148" s="12"/>
      <c r="AE1148" s="12"/>
      <c r="AF1148" s="12"/>
      <c r="AG1148" s="12">
        <v>120.51365128376847</v>
      </c>
      <c r="AH1148" s="12"/>
      <c r="AI1148" s="12">
        <v>3116.9076546453948</v>
      </c>
      <c r="AJ1148" s="12"/>
      <c r="AK1148" s="12">
        <v>0</v>
      </c>
      <c r="AL1148" s="12">
        <v>0</v>
      </c>
      <c r="AM1148" s="39">
        <f>AG1148+AH1148+AI1148+AJ1148+AK1148+AL1148</f>
        <v>3237.4213059291633</v>
      </c>
      <c r="AN1148" s="40">
        <f>AM1148/10</f>
        <v>323.74213059291634</v>
      </c>
      <c r="AO1148" s="12"/>
      <c r="AP1148" s="12"/>
      <c r="AQ1148" s="12"/>
      <c r="AR1148" s="41">
        <v>181.74893262664014</v>
      </c>
      <c r="AS1148" s="12">
        <v>20.001244382736878</v>
      </c>
      <c r="AT1148" s="12">
        <v>161.74768824390327</v>
      </c>
      <c r="AU1148" s="12">
        <v>0</v>
      </c>
      <c r="AV1148" s="12"/>
      <c r="AW1148" s="12"/>
      <c r="AX1148" s="13">
        <v>0</v>
      </c>
      <c r="AY1148" s="12"/>
      <c r="AZ1148" s="12"/>
      <c r="BA1148" s="39"/>
      <c r="BB1148" s="40">
        <v>0</v>
      </c>
      <c r="BC1148" s="39">
        <f>U1148+Z1148+AM1148+BA1148</f>
        <v>11086.951932298876</v>
      </c>
      <c r="BD1148">
        <f>V1148+AA1148+AN1148</f>
        <v>1108.6951932298878</v>
      </c>
      <c r="BE1148" s="12"/>
      <c r="BF1148" s="12"/>
      <c r="BG1148" s="12"/>
      <c r="BH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</row>
    <row r="1149" spans="1:128" x14ac:dyDescent="0.25">
      <c r="A1149" s="34" t="s">
        <v>175</v>
      </c>
      <c r="B1149" s="1">
        <v>40982</v>
      </c>
      <c r="C1149" s="2"/>
      <c r="D1149" s="1"/>
      <c r="F1149">
        <v>87</v>
      </c>
      <c r="G1149" t="s">
        <v>129</v>
      </c>
      <c r="H1149" s="2"/>
      <c r="I1149" s="12"/>
      <c r="J1149" s="12">
        <v>21.9</v>
      </c>
      <c r="K1149" s="2"/>
      <c r="L1149" s="36"/>
      <c r="M1149" s="2"/>
      <c r="N1149" s="2"/>
      <c r="O1149" s="2"/>
      <c r="P1149" s="12"/>
      <c r="Q1149" s="12"/>
      <c r="R1149" s="12"/>
      <c r="S1149" s="12"/>
      <c r="T1149" s="12"/>
      <c r="U1149" s="39"/>
      <c r="W1149" s="12"/>
      <c r="X1149" s="12"/>
      <c r="Y1149" s="12"/>
      <c r="Z1149" s="39"/>
      <c r="AB1149" s="12"/>
      <c r="AC1149" s="4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39"/>
      <c r="AO1149" s="12"/>
      <c r="AP1149" s="12"/>
      <c r="AQ1149" s="12"/>
      <c r="AR1149" s="41"/>
      <c r="AS1149" s="12"/>
      <c r="AT1149" s="12"/>
      <c r="AU1149" s="12"/>
      <c r="AV1149" s="12"/>
      <c r="AW1149" s="12"/>
      <c r="AX1149" s="13"/>
      <c r="AY1149" s="12"/>
      <c r="AZ1149" s="12"/>
      <c r="BA1149" s="39"/>
      <c r="BB1149" s="40">
        <v>0</v>
      </c>
      <c r="BC1149" s="39"/>
      <c r="BE1149" s="12"/>
      <c r="BF1149" s="12"/>
      <c r="BG1149" s="12"/>
      <c r="BH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</row>
    <row r="1150" spans="1:128" x14ac:dyDescent="0.25">
      <c r="A1150" s="34" t="s">
        <v>175</v>
      </c>
      <c r="B1150" s="1">
        <v>41001</v>
      </c>
      <c r="C1150" s="2"/>
      <c r="D1150" s="1"/>
      <c r="F1150">
        <v>106</v>
      </c>
      <c r="G1150" t="s">
        <v>129</v>
      </c>
      <c r="H1150" s="2"/>
      <c r="I1150" s="12"/>
      <c r="J1150" s="12">
        <v>23.6</v>
      </c>
      <c r="K1150" s="2"/>
      <c r="L1150" s="36"/>
      <c r="M1150" s="2"/>
      <c r="N1150" s="2"/>
      <c r="O1150" s="2"/>
      <c r="P1150" s="12"/>
      <c r="Q1150" s="12"/>
      <c r="R1150" s="12"/>
      <c r="S1150" s="12"/>
      <c r="T1150" s="12"/>
      <c r="U1150" s="39"/>
      <c r="W1150" s="12"/>
      <c r="X1150" s="12"/>
      <c r="Y1150" s="12"/>
      <c r="Z1150" s="39"/>
      <c r="AB1150" s="12"/>
      <c r="AC1150" s="4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39"/>
      <c r="AO1150" s="12"/>
      <c r="AP1150" s="12"/>
      <c r="AQ1150" s="12"/>
      <c r="AR1150" s="41"/>
      <c r="AS1150" s="12"/>
      <c r="AT1150" s="12"/>
      <c r="AU1150" s="12"/>
      <c r="AV1150" s="12"/>
      <c r="AW1150" s="12"/>
      <c r="AX1150" s="13"/>
      <c r="AY1150" s="12"/>
      <c r="AZ1150" s="12"/>
      <c r="BA1150" s="39"/>
      <c r="BB1150" s="40">
        <v>0</v>
      </c>
      <c r="BC1150" s="39"/>
      <c r="BE1150" s="12"/>
      <c r="BF1150" s="12"/>
      <c r="BG1150" s="12"/>
      <c r="BH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</row>
    <row r="1151" spans="1:128" x14ac:dyDescent="0.25">
      <c r="A1151" s="34" t="s">
        <v>175</v>
      </c>
      <c r="B1151" s="1">
        <v>41009</v>
      </c>
      <c r="C1151" s="2"/>
      <c r="D1151" s="1"/>
      <c r="F1151">
        <v>114</v>
      </c>
      <c r="G1151" t="s">
        <v>129</v>
      </c>
      <c r="H1151" s="2"/>
      <c r="I1151" s="12"/>
      <c r="J1151" s="12"/>
      <c r="K1151" s="2"/>
      <c r="L1151" s="36"/>
      <c r="M1151" s="2"/>
      <c r="N1151" s="2"/>
      <c r="O1151" s="2"/>
      <c r="P1151" s="12"/>
      <c r="Q1151" s="12"/>
      <c r="R1151" s="12"/>
      <c r="S1151" s="12"/>
      <c r="T1151" s="12"/>
      <c r="U1151" s="39"/>
      <c r="W1151" s="12"/>
      <c r="X1151" s="12"/>
      <c r="Y1151" s="12"/>
      <c r="Z1151" s="39"/>
      <c r="AB1151" s="12"/>
      <c r="AC1151" s="4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39"/>
      <c r="AO1151" s="12"/>
      <c r="AP1151" s="12"/>
      <c r="AQ1151" s="12"/>
      <c r="AR1151" s="41"/>
      <c r="AS1151" s="12"/>
      <c r="AT1151" s="12"/>
      <c r="AU1151" s="12"/>
      <c r="AV1151" s="12"/>
      <c r="AW1151" s="12"/>
      <c r="AX1151" s="13"/>
      <c r="AY1151" s="12"/>
      <c r="AZ1151" s="12"/>
      <c r="BA1151" s="39"/>
      <c r="BB1151" s="40">
        <v>0</v>
      </c>
      <c r="BC1151" s="39"/>
      <c r="BE1151" s="12"/>
      <c r="BF1151" s="12"/>
      <c r="BG1151" s="12">
        <v>7.8125</v>
      </c>
      <c r="BH1151" s="12">
        <v>5.14</v>
      </c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</row>
    <row r="1152" spans="1:128" x14ac:dyDescent="0.25">
      <c r="A1152" s="34" t="s">
        <v>175</v>
      </c>
      <c r="B1152" s="1">
        <v>41018</v>
      </c>
      <c r="C1152" s="2"/>
      <c r="D1152" s="1"/>
      <c r="F1152">
        <v>123</v>
      </c>
      <c r="G1152" t="s">
        <v>129</v>
      </c>
      <c r="H1152" s="2"/>
      <c r="I1152" s="12"/>
      <c r="J1152" s="12"/>
      <c r="K1152" s="2"/>
      <c r="L1152" s="36"/>
      <c r="M1152" s="2"/>
      <c r="N1152" s="2"/>
      <c r="O1152" s="2"/>
      <c r="P1152" s="12"/>
      <c r="Q1152" s="12"/>
      <c r="R1152" s="12"/>
      <c r="S1152" s="12"/>
      <c r="T1152" s="12"/>
      <c r="U1152" s="39"/>
      <c r="W1152" s="12"/>
      <c r="X1152" s="12"/>
      <c r="Y1152" s="12"/>
      <c r="Z1152" s="39"/>
      <c r="AB1152" s="12"/>
      <c r="AC1152" s="4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39"/>
      <c r="AO1152" s="12"/>
      <c r="AP1152" s="12"/>
      <c r="AQ1152" s="12"/>
      <c r="AR1152" s="41"/>
      <c r="AS1152" s="12"/>
      <c r="AT1152" s="12"/>
      <c r="AU1152" s="12"/>
      <c r="AV1152" s="12"/>
      <c r="AW1152" s="12"/>
      <c r="AX1152" s="13"/>
      <c r="AY1152" s="12"/>
      <c r="AZ1152" s="12"/>
      <c r="BA1152" s="39"/>
      <c r="BB1152" s="40">
        <v>0</v>
      </c>
      <c r="BC1152" s="39"/>
      <c r="BE1152" s="12"/>
      <c r="BF1152" s="12"/>
      <c r="BG1152" s="12">
        <v>29.84375</v>
      </c>
      <c r="BH1152" s="12">
        <v>4.4751773049645394</v>
      </c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2"/>
      <c r="DF1152" s="12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</row>
    <row r="1153" spans="1:128" x14ac:dyDescent="0.25">
      <c r="A1153" s="34" t="s">
        <v>175</v>
      </c>
      <c r="B1153" s="1">
        <v>41025</v>
      </c>
      <c r="C1153" s="2"/>
      <c r="D1153" s="1"/>
      <c r="F1153">
        <v>130</v>
      </c>
      <c r="G1153" t="s">
        <v>129</v>
      </c>
      <c r="H1153" s="2"/>
      <c r="I1153" s="12"/>
      <c r="J1153" s="12"/>
      <c r="K1153" s="2"/>
      <c r="L1153" s="36"/>
      <c r="M1153" s="2"/>
      <c r="N1153" s="2"/>
      <c r="O1153" s="2"/>
      <c r="P1153" s="12"/>
      <c r="Q1153" s="12"/>
      <c r="R1153" s="12"/>
      <c r="S1153" s="12"/>
      <c r="T1153" s="12"/>
      <c r="U1153" s="39"/>
      <c r="W1153" s="12"/>
      <c r="X1153" s="12"/>
      <c r="Y1153" s="12"/>
      <c r="Z1153" s="39"/>
      <c r="AB1153" s="12"/>
      <c r="AC1153" s="4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39"/>
      <c r="AO1153" s="12"/>
      <c r="AP1153" s="12"/>
      <c r="AQ1153" s="12"/>
      <c r="AR1153" s="41"/>
      <c r="AS1153" s="12"/>
      <c r="AT1153" s="12"/>
      <c r="AU1153" s="12"/>
      <c r="AV1153" s="12"/>
      <c r="AW1153" s="12"/>
      <c r="AX1153" s="13"/>
      <c r="AY1153" s="12"/>
      <c r="AZ1153" s="12"/>
      <c r="BA1153" s="39"/>
      <c r="BB1153" s="40">
        <v>0</v>
      </c>
      <c r="BC1153" s="39"/>
      <c r="BE1153" s="12"/>
      <c r="BF1153" s="12"/>
      <c r="BG1153" s="12">
        <v>43.75</v>
      </c>
      <c r="BH1153" s="12">
        <v>4.4550561797752808</v>
      </c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2"/>
      <c r="DF1153" s="12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</row>
    <row r="1154" spans="1:128" x14ac:dyDescent="0.25">
      <c r="A1154" s="34" t="s">
        <v>175</v>
      </c>
      <c r="B1154" s="1">
        <v>41032</v>
      </c>
      <c r="C1154" s="2"/>
      <c r="D1154" s="1"/>
      <c r="F1154">
        <v>137</v>
      </c>
      <c r="G1154" t="s">
        <v>129</v>
      </c>
      <c r="H1154" s="2"/>
      <c r="I1154" s="12"/>
      <c r="J1154" s="12"/>
      <c r="K1154" s="2"/>
      <c r="L1154" s="36"/>
      <c r="M1154" s="2"/>
      <c r="N1154" s="2"/>
      <c r="O1154" s="2"/>
      <c r="P1154" s="12"/>
      <c r="Q1154" s="12"/>
      <c r="R1154" s="12"/>
      <c r="S1154" s="12"/>
      <c r="T1154" s="12"/>
      <c r="U1154" s="39"/>
      <c r="W1154" s="12"/>
      <c r="X1154" s="12"/>
      <c r="Y1154" s="12"/>
      <c r="Z1154" s="39"/>
      <c r="AB1154" s="12"/>
      <c r="AC1154" s="4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39"/>
      <c r="AO1154" s="12"/>
      <c r="AP1154" s="12"/>
      <c r="AQ1154" s="12"/>
      <c r="AR1154" s="41"/>
      <c r="AS1154" s="12"/>
      <c r="AT1154" s="12"/>
      <c r="AU1154" s="12"/>
      <c r="AV1154" s="12"/>
      <c r="AW1154" s="12"/>
      <c r="AX1154" s="13"/>
      <c r="AY1154" s="12"/>
      <c r="AZ1154" s="12"/>
      <c r="BA1154" s="39"/>
      <c r="BB1154" s="40">
        <v>0</v>
      </c>
      <c r="BC1154" s="39"/>
      <c r="BE1154" s="12"/>
      <c r="BF1154" s="12"/>
      <c r="BG1154" s="12">
        <v>56.5625</v>
      </c>
      <c r="BH1154" s="12">
        <v>4.3841463414634143</v>
      </c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2"/>
      <c r="DF1154" s="12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</row>
    <row r="1155" spans="1:128" x14ac:dyDescent="0.25">
      <c r="A1155" s="34" t="s">
        <v>175</v>
      </c>
      <c r="B1155" s="1">
        <v>41038</v>
      </c>
      <c r="C1155" s="2"/>
      <c r="D1155" s="1"/>
      <c r="F1155">
        <v>143</v>
      </c>
      <c r="G1155" t="s">
        <v>129</v>
      </c>
      <c r="H1155" s="2"/>
      <c r="I1155" s="12"/>
      <c r="J1155" s="12"/>
      <c r="K1155" s="2"/>
      <c r="L1155" s="36"/>
      <c r="M1155" s="2"/>
      <c r="N1155" s="2"/>
      <c r="O1155" s="2"/>
      <c r="P1155" s="12"/>
      <c r="Q1155" s="12"/>
      <c r="R1155" s="12"/>
      <c r="S1155" s="12"/>
      <c r="T1155" s="12"/>
      <c r="U1155" s="39">
        <v>7228.0038287361349</v>
      </c>
      <c r="V1155" s="40">
        <v>722.80038287361344</v>
      </c>
      <c r="W1155" s="12"/>
      <c r="X1155" s="12"/>
      <c r="Y1155" s="12"/>
      <c r="Z1155" s="39">
        <v>2621.3515311115839</v>
      </c>
      <c r="AA1155" s="40">
        <v>262.13515311115839</v>
      </c>
      <c r="AB1155" s="12">
        <v>4.8011022680559385</v>
      </c>
      <c r="AC1155" s="42">
        <f>AB1155/AA1155</f>
        <v>1.8315369804751184E-2</v>
      </c>
      <c r="AD1155" s="12"/>
      <c r="AE1155" s="12"/>
      <c r="AF1155" s="12"/>
      <c r="AG1155" s="12">
        <v>0</v>
      </c>
      <c r="AH1155" s="12"/>
      <c r="AI1155" s="12">
        <v>1872.0859006230751</v>
      </c>
      <c r="AJ1155" s="12"/>
      <c r="AK1155" s="12">
        <v>416.60431989435523</v>
      </c>
      <c r="AL1155" s="12">
        <v>5363.0105770782084</v>
      </c>
      <c r="AM1155" s="39">
        <f>AG1155+AH1155+AI1155+AJ1155+AK1155+AL1155</f>
        <v>7651.7007975956385</v>
      </c>
      <c r="AN1155" s="40">
        <f>AM1155/10</f>
        <v>765.17007975956381</v>
      </c>
      <c r="AO1155" s="12"/>
      <c r="AP1155" s="12"/>
      <c r="AQ1155" s="12"/>
      <c r="AR1155" s="41">
        <v>159.49228434029797</v>
      </c>
      <c r="AS1155" s="12">
        <v>0</v>
      </c>
      <c r="AT1155" s="12">
        <v>37.372449633079185</v>
      </c>
      <c r="AU1155" s="12">
        <v>103.74209618178212</v>
      </c>
      <c r="AV1155" s="12"/>
      <c r="AW1155" s="12"/>
      <c r="AX1155" s="13">
        <v>18.377738525436691</v>
      </c>
      <c r="AY1155" s="12"/>
      <c r="AZ1155" s="12"/>
      <c r="BA1155" s="39"/>
      <c r="BB1155" s="40">
        <v>0</v>
      </c>
      <c r="BC1155" s="39">
        <f>U1155+Z1155+AM1155+BA1155</f>
        <v>17501.05615744336</v>
      </c>
      <c r="BD1155">
        <f>V1155+AA1155+AN1155</f>
        <v>1750.1056157443356</v>
      </c>
      <c r="BE1155" s="12"/>
      <c r="BF1155" s="12"/>
      <c r="BG1155" s="12"/>
      <c r="BH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2"/>
      <c r="DF1155" s="12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</row>
    <row r="1156" spans="1:128" x14ac:dyDescent="0.25">
      <c r="A1156" s="34" t="s">
        <v>175</v>
      </c>
      <c r="B1156" s="1">
        <v>41039</v>
      </c>
      <c r="C1156" s="2"/>
      <c r="D1156" s="1"/>
      <c r="F1156">
        <v>144</v>
      </c>
      <c r="G1156" t="s">
        <v>129</v>
      </c>
      <c r="H1156" s="2"/>
      <c r="I1156" s="12"/>
      <c r="J1156" s="12"/>
      <c r="K1156" s="2"/>
      <c r="L1156" s="36"/>
      <c r="M1156" s="2"/>
      <c r="N1156" s="2"/>
      <c r="O1156" s="2"/>
      <c r="P1156" s="12"/>
      <c r="Q1156" s="12"/>
      <c r="R1156" s="12"/>
      <c r="S1156" s="12"/>
      <c r="T1156" s="12"/>
      <c r="U1156" s="39"/>
      <c r="W1156" s="12"/>
      <c r="X1156" s="12"/>
      <c r="Y1156" s="12"/>
      <c r="Z1156" s="39"/>
      <c r="AB1156" s="12"/>
      <c r="AC1156" s="4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39"/>
      <c r="AO1156" s="12"/>
      <c r="AP1156" s="12"/>
      <c r="AQ1156" s="12"/>
      <c r="AR1156" s="41"/>
      <c r="AS1156" s="12"/>
      <c r="AT1156" s="12"/>
      <c r="AU1156" s="12"/>
      <c r="AV1156" s="12"/>
      <c r="AW1156" s="12"/>
      <c r="AX1156" s="13"/>
      <c r="AY1156" s="12"/>
      <c r="AZ1156" s="12"/>
      <c r="BA1156" s="39"/>
      <c r="BB1156" s="40">
        <v>0</v>
      </c>
      <c r="BC1156" s="39"/>
      <c r="BE1156" s="12"/>
      <c r="BF1156" s="12"/>
      <c r="BG1156" s="12">
        <v>70.15625</v>
      </c>
      <c r="BH1156" s="12">
        <v>4.6494252873563218</v>
      </c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</row>
    <row r="1157" spans="1:128" x14ac:dyDescent="0.25">
      <c r="A1157" s="34" t="s">
        <v>175</v>
      </c>
      <c r="B1157" s="1">
        <v>41043</v>
      </c>
      <c r="C1157" s="2"/>
      <c r="D1157" s="1"/>
      <c r="F1157">
        <v>148</v>
      </c>
      <c r="G1157" t="s">
        <v>129</v>
      </c>
      <c r="H1157" s="2"/>
      <c r="I1157" s="12"/>
      <c r="J1157" s="12"/>
      <c r="K1157" s="2"/>
      <c r="L1157" s="36"/>
      <c r="M1157" s="2"/>
      <c r="N1157" s="2"/>
      <c r="O1157" s="2"/>
      <c r="P1157" s="12"/>
      <c r="Q1157" s="12"/>
      <c r="R1157" s="12"/>
      <c r="S1157" s="12"/>
      <c r="T1157" s="12"/>
      <c r="U1157" s="39"/>
      <c r="W1157" s="12"/>
      <c r="X1157" s="12"/>
      <c r="Y1157" s="12"/>
      <c r="Z1157" s="39"/>
      <c r="AB1157" s="12"/>
      <c r="AC1157" s="4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39"/>
      <c r="AO1157" s="12"/>
      <c r="AP1157" s="12"/>
      <c r="AQ1157" s="12"/>
      <c r="AR1157" s="41"/>
      <c r="AS1157" s="12"/>
      <c r="AT1157" s="12"/>
      <c r="AU1157" s="12"/>
      <c r="AV1157" s="12"/>
      <c r="AW1157" s="12"/>
      <c r="AX1157" s="13"/>
      <c r="AY1157" s="12"/>
      <c r="AZ1157" s="12"/>
      <c r="BA1157" s="39"/>
      <c r="BB1157" s="40">
        <v>0</v>
      </c>
      <c r="BC1157" s="39"/>
      <c r="BE1157" s="12"/>
      <c r="BF1157" s="12"/>
      <c r="BG1157" s="12">
        <v>82.34375</v>
      </c>
      <c r="BH1157" s="12">
        <v>4.7948717948717947</v>
      </c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2"/>
      <c r="DF1157" s="12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</row>
    <row r="1158" spans="1:128" x14ac:dyDescent="0.25">
      <c r="A1158" s="34" t="s">
        <v>175</v>
      </c>
      <c r="B1158" s="1">
        <v>41050</v>
      </c>
      <c r="C1158" s="2"/>
      <c r="D1158" s="1"/>
      <c r="F1158">
        <v>155</v>
      </c>
      <c r="G1158" t="s">
        <v>129</v>
      </c>
      <c r="H1158" s="2"/>
      <c r="I1158" s="12"/>
      <c r="J1158" s="12"/>
      <c r="K1158" s="2"/>
      <c r="L1158" s="36"/>
      <c r="M1158" s="2"/>
      <c r="N1158" s="2"/>
      <c r="O1158" s="2"/>
      <c r="P1158" s="12"/>
      <c r="Q1158" s="12"/>
      <c r="R1158" s="12"/>
      <c r="S1158" s="12"/>
      <c r="T1158" s="12"/>
      <c r="U1158" s="39"/>
      <c r="W1158" s="12"/>
      <c r="X1158" s="12"/>
      <c r="Y1158" s="12"/>
      <c r="Z1158" s="39"/>
      <c r="AB1158" s="12"/>
      <c r="AC1158" s="4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39"/>
      <c r="AO1158" s="12"/>
      <c r="AP1158" s="12"/>
      <c r="AQ1158" s="12"/>
      <c r="AR1158" s="41"/>
      <c r="AS1158" s="12"/>
      <c r="AT1158" s="12"/>
      <c r="AU1158" s="12"/>
      <c r="AV1158" s="12"/>
      <c r="AW1158" s="12"/>
      <c r="AX1158" s="13"/>
      <c r="AY1158" s="12"/>
      <c r="AZ1158" s="12"/>
      <c r="BA1158" s="39"/>
      <c r="BB1158" s="40">
        <v>0</v>
      </c>
      <c r="BC1158" s="39"/>
      <c r="BE1158" s="12"/>
      <c r="BF1158" s="12"/>
      <c r="BG1158" s="12">
        <v>88.125</v>
      </c>
      <c r="BH1158" s="12">
        <v>6.3783783783783781</v>
      </c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2"/>
      <c r="DF1158" s="12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</row>
    <row r="1159" spans="1:128" x14ac:dyDescent="0.25">
      <c r="A1159" s="34" t="s">
        <v>175</v>
      </c>
      <c r="B1159" s="1">
        <v>41057</v>
      </c>
      <c r="C1159" s="2">
        <v>9</v>
      </c>
      <c r="D1159" s="1" t="s">
        <v>122</v>
      </c>
      <c r="E1159" t="s">
        <v>20</v>
      </c>
      <c r="F1159">
        <v>162</v>
      </c>
      <c r="G1159" t="s">
        <v>129</v>
      </c>
      <c r="H1159" s="2"/>
      <c r="I1159" s="12"/>
      <c r="J1159" s="12"/>
      <c r="K1159" s="2"/>
      <c r="L1159" s="36"/>
      <c r="M1159" s="2"/>
      <c r="N1159" s="2"/>
      <c r="O1159" s="2"/>
      <c r="P1159" s="12"/>
      <c r="Q1159" s="12"/>
      <c r="R1159" s="12"/>
      <c r="S1159" s="12"/>
      <c r="T1159" s="12"/>
      <c r="U1159" s="39"/>
      <c r="W1159" s="12"/>
      <c r="X1159" s="12"/>
      <c r="Y1159" s="12"/>
      <c r="Z1159" s="39"/>
      <c r="AB1159" s="12"/>
      <c r="AC1159" s="4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39"/>
      <c r="AO1159" s="12"/>
      <c r="AP1159" s="12"/>
      <c r="AQ1159" s="12"/>
      <c r="AR1159" s="41"/>
      <c r="AS1159" s="12"/>
      <c r="AT1159" s="12"/>
      <c r="AU1159" s="12"/>
      <c r="AV1159" s="12"/>
      <c r="AW1159" s="12"/>
      <c r="AX1159" s="13"/>
      <c r="AY1159" s="12">
        <v>3208.0399851538114</v>
      </c>
      <c r="AZ1159" s="12">
        <v>36.727343982287721</v>
      </c>
      <c r="BA1159" s="39">
        <f>AY1159*(AZ1159/100)</f>
        <v>1178.2278804367722</v>
      </c>
      <c r="BB1159" s="40">
        <v>117.82278804367722</v>
      </c>
      <c r="BC1159" s="39"/>
      <c r="BE1159" s="12"/>
      <c r="BF1159" s="12">
        <f>BA1159/227</f>
        <v>5.1904311913514194</v>
      </c>
      <c r="BG1159" s="12">
        <v>100</v>
      </c>
      <c r="BH1159" s="12">
        <v>5.4144736842105265</v>
      </c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2"/>
      <c r="DF1159" s="12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</row>
    <row r="1160" spans="1:128" x14ac:dyDescent="0.25">
      <c r="A1160" s="34" t="s">
        <v>175</v>
      </c>
      <c r="B1160" s="1">
        <v>40895</v>
      </c>
      <c r="C1160" s="2">
        <v>0</v>
      </c>
      <c r="D1160" s="1" t="s">
        <v>223</v>
      </c>
      <c r="E1160" t="s">
        <v>14</v>
      </c>
      <c r="F1160">
        <v>0</v>
      </c>
      <c r="G1160" t="s">
        <v>129</v>
      </c>
      <c r="H1160" s="2"/>
      <c r="I1160" s="12"/>
      <c r="J1160" s="12"/>
      <c r="K1160" s="2"/>
      <c r="L1160" s="36"/>
      <c r="M1160" s="2"/>
      <c r="N1160" s="2"/>
      <c r="O1160" s="2"/>
      <c r="P1160" s="12"/>
      <c r="Q1160" s="12"/>
      <c r="R1160" s="12"/>
      <c r="S1160" s="12"/>
      <c r="T1160" s="12"/>
      <c r="U1160" s="39">
        <v>0</v>
      </c>
      <c r="W1160" s="12"/>
      <c r="X1160" s="12"/>
      <c r="Y1160" s="12"/>
      <c r="Z1160" s="39">
        <v>0</v>
      </c>
      <c r="AB1160" s="12"/>
      <c r="AC1160" s="42"/>
      <c r="AD1160" s="12"/>
      <c r="AE1160" s="12"/>
      <c r="AF1160" s="12"/>
      <c r="AG1160" s="12">
        <v>0</v>
      </c>
      <c r="AH1160" s="12"/>
      <c r="AI1160" s="12">
        <v>0</v>
      </c>
      <c r="AJ1160" s="12"/>
      <c r="AK1160" s="12">
        <v>0</v>
      </c>
      <c r="AL1160" s="12">
        <v>0</v>
      </c>
      <c r="AM1160" s="39"/>
      <c r="AO1160" s="12"/>
      <c r="AP1160" s="12"/>
      <c r="AQ1160" s="12"/>
      <c r="AR1160" s="41">
        <v>0</v>
      </c>
      <c r="AS1160" s="12">
        <v>0</v>
      </c>
      <c r="AT1160" s="12">
        <v>0</v>
      </c>
      <c r="AU1160" s="12">
        <v>0</v>
      </c>
      <c r="AV1160" s="12"/>
      <c r="AW1160" s="12"/>
      <c r="AX1160" s="13">
        <v>0</v>
      </c>
      <c r="AY1160" s="12"/>
      <c r="AZ1160" s="12"/>
      <c r="BA1160" s="39"/>
      <c r="BB1160" s="40">
        <v>0</v>
      </c>
      <c r="BC1160" s="39"/>
      <c r="BE1160" s="12"/>
      <c r="BF1160" s="12"/>
      <c r="BG1160" s="12"/>
      <c r="BH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2"/>
      <c r="DF1160" s="12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</row>
    <row r="1161" spans="1:128" x14ac:dyDescent="0.25">
      <c r="A1161" s="34" t="s">
        <v>175</v>
      </c>
      <c r="B1161" s="1">
        <v>40924</v>
      </c>
      <c r="C1161" s="2">
        <v>3</v>
      </c>
      <c r="D1161" t="s">
        <v>224</v>
      </c>
      <c r="E1161" t="s">
        <v>16</v>
      </c>
      <c r="F1161">
        <v>29</v>
      </c>
      <c r="G1161" t="s">
        <v>129</v>
      </c>
      <c r="H1161" s="2"/>
      <c r="I1161" s="12"/>
      <c r="J1161" s="12"/>
      <c r="K1161" s="2"/>
      <c r="L1161" s="36">
        <v>29</v>
      </c>
      <c r="M1161" s="2"/>
      <c r="N1161" s="2"/>
      <c r="O1161" s="2"/>
      <c r="P1161" s="12"/>
      <c r="Q1161" s="12"/>
      <c r="R1161" s="12"/>
      <c r="S1161" s="12"/>
      <c r="T1161" s="12"/>
      <c r="U1161" s="39">
        <v>0</v>
      </c>
      <c r="W1161" s="12"/>
      <c r="X1161" s="12"/>
      <c r="Y1161" s="12"/>
      <c r="Z1161" s="39">
        <v>0</v>
      </c>
      <c r="AB1161" s="12"/>
      <c r="AC1161" s="42"/>
      <c r="AD1161" s="12"/>
      <c r="AE1161" s="12"/>
      <c r="AF1161" s="12"/>
      <c r="AG1161" s="12">
        <v>0</v>
      </c>
      <c r="AH1161" s="12"/>
      <c r="AI1161" s="12">
        <v>0</v>
      </c>
      <c r="AJ1161" s="12"/>
      <c r="AK1161" s="12">
        <v>0</v>
      </c>
      <c r="AL1161" s="12">
        <v>0</v>
      </c>
      <c r="AM1161" s="39"/>
      <c r="AO1161" s="12"/>
      <c r="AP1161" s="12"/>
      <c r="AQ1161" s="12"/>
      <c r="AR1161" s="41">
        <v>0</v>
      </c>
      <c r="AS1161" s="12">
        <v>0</v>
      </c>
      <c r="AT1161" s="12">
        <v>0</v>
      </c>
      <c r="AU1161" s="12">
        <v>0</v>
      </c>
      <c r="AV1161" s="12"/>
      <c r="AW1161" s="12"/>
      <c r="AX1161" s="13">
        <v>0</v>
      </c>
      <c r="AY1161" s="12"/>
      <c r="AZ1161" s="12"/>
      <c r="BA1161" s="39"/>
      <c r="BB1161" s="40">
        <v>0</v>
      </c>
      <c r="BC1161" s="39"/>
      <c r="BE1161" s="12"/>
      <c r="BF1161" s="12"/>
      <c r="BG1161" s="12"/>
      <c r="BH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2"/>
      <c r="DF1161" s="12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</row>
    <row r="1162" spans="1:128" x14ac:dyDescent="0.25">
      <c r="A1162" s="34" t="s">
        <v>161</v>
      </c>
      <c r="B1162" s="1">
        <v>40945</v>
      </c>
      <c r="C1162" s="2">
        <v>4</v>
      </c>
      <c r="D1162" t="s">
        <v>220</v>
      </c>
      <c r="E1162" t="s">
        <v>17</v>
      </c>
      <c r="F1162">
        <v>50</v>
      </c>
      <c r="G1162" t="s">
        <v>130</v>
      </c>
      <c r="H1162" s="2"/>
      <c r="I1162" s="12"/>
      <c r="J1162" s="12"/>
      <c r="K1162" s="2"/>
      <c r="L1162" s="36"/>
      <c r="M1162" s="2">
        <v>50</v>
      </c>
      <c r="N1162" s="2"/>
      <c r="O1162" s="2"/>
      <c r="P1162" s="12"/>
      <c r="Q1162" s="12"/>
      <c r="R1162" s="12"/>
      <c r="S1162" s="12"/>
      <c r="T1162" s="12"/>
      <c r="U1162" s="39">
        <v>1779.363484221494</v>
      </c>
      <c r="V1162" s="40">
        <v>177.93634842214939</v>
      </c>
      <c r="W1162" s="12"/>
      <c r="X1162" s="12"/>
      <c r="Y1162" s="12"/>
      <c r="Z1162" s="39">
        <v>2396.1586742561421</v>
      </c>
      <c r="AA1162" s="40">
        <v>239.61586742561423</v>
      </c>
      <c r="AB1162" s="12">
        <v>2.50535791014656</v>
      </c>
      <c r="AC1162" s="42">
        <f>AB1162/AA1162</f>
        <v>1.0455726229918047E-2</v>
      </c>
      <c r="AD1162" s="12"/>
      <c r="AE1162" s="12"/>
      <c r="AF1162" s="12"/>
      <c r="AG1162" s="12">
        <v>441.36988678849912</v>
      </c>
      <c r="AH1162" s="12"/>
      <c r="AI1162" s="12">
        <v>0</v>
      </c>
      <c r="AJ1162" s="12"/>
      <c r="AK1162" s="12">
        <v>0</v>
      </c>
      <c r="AL1162" s="12">
        <v>0</v>
      </c>
      <c r="AM1162" s="39">
        <f>AG1162+AH1162+AI1162+AJ1162+AK1162+AL1162</f>
        <v>441.36988678849912</v>
      </c>
      <c r="AN1162" s="40">
        <f>AM1162/10</f>
        <v>44.13698867884991</v>
      </c>
      <c r="AO1162" s="12"/>
      <c r="AP1162" s="12"/>
      <c r="AQ1162" s="12"/>
      <c r="AR1162" s="41">
        <v>41.844246345554168</v>
      </c>
      <c r="AS1162" s="12">
        <v>40.76083788346569</v>
      </c>
      <c r="AT1162" s="12">
        <v>1.0834084620884756</v>
      </c>
      <c r="AU1162" s="12">
        <v>0</v>
      </c>
      <c r="AV1162" s="12"/>
      <c r="AW1162" s="12"/>
      <c r="AX1162" s="13">
        <v>0</v>
      </c>
      <c r="AY1162" s="12"/>
      <c r="AZ1162" s="12"/>
      <c r="BA1162" s="39"/>
      <c r="BB1162" s="40">
        <v>0</v>
      </c>
      <c r="BC1162" s="39">
        <f>U1162+Z1162+AM1162+BA1162</f>
        <v>4616.892045266135</v>
      </c>
      <c r="BD1162">
        <f>V1162+AA1162+AN1162</f>
        <v>461.68920452661348</v>
      </c>
      <c r="BE1162" s="12"/>
      <c r="BF1162" s="12"/>
      <c r="BG1162" s="12"/>
      <c r="BH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2"/>
      <c r="DF1162" s="12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</row>
    <row r="1163" spans="1:128" x14ac:dyDescent="0.25">
      <c r="A1163" s="34" t="s">
        <v>161</v>
      </c>
      <c r="B1163" s="1">
        <v>41025</v>
      </c>
      <c r="C1163" s="2">
        <v>8</v>
      </c>
      <c r="D1163" s="1" t="s">
        <v>221</v>
      </c>
      <c r="E1163" t="s">
        <v>19</v>
      </c>
      <c r="F1163">
        <v>130</v>
      </c>
      <c r="G1163" t="s">
        <v>130</v>
      </c>
      <c r="H1163" s="2"/>
      <c r="I1163" s="12"/>
      <c r="J1163" s="12"/>
      <c r="K1163" s="2"/>
      <c r="L1163" s="36"/>
      <c r="M1163" s="2"/>
      <c r="N1163" s="2"/>
      <c r="O1163" s="2">
        <v>130</v>
      </c>
      <c r="P1163" s="12"/>
      <c r="Q1163" s="12"/>
      <c r="R1163" s="12"/>
      <c r="S1163" s="12"/>
      <c r="T1163" s="12"/>
      <c r="U1163" s="39"/>
      <c r="W1163" s="12"/>
      <c r="X1163" s="12"/>
      <c r="Y1163" s="12"/>
      <c r="Z1163" s="39"/>
      <c r="AB1163" s="12"/>
      <c r="AC1163" s="4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39"/>
      <c r="AO1163" s="12"/>
      <c r="AP1163" s="12"/>
      <c r="AQ1163" s="12"/>
      <c r="AR1163" s="41"/>
      <c r="AS1163" s="12"/>
      <c r="AT1163" s="12"/>
      <c r="AU1163" s="12"/>
      <c r="AV1163" s="12"/>
      <c r="AW1163" s="12"/>
      <c r="AX1163" s="13"/>
      <c r="AY1163" s="12"/>
      <c r="AZ1163" s="12"/>
      <c r="BA1163" s="39"/>
      <c r="BB1163" s="40">
        <v>0</v>
      </c>
      <c r="BC1163" s="39"/>
      <c r="BE1163" s="12"/>
      <c r="BF1163" s="12"/>
      <c r="BG1163" s="12">
        <v>57.009345794392516</v>
      </c>
      <c r="BH1163" s="12">
        <v>4.7962962962962967</v>
      </c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</row>
    <row r="1164" spans="1:128" x14ac:dyDescent="0.25">
      <c r="A1164" s="34" t="s">
        <v>161</v>
      </c>
      <c r="B1164" s="1">
        <v>40997</v>
      </c>
      <c r="C1164" s="2">
        <v>7</v>
      </c>
      <c r="D1164" t="s">
        <v>222</v>
      </c>
      <c r="E1164" t="s">
        <v>18</v>
      </c>
      <c r="F1164">
        <v>102</v>
      </c>
      <c r="G1164" t="s">
        <v>130</v>
      </c>
      <c r="H1164" s="2"/>
      <c r="I1164" s="12"/>
      <c r="J1164" s="12"/>
      <c r="K1164" s="2"/>
      <c r="L1164" s="36"/>
      <c r="M1164" s="2"/>
      <c r="N1164" s="2">
        <v>102</v>
      </c>
      <c r="O1164" s="2"/>
      <c r="P1164" s="12"/>
      <c r="Q1164" s="12"/>
      <c r="R1164" s="12"/>
      <c r="S1164" s="12"/>
      <c r="T1164" s="12"/>
      <c r="U1164" s="39">
        <v>5750.0487548327874</v>
      </c>
      <c r="V1164" s="40">
        <v>575.00487548327874</v>
      </c>
      <c r="W1164" s="12"/>
      <c r="X1164" s="12"/>
      <c r="Y1164" s="12"/>
      <c r="Z1164" s="39">
        <v>2628.0675543886373</v>
      </c>
      <c r="AA1164" s="40">
        <v>262.80675543886372</v>
      </c>
      <c r="AB1164" s="12">
        <v>4.2321344408783448</v>
      </c>
      <c r="AC1164" s="42">
        <f>AB1164/AA1164</f>
        <v>1.6103598379010691E-2</v>
      </c>
      <c r="AD1164" s="12"/>
      <c r="AE1164" s="12"/>
      <c r="AF1164" s="12"/>
      <c r="AG1164" s="12">
        <v>0</v>
      </c>
      <c r="AH1164" s="12"/>
      <c r="AI1164" s="12">
        <v>4611.971815545161</v>
      </c>
      <c r="AJ1164" s="12"/>
      <c r="AK1164" s="12">
        <v>600.81087810837346</v>
      </c>
      <c r="AL1164" s="12">
        <v>433.36411598065132</v>
      </c>
      <c r="AM1164" s="39">
        <f>AG1164+AH1164+AI1164+AJ1164+AK1164+AL1164</f>
        <v>5646.146809634186</v>
      </c>
      <c r="AN1164" s="40">
        <f>AM1164/10</f>
        <v>564.61468096341855</v>
      </c>
      <c r="AO1164" s="12"/>
      <c r="AP1164" s="12"/>
      <c r="AQ1164" s="12"/>
      <c r="AR1164" s="41">
        <v>143.75229327444123</v>
      </c>
      <c r="AS1164" s="12">
        <v>0</v>
      </c>
      <c r="AT1164" s="12">
        <v>123.52684162247002</v>
      </c>
      <c r="AU1164" s="12">
        <v>7.5871916769718704</v>
      </c>
      <c r="AV1164" s="12"/>
      <c r="AW1164" s="12"/>
      <c r="AX1164" s="13">
        <v>12.638259974999327</v>
      </c>
      <c r="AY1164" s="12"/>
      <c r="AZ1164" s="12"/>
      <c r="BA1164" s="39"/>
      <c r="BB1164" s="40">
        <v>0</v>
      </c>
      <c r="BC1164" s="39">
        <f>U1164+Z1164+AM1164+BA1164</f>
        <v>14024.263118855612</v>
      </c>
      <c r="BD1164">
        <f>V1164+AA1164+AN1164</f>
        <v>1402.4263118855611</v>
      </c>
      <c r="BE1164" s="12"/>
      <c r="BF1164" s="12"/>
      <c r="BG1164" s="12"/>
      <c r="BH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2"/>
      <c r="DF1164" s="12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</row>
    <row r="1165" spans="1:128" x14ac:dyDescent="0.25">
      <c r="A1165" s="34" t="s">
        <v>161</v>
      </c>
      <c r="B1165" s="1">
        <v>40931</v>
      </c>
      <c r="C1165" s="2"/>
      <c r="D1165" s="1"/>
      <c r="F1165">
        <v>36</v>
      </c>
      <c r="G1165" t="s">
        <v>130</v>
      </c>
      <c r="H1165" s="2"/>
      <c r="I1165" s="12"/>
      <c r="J1165" s="12">
        <v>7.2</v>
      </c>
      <c r="K1165" s="2"/>
      <c r="L1165" s="36"/>
      <c r="M1165" s="2"/>
      <c r="N1165" s="2"/>
      <c r="O1165" s="2"/>
      <c r="P1165" s="12"/>
      <c r="Q1165" s="12"/>
      <c r="R1165" s="12"/>
      <c r="S1165" s="12"/>
      <c r="T1165" s="12"/>
      <c r="U1165" s="39"/>
      <c r="W1165" s="12"/>
      <c r="X1165" s="12"/>
      <c r="Y1165" s="12"/>
      <c r="Z1165" s="39"/>
      <c r="AB1165" s="12"/>
      <c r="AC1165" s="4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39"/>
      <c r="AO1165" s="12"/>
      <c r="AP1165" s="12"/>
      <c r="AQ1165" s="12"/>
      <c r="AR1165" s="41"/>
      <c r="AS1165" s="12"/>
      <c r="AT1165" s="12"/>
      <c r="AU1165" s="12"/>
      <c r="AV1165" s="12"/>
      <c r="AW1165" s="12"/>
      <c r="AX1165" s="13"/>
      <c r="AY1165" s="12"/>
      <c r="AZ1165" s="12"/>
      <c r="BA1165" s="39"/>
      <c r="BB1165" s="40">
        <v>0</v>
      </c>
      <c r="BC1165" s="39"/>
      <c r="BE1165" s="12"/>
      <c r="BF1165" s="12"/>
      <c r="BG1165" s="12"/>
      <c r="BH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2"/>
      <c r="DF1165" s="12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</row>
    <row r="1166" spans="1:128" x14ac:dyDescent="0.25">
      <c r="A1166" s="34" t="s">
        <v>161</v>
      </c>
      <c r="B1166" s="1">
        <v>40938</v>
      </c>
      <c r="C1166" s="2"/>
      <c r="D1166" s="1"/>
      <c r="F1166">
        <v>43</v>
      </c>
      <c r="G1166" t="s">
        <v>130</v>
      </c>
      <c r="H1166" s="2"/>
      <c r="I1166" s="12"/>
      <c r="J1166" s="12"/>
      <c r="K1166" s="2"/>
      <c r="L1166" s="36"/>
      <c r="M1166" s="2"/>
      <c r="N1166" s="2"/>
      <c r="O1166" s="2"/>
      <c r="P1166" s="12"/>
      <c r="Q1166" s="12"/>
      <c r="R1166" s="12"/>
      <c r="S1166" s="12"/>
      <c r="T1166" s="12"/>
      <c r="U1166" s="39">
        <v>864.40315645879446</v>
      </c>
      <c r="V1166" s="40">
        <v>86.440315645879451</v>
      </c>
      <c r="W1166" s="12"/>
      <c r="X1166" s="12"/>
      <c r="Y1166" s="12"/>
      <c r="Z1166" s="39">
        <v>1172.1994359408536</v>
      </c>
      <c r="AA1166" s="40">
        <v>117.21994359408536</v>
      </c>
      <c r="AB1166" s="12">
        <v>1.8521557567592213</v>
      </c>
      <c r="AC1166" s="42">
        <f>AB1166/AA1166</f>
        <v>1.5800688005557756E-2</v>
      </c>
      <c r="AD1166" s="12"/>
      <c r="AE1166" s="12"/>
      <c r="AF1166" s="12"/>
      <c r="AG1166" s="12">
        <v>112.06506117766223</v>
      </c>
      <c r="AH1166" s="12"/>
      <c r="AI1166" s="12">
        <v>0</v>
      </c>
      <c r="AJ1166" s="12"/>
      <c r="AK1166" s="12">
        <v>0</v>
      </c>
      <c r="AL1166" s="12">
        <v>0</v>
      </c>
      <c r="AM1166" s="39">
        <f>AG1166+AH1166+AI1166+AJ1166+AK1166+AL1166</f>
        <v>112.06506117766223</v>
      </c>
      <c r="AN1166" s="40">
        <f>AM1166/10</f>
        <v>11.206506117766223</v>
      </c>
      <c r="AO1166" s="12"/>
      <c r="AP1166" s="12"/>
      <c r="AQ1166" s="12"/>
      <c r="AR1166" s="41">
        <v>31.530315839373856</v>
      </c>
      <c r="AS1166" s="12">
        <v>31.530315839373856</v>
      </c>
      <c r="AT1166" s="12">
        <v>0</v>
      </c>
      <c r="AU1166" s="12">
        <v>0</v>
      </c>
      <c r="AV1166" s="12"/>
      <c r="AW1166" s="12"/>
      <c r="AX1166" s="13">
        <v>0</v>
      </c>
      <c r="AY1166" s="12"/>
      <c r="AZ1166" s="12"/>
      <c r="BA1166" s="39"/>
      <c r="BB1166" s="40">
        <v>0</v>
      </c>
      <c r="BC1166" s="39">
        <f>U1166+Z1166+AM1166+BA1166</f>
        <v>2148.6676535773104</v>
      </c>
      <c r="BD1166">
        <f>V1166+AA1166+AN1166</f>
        <v>214.86676535773105</v>
      </c>
      <c r="BE1166" s="12"/>
      <c r="BF1166" s="12"/>
      <c r="BG1166" s="12"/>
      <c r="BH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2"/>
      <c r="DF1166" s="12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</row>
    <row r="1167" spans="1:128" x14ac:dyDescent="0.25">
      <c r="A1167" s="34" t="s">
        <v>161</v>
      </c>
      <c r="B1167" s="1">
        <v>40939</v>
      </c>
      <c r="C1167" s="2"/>
      <c r="D1167" s="1"/>
      <c r="F1167">
        <v>44</v>
      </c>
      <c r="G1167" t="s">
        <v>130</v>
      </c>
      <c r="H1167" s="2"/>
      <c r="I1167" s="12"/>
      <c r="J1167" s="12">
        <v>12.15</v>
      </c>
      <c r="K1167" s="2"/>
      <c r="L1167" s="36"/>
      <c r="M1167" s="2"/>
      <c r="N1167" s="2"/>
      <c r="O1167" s="2"/>
      <c r="P1167" s="12"/>
      <c r="Q1167" s="12"/>
      <c r="R1167" s="12"/>
      <c r="S1167" s="12"/>
      <c r="T1167" s="12"/>
      <c r="U1167" s="39"/>
      <c r="W1167" s="12"/>
      <c r="X1167" s="12"/>
      <c r="Y1167" s="12"/>
      <c r="Z1167" s="39"/>
      <c r="AB1167" s="12"/>
      <c r="AC1167" s="4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39"/>
      <c r="AO1167" s="12"/>
      <c r="AP1167" s="12"/>
      <c r="AQ1167" s="12"/>
      <c r="AR1167" s="41"/>
      <c r="AS1167" s="12"/>
      <c r="AT1167" s="12"/>
      <c r="AU1167" s="12"/>
      <c r="AV1167" s="12"/>
      <c r="AW1167" s="12"/>
      <c r="AX1167" s="13"/>
      <c r="AY1167" s="12"/>
      <c r="AZ1167" s="12"/>
      <c r="BA1167" s="39"/>
      <c r="BB1167" s="40">
        <v>0</v>
      </c>
      <c r="BC1167" s="39"/>
      <c r="BE1167" s="12"/>
      <c r="BF1167" s="12"/>
      <c r="BG1167" s="12"/>
      <c r="BH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2"/>
      <c r="DF1167" s="12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</row>
    <row r="1168" spans="1:128" x14ac:dyDescent="0.25">
      <c r="A1168" s="34" t="s">
        <v>161</v>
      </c>
      <c r="B1168" s="1">
        <v>40948</v>
      </c>
      <c r="C1168" s="2"/>
      <c r="D1168" s="1"/>
      <c r="F1168">
        <v>53</v>
      </c>
      <c r="G1168" t="s">
        <v>130</v>
      </c>
      <c r="H1168" s="2"/>
      <c r="I1168" s="12"/>
      <c r="J1168" s="12">
        <v>14.35</v>
      </c>
      <c r="K1168" s="2"/>
      <c r="L1168" s="36"/>
      <c r="M1168" s="2"/>
      <c r="N1168" s="2"/>
      <c r="O1168" s="2"/>
      <c r="P1168" s="12"/>
      <c r="Q1168" s="12"/>
      <c r="R1168" s="12"/>
      <c r="S1168" s="12"/>
      <c r="T1168" s="12"/>
      <c r="U1168" s="39"/>
      <c r="W1168" s="12"/>
      <c r="X1168" s="12"/>
      <c r="Y1168" s="12"/>
      <c r="Z1168" s="39"/>
      <c r="AB1168" s="12"/>
      <c r="AC1168" s="4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39"/>
      <c r="AO1168" s="12"/>
      <c r="AP1168" s="12"/>
      <c r="AQ1168" s="12"/>
      <c r="AR1168" s="41"/>
      <c r="AS1168" s="12"/>
      <c r="AT1168" s="12"/>
      <c r="AU1168" s="12"/>
      <c r="AV1168" s="12"/>
      <c r="AW1168" s="12"/>
      <c r="AX1168" s="13"/>
      <c r="AY1168" s="12"/>
      <c r="AZ1168" s="12"/>
      <c r="BA1168" s="39"/>
      <c r="BB1168" s="40">
        <v>0</v>
      </c>
      <c r="BC1168" s="39"/>
      <c r="BE1168" s="12"/>
      <c r="BF1168" s="12"/>
      <c r="BG1168" s="12"/>
      <c r="BH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2"/>
      <c r="DF1168" s="12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</row>
    <row r="1169" spans="1:128" x14ac:dyDescent="0.25">
      <c r="A1169" s="34" t="s">
        <v>161</v>
      </c>
      <c r="B1169" s="1">
        <v>40954</v>
      </c>
      <c r="C1169" s="2"/>
      <c r="D1169" s="1"/>
      <c r="F1169">
        <v>59</v>
      </c>
      <c r="G1169" t="s">
        <v>130</v>
      </c>
      <c r="H1169" s="2"/>
      <c r="I1169" s="12"/>
      <c r="J1169" s="12">
        <v>16.55</v>
      </c>
      <c r="K1169" s="2"/>
      <c r="L1169" s="36"/>
      <c r="M1169" s="2"/>
      <c r="N1169" s="2"/>
      <c r="O1169" s="2"/>
      <c r="P1169" s="12"/>
      <c r="Q1169" s="12"/>
      <c r="R1169" s="12"/>
      <c r="S1169" s="12"/>
      <c r="T1169" s="12"/>
      <c r="U1169" s="39"/>
      <c r="W1169" s="12"/>
      <c r="X1169" s="12"/>
      <c r="Y1169" s="12"/>
      <c r="Z1169" s="39"/>
      <c r="AB1169" s="12"/>
      <c r="AC1169" s="4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39"/>
      <c r="AO1169" s="12"/>
      <c r="AP1169" s="12"/>
      <c r="AQ1169" s="12"/>
      <c r="AR1169" s="41"/>
      <c r="AS1169" s="12"/>
      <c r="AT1169" s="12"/>
      <c r="AU1169" s="12"/>
      <c r="AV1169" s="12"/>
      <c r="AW1169" s="12"/>
      <c r="AX1169" s="13"/>
      <c r="AY1169" s="12"/>
      <c r="AZ1169" s="12"/>
      <c r="BA1169" s="39"/>
      <c r="BB1169" s="40">
        <v>0</v>
      </c>
      <c r="BC1169" s="39"/>
      <c r="BE1169" s="12"/>
      <c r="BF1169" s="12"/>
      <c r="BG1169" s="12"/>
      <c r="BH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2"/>
      <c r="DF1169" s="12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</row>
    <row r="1170" spans="1:128" x14ac:dyDescent="0.25">
      <c r="A1170" s="34" t="s">
        <v>161</v>
      </c>
      <c r="B1170" s="1">
        <v>40959</v>
      </c>
      <c r="C1170" s="2"/>
      <c r="D1170" s="1"/>
      <c r="F1170">
        <v>64</v>
      </c>
      <c r="G1170" t="s">
        <v>130</v>
      </c>
      <c r="H1170" s="2"/>
      <c r="I1170" s="12"/>
      <c r="J1170" s="12"/>
      <c r="K1170" s="2"/>
      <c r="L1170" s="36"/>
      <c r="M1170" s="2"/>
      <c r="N1170" s="2"/>
      <c r="O1170" s="2"/>
      <c r="P1170" s="12"/>
      <c r="Q1170" s="12"/>
      <c r="R1170" s="12"/>
      <c r="S1170" s="12"/>
      <c r="T1170" s="12"/>
      <c r="U1170" s="39">
        <v>3490.0020325982259</v>
      </c>
      <c r="V1170" s="40">
        <v>349.00020325982257</v>
      </c>
      <c r="W1170" s="12"/>
      <c r="X1170" s="12"/>
      <c r="Y1170" s="12"/>
      <c r="Z1170" s="39">
        <v>2807.3965775504348</v>
      </c>
      <c r="AA1170" s="40">
        <v>280.73965775504348</v>
      </c>
      <c r="AB1170" s="12">
        <v>4.9136339401795937</v>
      </c>
      <c r="AC1170" s="42">
        <f>AB1170/AA1170</f>
        <v>1.7502457541880082E-2</v>
      </c>
      <c r="AD1170" s="12"/>
      <c r="AE1170" s="12"/>
      <c r="AF1170" s="12"/>
      <c r="AG1170" s="12">
        <v>329.95768191496751</v>
      </c>
      <c r="AH1170" s="12"/>
      <c r="AI1170" s="12">
        <v>700.53767531498875</v>
      </c>
      <c r="AJ1170" s="12"/>
      <c r="AK1170" s="12">
        <v>0</v>
      </c>
      <c r="AL1170" s="12">
        <v>0</v>
      </c>
      <c r="AM1170" s="39">
        <f>AG1170+AH1170+AI1170+AJ1170+AK1170+AL1170</f>
        <v>1030.4953572299562</v>
      </c>
      <c r="AN1170" s="40">
        <f>AM1170/10</f>
        <v>103.04953572299561</v>
      </c>
      <c r="AO1170" s="12"/>
      <c r="AP1170" s="12"/>
      <c r="AQ1170" s="12"/>
      <c r="AR1170" s="41">
        <v>161.72379697500321</v>
      </c>
      <c r="AS1170" s="12">
        <v>60.189163974789786</v>
      </c>
      <c r="AT1170" s="12">
        <v>101.53463300021342</v>
      </c>
      <c r="AU1170" s="12">
        <v>0</v>
      </c>
      <c r="AV1170" s="12"/>
      <c r="AW1170" s="12"/>
      <c r="AX1170" s="13">
        <v>0</v>
      </c>
      <c r="AY1170" s="12"/>
      <c r="AZ1170" s="12"/>
      <c r="BA1170" s="39"/>
      <c r="BB1170" s="40">
        <v>0</v>
      </c>
      <c r="BC1170" s="39">
        <f>U1170+Z1170+AM1170+BA1170</f>
        <v>7327.8939673786172</v>
      </c>
      <c r="BD1170">
        <f>V1170+AA1170+AN1170</f>
        <v>732.78939673786169</v>
      </c>
      <c r="BE1170" s="12"/>
      <c r="BF1170" s="12"/>
      <c r="BG1170" s="12"/>
      <c r="BH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2"/>
      <c r="DF1170" s="12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</row>
    <row r="1171" spans="1:128" x14ac:dyDescent="0.25">
      <c r="A1171" s="34" t="s">
        <v>161</v>
      </c>
      <c r="B1171" s="1">
        <v>40960</v>
      </c>
      <c r="C1171" s="2"/>
      <c r="D1171" s="1"/>
      <c r="F1171">
        <v>65</v>
      </c>
      <c r="G1171" t="s">
        <v>130</v>
      </c>
      <c r="H1171" s="2"/>
      <c r="I1171" s="12"/>
      <c r="J1171" s="12">
        <v>18.149999999999999</v>
      </c>
      <c r="K1171" s="2"/>
      <c r="L1171" s="36"/>
      <c r="M1171" s="2"/>
      <c r="N1171" s="2"/>
      <c r="O1171" s="2"/>
      <c r="P1171" s="12"/>
      <c r="Q1171" s="12"/>
      <c r="R1171" s="12"/>
      <c r="S1171" s="12"/>
      <c r="T1171" s="12"/>
      <c r="U1171" s="39"/>
      <c r="W1171" s="12"/>
      <c r="X1171" s="12"/>
      <c r="Y1171" s="12"/>
      <c r="Z1171" s="39"/>
      <c r="AB1171" s="12"/>
      <c r="AC1171" s="4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39"/>
      <c r="AO1171" s="12"/>
      <c r="AP1171" s="12"/>
      <c r="AQ1171" s="12"/>
      <c r="AR1171" s="41"/>
      <c r="AS1171" s="12"/>
      <c r="AT1171" s="12"/>
      <c r="AU1171" s="12"/>
      <c r="AV1171" s="12"/>
      <c r="AW1171" s="12"/>
      <c r="AX1171" s="13"/>
      <c r="AY1171" s="12"/>
      <c r="AZ1171" s="12"/>
      <c r="BA1171" s="39"/>
      <c r="BB1171" s="40">
        <v>0</v>
      </c>
      <c r="BC1171" s="39"/>
      <c r="BE1171" s="12"/>
      <c r="BF1171" s="12"/>
      <c r="BG1171" s="12"/>
      <c r="BH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</row>
    <row r="1172" spans="1:128" x14ac:dyDescent="0.25">
      <c r="A1172" s="34" t="s">
        <v>161</v>
      </c>
      <c r="B1172" s="1">
        <v>40970</v>
      </c>
      <c r="C1172" s="2"/>
      <c r="D1172" s="1"/>
      <c r="F1172">
        <v>75</v>
      </c>
      <c r="G1172" t="s">
        <v>130</v>
      </c>
      <c r="H1172" s="2"/>
      <c r="I1172" s="12"/>
      <c r="J1172" s="12">
        <v>20.45</v>
      </c>
      <c r="K1172" s="2"/>
      <c r="L1172" s="36"/>
      <c r="M1172" s="2"/>
      <c r="N1172" s="2"/>
      <c r="O1172" s="2"/>
      <c r="P1172" s="12"/>
      <c r="Q1172" s="12"/>
      <c r="R1172" s="12"/>
      <c r="S1172" s="12"/>
      <c r="T1172" s="12"/>
      <c r="U1172" s="39"/>
      <c r="W1172" s="12"/>
      <c r="X1172" s="12"/>
      <c r="Y1172" s="12"/>
      <c r="Z1172" s="39"/>
      <c r="AB1172" s="12"/>
      <c r="AC1172" s="4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39"/>
      <c r="AO1172" s="12"/>
      <c r="AP1172" s="12"/>
      <c r="AQ1172" s="12"/>
      <c r="AR1172" s="41"/>
      <c r="AS1172" s="12"/>
      <c r="AT1172" s="12"/>
      <c r="AU1172" s="12"/>
      <c r="AV1172" s="12"/>
      <c r="AW1172" s="12"/>
      <c r="AX1172" s="13"/>
      <c r="AY1172" s="12"/>
      <c r="AZ1172" s="12"/>
      <c r="BA1172" s="39"/>
      <c r="BB1172" s="40">
        <v>0</v>
      </c>
      <c r="BC1172" s="39"/>
      <c r="BE1172" s="12"/>
      <c r="BF1172" s="12"/>
      <c r="BG1172" s="12"/>
      <c r="BH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2"/>
      <c r="DF1172" s="12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</row>
    <row r="1173" spans="1:128" x14ac:dyDescent="0.25">
      <c r="A1173" s="34" t="s">
        <v>161</v>
      </c>
      <c r="B1173" s="1">
        <v>40976</v>
      </c>
      <c r="C1173" s="2"/>
      <c r="D1173" s="1"/>
      <c r="F1173">
        <v>81</v>
      </c>
      <c r="G1173" t="s">
        <v>130</v>
      </c>
      <c r="H1173" s="2"/>
      <c r="I1173" s="12"/>
      <c r="J1173" s="12">
        <v>21.75</v>
      </c>
      <c r="K1173" s="2"/>
      <c r="L1173" s="36"/>
      <c r="M1173" s="2"/>
      <c r="N1173" s="2"/>
      <c r="O1173" s="2"/>
      <c r="P1173" s="12"/>
      <c r="Q1173" s="12"/>
      <c r="R1173" s="12"/>
      <c r="S1173" s="12"/>
      <c r="T1173" s="12"/>
      <c r="U1173" s="39"/>
      <c r="W1173" s="12"/>
      <c r="X1173" s="12"/>
      <c r="Y1173" s="12"/>
      <c r="Z1173" s="39"/>
      <c r="AB1173" s="12"/>
      <c r="AC1173" s="4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39"/>
      <c r="AO1173" s="12"/>
      <c r="AP1173" s="12"/>
      <c r="AQ1173" s="12"/>
      <c r="AR1173" s="41"/>
      <c r="AS1173" s="12"/>
      <c r="AT1173" s="12"/>
      <c r="AU1173" s="12"/>
      <c r="AV1173" s="12"/>
      <c r="AW1173" s="12"/>
      <c r="AX1173" s="13"/>
      <c r="AY1173" s="12"/>
      <c r="AZ1173" s="12"/>
      <c r="BA1173" s="39"/>
      <c r="BB1173" s="40">
        <v>0</v>
      </c>
      <c r="BC1173" s="39"/>
      <c r="BE1173" s="12"/>
      <c r="BF1173" s="12"/>
      <c r="BG1173" s="12"/>
      <c r="BH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2"/>
      <c r="DF1173" s="12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</row>
    <row r="1174" spans="1:128" x14ac:dyDescent="0.25">
      <c r="A1174" s="34" t="s">
        <v>161</v>
      </c>
      <c r="B1174" s="1">
        <v>40980</v>
      </c>
      <c r="C1174" s="2"/>
      <c r="D1174" s="1"/>
      <c r="F1174">
        <v>85</v>
      </c>
      <c r="G1174" t="s">
        <v>130</v>
      </c>
      <c r="H1174" s="2"/>
      <c r="I1174" s="12"/>
      <c r="J1174" s="12"/>
      <c r="K1174" s="2"/>
      <c r="L1174" s="36"/>
      <c r="M1174" s="2"/>
      <c r="N1174" s="2"/>
      <c r="O1174" s="2"/>
      <c r="P1174" s="12"/>
      <c r="Q1174" s="12"/>
      <c r="R1174" s="12"/>
      <c r="S1174" s="12"/>
      <c r="T1174" s="12"/>
      <c r="U1174" s="39">
        <v>4366.6420479482376</v>
      </c>
      <c r="V1174" s="40">
        <v>436.66420479482377</v>
      </c>
      <c r="W1174" s="12"/>
      <c r="X1174" s="12"/>
      <c r="Y1174" s="12"/>
      <c r="Z1174" s="39">
        <v>2962.2433370408085</v>
      </c>
      <c r="AA1174" s="40">
        <v>296.22433370408083</v>
      </c>
      <c r="AB1174" s="12">
        <v>5.2222544587138602</v>
      </c>
      <c r="AC1174" s="42">
        <f>AB1174/AA1174</f>
        <v>1.7629390514321268E-2</v>
      </c>
      <c r="AD1174" s="12"/>
      <c r="AE1174" s="12"/>
      <c r="AF1174" s="12"/>
      <c r="AG1174" s="12">
        <v>85.137394895148987</v>
      </c>
      <c r="AH1174" s="12"/>
      <c r="AI1174" s="12">
        <v>2951.5512695861544</v>
      </c>
      <c r="AJ1174" s="12"/>
      <c r="AK1174" s="12">
        <v>0</v>
      </c>
      <c r="AL1174" s="12">
        <v>0</v>
      </c>
      <c r="AM1174" s="39">
        <f>AG1174+AH1174+AI1174+AJ1174+AK1174+AL1174</f>
        <v>3036.6886644813035</v>
      </c>
      <c r="AN1174" s="40">
        <f>AM1174/10</f>
        <v>303.66886644813036</v>
      </c>
      <c r="AO1174" s="12"/>
      <c r="AP1174" s="12"/>
      <c r="AQ1174" s="12"/>
      <c r="AR1174" s="41">
        <v>144.98621023879744</v>
      </c>
      <c r="AS1174" s="12">
        <v>15.648036550112982</v>
      </c>
      <c r="AT1174" s="12">
        <v>129.33817368868446</v>
      </c>
      <c r="AU1174" s="12">
        <v>0</v>
      </c>
      <c r="AV1174" s="12"/>
      <c r="AW1174" s="12"/>
      <c r="AX1174" s="13">
        <v>0</v>
      </c>
      <c r="AY1174" s="12"/>
      <c r="AZ1174" s="12"/>
      <c r="BA1174" s="39"/>
      <c r="BB1174" s="40">
        <v>0</v>
      </c>
      <c r="BC1174" s="39">
        <f>U1174+Z1174+AM1174+BA1174</f>
        <v>10365.57404947035</v>
      </c>
      <c r="BD1174">
        <f>V1174+AA1174+AN1174</f>
        <v>1036.5574049470349</v>
      </c>
      <c r="BE1174" s="12"/>
      <c r="BF1174" s="12"/>
      <c r="BG1174" s="12"/>
      <c r="BH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2"/>
      <c r="DF1174" s="12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</row>
    <row r="1175" spans="1:128" x14ac:dyDescent="0.25">
      <c r="A1175" s="34" t="s">
        <v>161</v>
      </c>
      <c r="B1175" s="1">
        <v>40982</v>
      </c>
      <c r="C1175" s="2"/>
      <c r="D1175" s="1"/>
      <c r="F1175">
        <v>87</v>
      </c>
      <c r="G1175" t="s">
        <v>130</v>
      </c>
      <c r="H1175" s="2"/>
      <c r="I1175" s="12"/>
      <c r="J1175" s="12">
        <v>22.65</v>
      </c>
      <c r="K1175" s="2"/>
      <c r="L1175" s="36"/>
      <c r="M1175" s="2"/>
      <c r="N1175" s="2"/>
      <c r="O1175" s="2"/>
      <c r="P1175" s="12"/>
      <c r="Q1175" s="12"/>
      <c r="R1175" s="12"/>
      <c r="S1175" s="12"/>
      <c r="T1175" s="12"/>
      <c r="U1175" s="39"/>
      <c r="W1175" s="12"/>
      <c r="X1175" s="12"/>
      <c r="Y1175" s="12"/>
      <c r="Z1175" s="39"/>
      <c r="AB1175" s="12"/>
      <c r="AC1175" s="4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39"/>
      <c r="AO1175" s="12"/>
      <c r="AP1175" s="12"/>
      <c r="AQ1175" s="12"/>
      <c r="AR1175" s="41"/>
      <c r="AS1175" s="12"/>
      <c r="AT1175" s="12"/>
      <c r="AU1175" s="12"/>
      <c r="AV1175" s="12"/>
      <c r="AW1175" s="12"/>
      <c r="AX1175" s="13"/>
      <c r="AY1175" s="12"/>
      <c r="AZ1175" s="12"/>
      <c r="BA1175" s="39"/>
      <c r="BB1175" s="40">
        <v>0</v>
      </c>
      <c r="BC1175" s="39"/>
      <c r="BE1175" s="12"/>
      <c r="BF1175" s="12"/>
      <c r="BG1175" s="12"/>
      <c r="BH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2"/>
      <c r="DF1175" s="12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</row>
    <row r="1176" spans="1:128" x14ac:dyDescent="0.25">
      <c r="A1176" s="34" t="s">
        <v>161</v>
      </c>
      <c r="B1176" s="1">
        <v>41001</v>
      </c>
      <c r="C1176" s="2"/>
      <c r="D1176" s="1"/>
      <c r="F1176">
        <v>106</v>
      </c>
      <c r="G1176" t="s">
        <v>130</v>
      </c>
      <c r="H1176" s="2"/>
      <c r="I1176" s="12"/>
      <c r="J1176" s="12">
        <v>24.2</v>
      </c>
      <c r="K1176" s="2"/>
      <c r="L1176" s="36"/>
      <c r="M1176" s="2"/>
      <c r="N1176" s="2"/>
      <c r="O1176" s="2"/>
      <c r="P1176" s="12"/>
      <c r="Q1176" s="12"/>
      <c r="R1176" s="12"/>
      <c r="S1176" s="12"/>
      <c r="T1176" s="12"/>
      <c r="U1176" s="39"/>
      <c r="W1176" s="12"/>
      <c r="X1176" s="12"/>
      <c r="Y1176" s="12"/>
      <c r="Z1176" s="39"/>
      <c r="AB1176" s="12"/>
      <c r="AC1176" s="4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39"/>
      <c r="AO1176" s="12"/>
      <c r="AP1176" s="12"/>
      <c r="AQ1176" s="12"/>
      <c r="AR1176" s="41"/>
      <c r="AS1176" s="12"/>
      <c r="AT1176" s="12"/>
      <c r="AU1176" s="12"/>
      <c r="AV1176" s="12"/>
      <c r="AW1176" s="12"/>
      <c r="AX1176" s="13"/>
      <c r="AY1176" s="12"/>
      <c r="AZ1176" s="12"/>
      <c r="BA1176" s="39"/>
      <c r="BB1176" s="40">
        <v>0</v>
      </c>
      <c r="BC1176" s="39"/>
      <c r="BE1176" s="12"/>
      <c r="BF1176" s="12"/>
      <c r="BG1176" s="12"/>
      <c r="BH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2"/>
      <c r="DF1176" s="12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</row>
    <row r="1177" spans="1:128" x14ac:dyDescent="0.25">
      <c r="A1177" s="34" t="s">
        <v>161</v>
      </c>
      <c r="B1177" s="1">
        <v>41009</v>
      </c>
      <c r="C1177" s="2"/>
      <c r="D1177" s="1"/>
      <c r="F1177">
        <v>114</v>
      </c>
      <c r="G1177" t="s">
        <v>130</v>
      </c>
      <c r="H1177" s="2"/>
      <c r="I1177" s="12"/>
      <c r="J1177" s="12"/>
      <c r="K1177" s="2"/>
      <c r="L1177" s="36"/>
      <c r="M1177" s="2"/>
      <c r="N1177" s="2"/>
      <c r="O1177" s="2"/>
      <c r="P1177" s="12"/>
      <c r="Q1177" s="12"/>
      <c r="R1177" s="12"/>
      <c r="S1177" s="12"/>
      <c r="T1177" s="12"/>
      <c r="U1177" s="39"/>
      <c r="W1177" s="12"/>
      <c r="X1177" s="12"/>
      <c r="Y1177" s="12"/>
      <c r="Z1177" s="39"/>
      <c r="AB1177" s="12"/>
      <c r="AC1177" s="4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39"/>
      <c r="AO1177" s="12"/>
      <c r="AP1177" s="12"/>
      <c r="AQ1177" s="12"/>
      <c r="AR1177" s="41"/>
      <c r="AS1177" s="12"/>
      <c r="AT1177" s="12"/>
      <c r="AU1177" s="12"/>
      <c r="AV1177" s="12"/>
      <c r="AW1177" s="12"/>
      <c r="AX1177" s="13"/>
      <c r="AY1177" s="12"/>
      <c r="AZ1177" s="12"/>
      <c r="BA1177" s="39"/>
      <c r="BB1177" s="40">
        <v>0</v>
      </c>
      <c r="BC1177" s="39"/>
      <c r="BE1177" s="12"/>
      <c r="BF1177" s="12"/>
      <c r="BG1177" s="12">
        <v>28.19314641744548</v>
      </c>
      <c r="BH1177" s="12">
        <v>4.165745856353591</v>
      </c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2"/>
      <c r="DF1177" s="12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</row>
    <row r="1178" spans="1:128" x14ac:dyDescent="0.25">
      <c r="A1178" s="34" t="s">
        <v>161</v>
      </c>
      <c r="B1178" s="1">
        <v>41018</v>
      </c>
      <c r="C1178" s="2"/>
      <c r="D1178" s="1"/>
      <c r="F1178">
        <v>123</v>
      </c>
      <c r="G1178" t="s">
        <v>130</v>
      </c>
      <c r="H1178" s="2"/>
      <c r="I1178" s="12"/>
      <c r="J1178" s="12"/>
      <c r="K1178" s="2"/>
      <c r="L1178" s="36"/>
      <c r="M1178" s="2"/>
      <c r="N1178" s="2"/>
      <c r="O1178" s="2"/>
      <c r="P1178" s="12"/>
      <c r="Q1178" s="12"/>
      <c r="R1178" s="12"/>
      <c r="S1178" s="12"/>
      <c r="T1178" s="12"/>
      <c r="U1178" s="39"/>
      <c r="W1178" s="12"/>
      <c r="X1178" s="12"/>
      <c r="Y1178" s="12"/>
      <c r="Z1178" s="39"/>
      <c r="AB1178" s="12"/>
      <c r="AC1178" s="4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39"/>
      <c r="AO1178" s="12"/>
      <c r="AP1178" s="12"/>
      <c r="AQ1178" s="12"/>
      <c r="AR1178" s="41"/>
      <c r="AS1178" s="12"/>
      <c r="AT1178" s="12"/>
      <c r="AU1178" s="12"/>
      <c r="AV1178" s="12"/>
      <c r="AW1178" s="12"/>
      <c r="AX1178" s="13"/>
      <c r="AY1178" s="12"/>
      <c r="AZ1178" s="12"/>
      <c r="BA1178" s="39"/>
      <c r="BB1178" s="40">
        <v>0</v>
      </c>
      <c r="BC1178" s="39"/>
      <c r="BE1178" s="12"/>
      <c r="BF1178" s="12"/>
      <c r="BG1178" s="12">
        <v>48.598130841121488</v>
      </c>
      <c r="BH1178" s="12">
        <v>4.3549618320610683</v>
      </c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2"/>
      <c r="DF1178" s="12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</row>
    <row r="1179" spans="1:128" x14ac:dyDescent="0.25">
      <c r="A1179" s="34" t="s">
        <v>161</v>
      </c>
      <c r="B1179" s="1">
        <v>41032</v>
      </c>
      <c r="C1179" s="2"/>
      <c r="D1179" s="1"/>
      <c r="F1179">
        <v>137</v>
      </c>
      <c r="G1179" t="s">
        <v>130</v>
      </c>
      <c r="H1179" s="2"/>
      <c r="I1179" s="12"/>
      <c r="J1179" s="12"/>
      <c r="K1179" s="2"/>
      <c r="L1179" s="36"/>
      <c r="M1179" s="2"/>
      <c r="N1179" s="2"/>
      <c r="O1179" s="2"/>
      <c r="P1179" s="12"/>
      <c r="Q1179" s="12"/>
      <c r="R1179" s="12"/>
      <c r="S1179" s="12"/>
      <c r="T1179" s="12"/>
      <c r="U1179" s="39"/>
      <c r="W1179" s="12"/>
      <c r="X1179" s="12"/>
      <c r="Y1179" s="12"/>
      <c r="Z1179" s="39"/>
      <c r="AB1179" s="12"/>
      <c r="AC1179" s="4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39"/>
      <c r="AO1179" s="12"/>
      <c r="AP1179" s="12"/>
      <c r="AQ1179" s="12"/>
      <c r="AR1179" s="41"/>
      <c r="AS1179" s="12"/>
      <c r="AT1179" s="12"/>
      <c r="AU1179" s="12"/>
      <c r="AV1179" s="12"/>
      <c r="AW1179" s="12"/>
      <c r="AX1179" s="13"/>
      <c r="AY1179" s="12"/>
      <c r="AZ1179" s="12"/>
      <c r="BA1179" s="39"/>
      <c r="BB1179" s="40">
        <v>0</v>
      </c>
      <c r="BC1179" s="39"/>
      <c r="BE1179" s="12"/>
      <c r="BF1179" s="12"/>
      <c r="BG1179" s="12">
        <v>71.495327102803728</v>
      </c>
      <c r="BH1179" s="12">
        <v>4.5161290322580649</v>
      </c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2"/>
      <c r="DF1179" s="12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</row>
    <row r="1180" spans="1:128" x14ac:dyDescent="0.25">
      <c r="A1180" s="34" t="s">
        <v>161</v>
      </c>
      <c r="B1180" s="1">
        <v>41038</v>
      </c>
      <c r="C1180" s="2"/>
      <c r="D1180" s="1"/>
      <c r="F1180">
        <v>143</v>
      </c>
      <c r="G1180" t="s">
        <v>130</v>
      </c>
      <c r="H1180" s="2"/>
      <c r="I1180" s="12"/>
      <c r="J1180" s="12"/>
      <c r="K1180" s="2"/>
      <c r="L1180" s="36"/>
      <c r="M1180" s="2"/>
      <c r="N1180" s="2"/>
      <c r="O1180" s="2"/>
      <c r="P1180" s="12"/>
      <c r="Q1180" s="12"/>
      <c r="R1180" s="12"/>
      <c r="S1180" s="12"/>
      <c r="T1180" s="12"/>
      <c r="U1180" s="39">
        <v>6881.8439202201516</v>
      </c>
      <c r="V1180" s="40">
        <v>688.18439202201512</v>
      </c>
      <c r="W1180" s="12"/>
      <c r="X1180" s="12"/>
      <c r="Y1180" s="12"/>
      <c r="Z1180" s="39">
        <v>2006.156923874486</v>
      </c>
      <c r="AA1180" s="40">
        <v>200.6156923874486</v>
      </c>
      <c r="AB1180" s="12">
        <v>2.7962122483387173</v>
      </c>
      <c r="AC1180" s="42">
        <f>AB1180/AA1180</f>
        <v>1.3938153167691385E-2</v>
      </c>
      <c r="AD1180" s="12"/>
      <c r="AE1180" s="12"/>
      <c r="AF1180" s="12"/>
      <c r="AG1180" s="12">
        <v>0</v>
      </c>
      <c r="AH1180" s="12"/>
      <c r="AI1180" s="12">
        <v>1401.9570270502891</v>
      </c>
      <c r="AJ1180" s="12"/>
      <c r="AK1180" s="12">
        <v>409.26767750151657</v>
      </c>
      <c r="AL1180" s="12">
        <v>4882.2843380806753</v>
      </c>
      <c r="AM1180" s="39">
        <f>AG1180+AH1180+AI1180+AJ1180+AK1180+AL1180</f>
        <v>6693.5090426324805</v>
      </c>
      <c r="AN1180" s="40">
        <f>AM1180/10</f>
        <v>669.35090426324803</v>
      </c>
      <c r="AO1180" s="12"/>
      <c r="AP1180" s="12"/>
      <c r="AQ1180" s="12"/>
      <c r="AR1180" s="41">
        <v>127.30481773240655</v>
      </c>
      <c r="AS1180" s="12">
        <v>0</v>
      </c>
      <c r="AT1180" s="12">
        <v>22.634660031627448</v>
      </c>
      <c r="AU1180" s="12">
        <v>88.981394915152549</v>
      </c>
      <c r="AV1180" s="12"/>
      <c r="AW1180" s="12"/>
      <c r="AX1180" s="13">
        <v>15.688762785626551</v>
      </c>
      <c r="AY1180" s="12"/>
      <c r="AZ1180" s="12"/>
      <c r="BA1180" s="39"/>
      <c r="BB1180" s="40">
        <v>0</v>
      </c>
      <c r="BC1180" s="39">
        <f>U1180+Z1180+AM1180+BA1180</f>
        <v>15581.509886727117</v>
      </c>
      <c r="BD1180">
        <f>V1180+AA1180+AN1180</f>
        <v>1558.1509886727117</v>
      </c>
      <c r="BE1180" s="12"/>
      <c r="BF1180" s="12"/>
      <c r="BG1180" s="12"/>
      <c r="BH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2"/>
      <c r="DF1180" s="12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</row>
    <row r="1181" spans="1:128" x14ac:dyDescent="0.25">
      <c r="A1181" s="34" t="s">
        <v>161</v>
      </c>
      <c r="B1181" s="1">
        <v>41039</v>
      </c>
      <c r="C1181" s="2"/>
      <c r="D1181" s="1"/>
      <c r="F1181">
        <v>144</v>
      </c>
      <c r="G1181" t="s">
        <v>130</v>
      </c>
      <c r="H1181" s="2"/>
      <c r="I1181" s="12"/>
      <c r="J1181" s="12"/>
      <c r="K1181" s="2"/>
      <c r="L1181" s="36"/>
      <c r="M1181" s="2"/>
      <c r="N1181" s="2"/>
      <c r="O1181" s="2"/>
      <c r="P1181" s="12"/>
      <c r="Q1181" s="12"/>
      <c r="R1181" s="12"/>
      <c r="S1181" s="12"/>
      <c r="T1181" s="12"/>
      <c r="U1181" s="39"/>
      <c r="W1181" s="12"/>
      <c r="X1181" s="12"/>
      <c r="Y1181" s="12"/>
      <c r="Z1181" s="39"/>
      <c r="AB1181" s="12"/>
      <c r="AC1181" s="4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39"/>
      <c r="AO1181" s="12"/>
      <c r="AP1181" s="12"/>
      <c r="AQ1181" s="12"/>
      <c r="AR1181" s="41"/>
      <c r="AS1181" s="12"/>
      <c r="AT1181" s="12"/>
      <c r="AU1181" s="12"/>
      <c r="AV1181" s="12"/>
      <c r="AW1181" s="12"/>
      <c r="AX1181" s="13"/>
      <c r="AY1181" s="12"/>
      <c r="AZ1181" s="12"/>
      <c r="BA1181" s="39"/>
      <c r="BB1181" s="40">
        <v>0</v>
      </c>
      <c r="BC1181" s="39"/>
      <c r="BE1181" s="12"/>
      <c r="BF1181" s="12"/>
      <c r="BG1181" s="12">
        <v>78.037383177570078</v>
      </c>
      <c r="BH1181" s="12">
        <v>4.8809523809523814</v>
      </c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2"/>
      <c r="DF1181" s="12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</row>
    <row r="1182" spans="1:128" x14ac:dyDescent="0.25">
      <c r="A1182" s="34" t="s">
        <v>161</v>
      </c>
      <c r="B1182" s="1">
        <v>41043</v>
      </c>
      <c r="C1182" s="2"/>
      <c r="D1182" s="1"/>
      <c r="F1182">
        <v>148</v>
      </c>
      <c r="G1182" t="s">
        <v>130</v>
      </c>
      <c r="H1182" s="2"/>
      <c r="I1182" s="12"/>
      <c r="J1182" s="12"/>
      <c r="K1182" s="2"/>
      <c r="L1182" s="36"/>
      <c r="M1182" s="2"/>
      <c r="N1182" s="2"/>
      <c r="O1182" s="2"/>
      <c r="P1182" s="12"/>
      <c r="Q1182" s="12"/>
      <c r="R1182" s="12"/>
      <c r="S1182" s="12"/>
      <c r="T1182" s="12"/>
      <c r="U1182" s="39"/>
      <c r="W1182" s="12"/>
      <c r="X1182" s="12"/>
      <c r="Y1182" s="12"/>
      <c r="Z1182" s="39"/>
      <c r="AB1182" s="12"/>
      <c r="AC1182" s="4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39"/>
      <c r="AO1182" s="12"/>
      <c r="AP1182" s="12"/>
      <c r="AQ1182" s="12"/>
      <c r="AR1182" s="41"/>
      <c r="AS1182" s="12"/>
      <c r="AT1182" s="12"/>
      <c r="AU1182" s="12"/>
      <c r="AV1182" s="12"/>
      <c r="AW1182" s="12"/>
      <c r="AX1182" s="13"/>
      <c r="AY1182" s="12"/>
      <c r="AZ1182" s="12"/>
      <c r="BA1182" s="39"/>
      <c r="BB1182" s="40">
        <v>0</v>
      </c>
      <c r="BC1182" s="39"/>
      <c r="BE1182" s="12"/>
      <c r="BF1182" s="12"/>
      <c r="BG1182" s="12">
        <v>82.710280373831765</v>
      </c>
      <c r="BH1182" s="12">
        <v>5.6</v>
      </c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2"/>
      <c r="DF1182" s="12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</row>
    <row r="1183" spans="1:128" x14ac:dyDescent="0.25">
      <c r="A1183" s="34" t="s">
        <v>161</v>
      </c>
      <c r="B1183" s="1">
        <v>41050</v>
      </c>
      <c r="C1183" s="2"/>
      <c r="D1183" s="1"/>
      <c r="F1183">
        <v>155</v>
      </c>
      <c r="G1183" t="s">
        <v>130</v>
      </c>
      <c r="H1183" s="2"/>
      <c r="I1183" s="12"/>
      <c r="J1183" s="12"/>
      <c r="K1183" s="2"/>
      <c r="L1183" s="36"/>
      <c r="M1183" s="2"/>
      <c r="N1183" s="2"/>
      <c r="O1183" s="2"/>
      <c r="P1183" s="12"/>
      <c r="Q1183" s="12"/>
      <c r="R1183" s="12"/>
      <c r="S1183" s="12"/>
      <c r="T1183" s="12"/>
      <c r="U1183" s="39"/>
      <c r="W1183" s="12"/>
      <c r="X1183" s="12"/>
      <c r="Y1183" s="12"/>
      <c r="Z1183" s="39"/>
      <c r="AB1183" s="12"/>
      <c r="AC1183" s="4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39"/>
      <c r="AO1183" s="12"/>
      <c r="AP1183" s="12"/>
      <c r="AQ1183" s="12"/>
      <c r="AR1183" s="41"/>
      <c r="AS1183" s="12"/>
      <c r="AT1183" s="12"/>
      <c r="AU1183" s="12"/>
      <c r="AV1183" s="12"/>
      <c r="AW1183" s="12"/>
      <c r="AX1183" s="13"/>
      <c r="AY1183" s="12"/>
      <c r="AZ1183" s="12"/>
      <c r="BA1183" s="39"/>
      <c r="BB1183" s="40">
        <v>0</v>
      </c>
      <c r="BC1183" s="39"/>
      <c r="BE1183" s="12"/>
      <c r="BF1183" s="12"/>
      <c r="BG1183" s="12">
        <v>89.719626168224295</v>
      </c>
      <c r="BH1183" s="12">
        <v>6.7444444444444445</v>
      </c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2"/>
      <c r="DF1183" s="12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</row>
    <row r="1184" spans="1:128" x14ac:dyDescent="0.25">
      <c r="A1184" s="34" t="s">
        <v>161</v>
      </c>
      <c r="B1184" s="1">
        <v>41057</v>
      </c>
      <c r="C1184" s="2"/>
      <c r="D1184" s="1"/>
      <c r="F1184">
        <v>162</v>
      </c>
      <c r="G1184" t="s">
        <v>130</v>
      </c>
      <c r="H1184" s="2"/>
      <c r="I1184" s="12"/>
      <c r="J1184" s="12"/>
      <c r="K1184" s="2"/>
      <c r="L1184" s="36"/>
      <c r="M1184" s="2"/>
      <c r="N1184" s="2"/>
      <c r="O1184" s="2"/>
      <c r="P1184" s="12"/>
      <c r="Q1184" s="12"/>
      <c r="R1184" s="12"/>
      <c r="S1184" s="12"/>
      <c r="T1184" s="12"/>
      <c r="U1184" s="39"/>
      <c r="W1184" s="12"/>
      <c r="X1184" s="12"/>
      <c r="Y1184" s="12"/>
      <c r="Z1184" s="39"/>
      <c r="AB1184" s="12"/>
      <c r="AC1184" s="4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39"/>
      <c r="AO1184" s="12"/>
      <c r="AP1184" s="12"/>
      <c r="AQ1184" s="12"/>
      <c r="AR1184" s="41"/>
      <c r="AS1184" s="12"/>
      <c r="AT1184" s="12"/>
      <c r="AU1184" s="12"/>
      <c r="AV1184" s="12"/>
      <c r="AW1184" s="12"/>
      <c r="AX1184" s="13"/>
      <c r="AY1184" s="12"/>
      <c r="AZ1184" s="12"/>
      <c r="BA1184" s="39"/>
      <c r="BB1184" s="40">
        <v>0</v>
      </c>
      <c r="BC1184" s="39"/>
      <c r="BE1184" s="12"/>
      <c r="BF1184" s="12"/>
      <c r="BG1184" s="12">
        <v>100</v>
      </c>
      <c r="BH1184" s="12">
        <v>5.75</v>
      </c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2"/>
      <c r="DF1184" s="12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</row>
    <row r="1185" spans="1:128" x14ac:dyDescent="0.25">
      <c r="A1185" s="34" t="s">
        <v>161</v>
      </c>
      <c r="B1185" s="1">
        <v>41065</v>
      </c>
      <c r="C1185" s="2">
        <v>9</v>
      </c>
      <c r="D1185" s="1" t="s">
        <v>122</v>
      </c>
      <c r="E1185" t="s">
        <v>20</v>
      </c>
      <c r="F1185">
        <v>170</v>
      </c>
      <c r="G1185" t="s">
        <v>130</v>
      </c>
      <c r="H1185" s="2"/>
      <c r="I1185" s="12"/>
      <c r="J1185" s="12"/>
      <c r="K1185" s="2"/>
      <c r="L1185" s="36"/>
      <c r="M1185" s="2"/>
      <c r="N1185" s="2"/>
      <c r="O1185" s="2"/>
      <c r="P1185" s="12"/>
      <c r="Q1185" s="12"/>
      <c r="R1185" s="12"/>
      <c r="S1185" s="12"/>
      <c r="T1185" s="12"/>
      <c r="U1185" s="39"/>
      <c r="W1185" s="12"/>
      <c r="X1185" s="12"/>
      <c r="Y1185" s="12"/>
      <c r="Z1185" s="39"/>
      <c r="AB1185" s="12"/>
      <c r="AC1185" s="4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39"/>
      <c r="AO1185" s="12"/>
      <c r="AP1185" s="12"/>
      <c r="AQ1185" s="12"/>
      <c r="AR1185" s="41"/>
      <c r="AS1185" s="12"/>
      <c r="AT1185" s="12"/>
      <c r="AU1185" s="12"/>
      <c r="AV1185" s="12"/>
      <c r="AW1185" s="12"/>
      <c r="AX1185" s="13"/>
      <c r="AY1185" s="12">
        <v>3034.5124947235481</v>
      </c>
      <c r="AZ1185" s="12">
        <v>40.128320761009746</v>
      </c>
      <c r="BA1185" s="39">
        <f>AY1185*(AZ1185/100)</f>
        <v>1217.6989074155842</v>
      </c>
      <c r="BB1185" s="40">
        <v>121.76989074155843</v>
      </c>
      <c r="BC1185" s="39"/>
      <c r="BE1185" s="12"/>
      <c r="BF1185" s="12">
        <f>BA1185/227</f>
        <v>5.3643123674695339</v>
      </c>
      <c r="BG1185" s="12"/>
      <c r="BH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</row>
    <row r="1186" spans="1:128" x14ac:dyDescent="0.25">
      <c r="A1186" s="34" t="s">
        <v>161</v>
      </c>
      <c r="B1186" s="1">
        <v>40895</v>
      </c>
      <c r="C1186" s="2">
        <v>0</v>
      </c>
      <c r="D1186" s="1" t="s">
        <v>223</v>
      </c>
      <c r="E1186" t="s">
        <v>14</v>
      </c>
      <c r="F1186">
        <v>0</v>
      </c>
      <c r="G1186" t="s">
        <v>130</v>
      </c>
      <c r="H1186" s="2"/>
      <c r="I1186" s="12"/>
      <c r="J1186" s="12"/>
      <c r="K1186" s="2"/>
      <c r="L1186" s="36"/>
      <c r="M1186" s="2"/>
      <c r="N1186" s="2"/>
      <c r="O1186" s="2"/>
      <c r="P1186" s="12"/>
      <c r="Q1186" s="12"/>
      <c r="R1186" s="12"/>
      <c r="S1186" s="12"/>
      <c r="T1186" s="12"/>
      <c r="U1186" s="39">
        <v>0</v>
      </c>
      <c r="W1186" s="12"/>
      <c r="X1186" s="12"/>
      <c r="Y1186" s="12"/>
      <c r="Z1186" s="39">
        <v>0</v>
      </c>
      <c r="AB1186" s="12"/>
      <c r="AC1186" s="42"/>
      <c r="AD1186" s="12"/>
      <c r="AE1186" s="12"/>
      <c r="AF1186" s="12"/>
      <c r="AG1186" s="12">
        <v>0</v>
      </c>
      <c r="AH1186" s="12"/>
      <c r="AI1186" s="12">
        <v>0</v>
      </c>
      <c r="AJ1186" s="12"/>
      <c r="AK1186" s="12">
        <v>0</v>
      </c>
      <c r="AL1186" s="12">
        <v>0</v>
      </c>
      <c r="AM1186" s="39"/>
      <c r="AO1186" s="12"/>
      <c r="AP1186" s="12"/>
      <c r="AQ1186" s="12"/>
      <c r="AR1186" s="41">
        <v>0</v>
      </c>
      <c r="AS1186" s="12">
        <v>0</v>
      </c>
      <c r="AT1186" s="12">
        <v>0</v>
      </c>
      <c r="AU1186" s="12">
        <v>0</v>
      </c>
      <c r="AV1186" s="12"/>
      <c r="AW1186" s="12"/>
      <c r="AX1186" s="13">
        <v>0</v>
      </c>
      <c r="AY1186" s="12"/>
      <c r="AZ1186" s="12"/>
      <c r="BA1186" s="39"/>
      <c r="BB1186" s="40">
        <v>0</v>
      </c>
      <c r="BC1186" s="39"/>
      <c r="BE1186" s="12"/>
      <c r="BF1186" s="12"/>
      <c r="BG1186" s="12"/>
      <c r="BH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  <c r="CZ1186" s="12"/>
      <c r="DA1186" s="12"/>
      <c r="DB1186" s="12"/>
      <c r="DC1186" s="12"/>
      <c r="DD1186" s="12"/>
      <c r="DE1186" s="12"/>
      <c r="DF1186" s="12"/>
      <c r="DG1186" s="12"/>
      <c r="DH1186" s="12"/>
      <c r="DI1186" s="12"/>
      <c r="DJ1186" s="12"/>
      <c r="DK1186" s="12"/>
      <c r="DL1186" s="12"/>
      <c r="DM1186" s="12"/>
      <c r="DN1186" s="12"/>
      <c r="DO1186" s="12"/>
      <c r="DP1186" s="12"/>
      <c r="DQ1186" s="12"/>
      <c r="DR1186" s="12"/>
      <c r="DS1186" s="12"/>
      <c r="DT1186" s="12"/>
      <c r="DU1186" s="12"/>
      <c r="DV1186" s="12"/>
      <c r="DW1186" s="12"/>
      <c r="DX1186" s="12"/>
    </row>
    <row r="1187" spans="1:128" x14ac:dyDescent="0.25">
      <c r="A1187" s="34" t="s">
        <v>161</v>
      </c>
      <c r="B1187" s="1">
        <v>40924</v>
      </c>
      <c r="C1187" s="2">
        <v>3</v>
      </c>
      <c r="D1187" t="s">
        <v>224</v>
      </c>
      <c r="E1187" t="s">
        <v>16</v>
      </c>
      <c r="F1187">
        <v>29</v>
      </c>
      <c r="G1187" t="s">
        <v>130</v>
      </c>
      <c r="H1187" s="2"/>
      <c r="I1187" s="12"/>
      <c r="J1187" s="12"/>
      <c r="K1187" s="2"/>
      <c r="L1187" s="36">
        <v>29</v>
      </c>
      <c r="M1187" s="2"/>
      <c r="N1187" s="2"/>
      <c r="O1187" s="2"/>
      <c r="P1187" s="12"/>
      <c r="Q1187" s="12"/>
      <c r="R1187" s="12"/>
      <c r="S1187" s="12"/>
      <c r="T1187" s="12"/>
      <c r="U1187" s="39">
        <v>0</v>
      </c>
      <c r="W1187" s="12"/>
      <c r="X1187" s="12"/>
      <c r="Y1187" s="12"/>
      <c r="Z1187" s="39">
        <v>0</v>
      </c>
      <c r="AB1187" s="12"/>
      <c r="AC1187" s="42"/>
      <c r="AD1187" s="12"/>
      <c r="AE1187" s="12"/>
      <c r="AF1187" s="12"/>
      <c r="AG1187" s="12">
        <v>0</v>
      </c>
      <c r="AH1187" s="12"/>
      <c r="AI1187" s="12">
        <v>0</v>
      </c>
      <c r="AJ1187" s="12"/>
      <c r="AK1187" s="12">
        <v>0</v>
      </c>
      <c r="AL1187" s="12">
        <v>0</v>
      </c>
      <c r="AM1187" s="39"/>
      <c r="AO1187" s="12"/>
      <c r="AP1187" s="12"/>
      <c r="AQ1187" s="12"/>
      <c r="AR1187" s="41">
        <v>0</v>
      </c>
      <c r="AS1187" s="12">
        <v>0</v>
      </c>
      <c r="AT1187" s="12">
        <v>0</v>
      </c>
      <c r="AU1187" s="12">
        <v>0</v>
      </c>
      <c r="AV1187" s="12"/>
      <c r="AW1187" s="12"/>
      <c r="AX1187" s="13">
        <v>0</v>
      </c>
      <c r="AY1187" s="12"/>
      <c r="AZ1187" s="12"/>
      <c r="BA1187" s="39"/>
      <c r="BB1187" s="40">
        <v>0</v>
      </c>
      <c r="BC1187" s="39"/>
      <c r="BE1187" s="12"/>
      <c r="BF1187" s="12"/>
      <c r="BG1187" s="12"/>
      <c r="BH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/>
      <c r="DB1187" s="12"/>
      <c r="DC1187" s="12"/>
      <c r="DD1187" s="12"/>
      <c r="DE1187" s="12"/>
      <c r="DF1187" s="12"/>
      <c r="DG1187" s="12"/>
      <c r="DH1187" s="12"/>
      <c r="DI1187" s="12"/>
      <c r="DJ1187" s="12"/>
      <c r="DK1187" s="12"/>
      <c r="DL1187" s="12"/>
      <c r="DM1187" s="12"/>
      <c r="DN1187" s="12"/>
      <c r="DO1187" s="12"/>
      <c r="DP1187" s="12"/>
      <c r="DQ1187" s="12"/>
      <c r="DR1187" s="12"/>
      <c r="DS1187" s="12"/>
      <c r="DT1187" s="12"/>
      <c r="DU1187" s="12"/>
      <c r="DV1187" s="12"/>
      <c r="DW1187" s="12"/>
      <c r="DX1187" s="12"/>
    </row>
    <row r="1188" spans="1:128" x14ac:dyDescent="0.25">
      <c r="A1188" s="34" t="s">
        <v>168</v>
      </c>
      <c r="B1188" s="1">
        <v>40945</v>
      </c>
      <c r="C1188" s="2">
        <v>4</v>
      </c>
      <c r="D1188" t="s">
        <v>220</v>
      </c>
      <c r="E1188" t="s">
        <v>17</v>
      </c>
      <c r="F1188">
        <v>50</v>
      </c>
      <c r="G1188" t="s">
        <v>131</v>
      </c>
      <c r="H1188" s="2"/>
      <c r="I1188" s="12"/>
      <c r="J1188" s="12"/>
      <c r="K1188" s="2"/>
      <c r="L1188" s="36"/>
      <c r="M1188" s="2">
        <v>50</v>
      </c>
      <c r="N1188" s="2"/>
      <c r="O1188" s="2"/>
      <c r="P1188" s="12"/>
      <c r="Q1188" s="12"/>
      <c r="R1188" s="12"/>
      <c r="S1188" s="12"/>
      <c r="T1188" s="12"/>
      <c r="U1188" s="39">
        <v>2053.2700240120971</v>
      </c>
      <c r="V1188" s="40">
        <v>205.32700240120971</v>
      </c>
      <c r="W1188" s="12"/>
      <c r="X1188" s="12"/>
      <c r="Y1188" s="12"/>
      <c r="Z1188" s="39">
        <v>2233.2253340804523</v>
      </c>
      <c r="AA1188" s="40">
        <v>223.32253340804522</v>
      </c>
      <c r="AB1188" s="12">
        <v>1.9201441675822148</v>
      </c>
      <c r="AC1188" s="42">
        <f>AB1188/AA1188</f>
        <v>8.5980762365516026E-3</v>
      </c>
      <c r="AD1188" s="12"/>
      <c r="AE1188" s="12"/>
      <c r="AF1188" s="12"/>
      <c r="AG1188" s="12">
        <v>504.1480990909551</v>
      </c>
      <c r="AH1188" s="12"/>
      <c r="AI1188" s="12">
        <v>0</v>
      </c>
      <c r="AJ1188" s="12"/>
      <c r="AK1188" s="12">
        <v>0</v>
      </c>
      <c r="AL1188" s="12">
        <v>0</v>
      </c>
      <c r="AM1188" s="39">
        <f>AG1188+AH1188+AI1188+AJ1188+AK1188+AL1188</f>
        <v>504.1480990909551</v>
      </c>
      <c r="AN1188" s="40">
        <f>AM1188/10</f>
        <v>50.41480990909551</v>
      </c>
      <c r="AO1188" s="12"/>
      <c r="AP1188" s="12"/>
      <c r="AQ1188" s="12"/>
      <c r="AR1188" s="41">
        <v>57.420078952595169</v>
      </c>
      <c r="AS1188" s="12">
        <v>56.781770394941496</v>
      </c>
      <c r="AT1188" s="12">
        <v>0.63830855765367611</v>
      </c>
      <c r="AU1188" s="12">
        <v>0</v>
      </c>
      <c r="AV1188" s="12"/>
      <c r="AW1188" s="12"/>
      <c r="AX1188" s="13">
        <v>0</v>
      </c>
      <c r="AY1188" s="12"/>
      <c r="AZ1188" s="12"/>
      <c r="BA1188" s="39"/>
      <c r="BB1188" s="40">
        <v>0</v>
      </c>
      <c r="BC1188" s="39">
        <f>U1188+Z1188+AM1188+BA1188</f>
        <v>4790.6434571835043</v>
      </c>
      <c r="BD1188">
        <f>V1188+AA1188+AN1188</f>
        <v>479.06434571835041</v>
      </c>
      <c r="BE1188" s="12"/>
      <c r="BF1188" s="12"/>
      <c r="BG1188" s="12"/>
      <c r="BH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</row>
    <row r="1189" spans="1:128" x14ac:dyDescent="0.25">
      <c r="A1189" s="34" t="s">
        <v>168</v>
      </c>
      <c r="B1189" s="1">
        <v>41030</v>
      </c>
      <c r="C1189" s="2">
        <v>8</v>
      </c>
      <c r="D1189" s="1" t="s">
        <v>221</v>
      </c>
      <c r="E1189" t="s">
        <v>19</v>
      </c>
      <c r="F1189">
        <v>135</v>
      </c>
      <c r="G1189" t="s">
        <v>131</v>
      </c>
      <c r="H1189" s="2"/>
      <c r="I1189" s="12"/>
      <c r="J1189" s="12"/>
      <c r="K1189" s="2"/>
      <c r="L1189" s="36"/>
      <c r="M1189" s="2"/>
      <c r="N1189" s="2"/>
      <c r="O1189" s="2">
        <v>135</v>
      </c>
      <c r="P1189" s="12"/>
      <c r="Q1189" s="12"/>
      <c r="R1189" s="12"/>
      <c r="S1189" s="12"/>
      <c r="T1189" s="12"/>
      <c r="U1189" s="39"/>
      <c r="W1189" s="12"/>
      <c r="X1189" s="12"/>
      <c r="Y1189" s="12"/>
      <c r="Z1189" s="39"/>
      <c r="AB1189" s="12"/>
      <c r="AC1189" s="4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39"/>
      <c r="AO1189" s="12"/>
      <c r="AP1189" s="12"/>
      <c r="AQ1189" s="12"/>
      <c r="AR1189" s="41"/>
      <c r="AS1189" s="12"/>
      <c r="AT1189" s="12"/>
      <c r="AU1189" s="12"/>
      <c r="AV1189" s="12"/>
      <c r="AW1189" s="12"/>
      <c r="AX1189" s="13"/>
      <c r="AY1189" s="12"/>
      <c r="AZ1189" s="12"/>
      <c r="BA1189" s="39"/>
      <c r="BB1189" s="40">
        <v>0</v>
      </c>
      <c r="BC1189" s="39"/>
      <c r="BE1189" s="12"/>
      <c r="BF1189" s="12"/>
      <c r="BG1189" s="12"/>
      <c r="BH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  <c r="CZ1189" s="12"/>
      <c r="DA1189" s="12"/>
      <c r="DB1189" s="12"/>
      <c r="DC1189" s="12"/>
      <c r="DD1189" s="12"/>
      <c r="DE1189" s="12"/>
      <c r="DF1189" s="12"/>
      <c r="DG1189" s="12"/>
      <c r="DH1189" s="12"/>
      <c r="DI1189" s="12"/>
      <c r="DJ1189" s="12"/>
      <c r="DK1189" s="12"/>
      <c r="DL1189" s="12"/>
      <c r="DM1189" s="12"/>
      <c r="DN1189" s="12"/>
      <c r="DO1189" s="12"/>
      <c r="DP1189" s="12"/>
      <c r="DQ1189" s="12"/>
      <c r="DR1189" s="12"/>
      <c r="DS1189" s="12"/>
      <c r="DT1189" s="12"/>
      <c r="DU1189" s="12"/>
      <c r="DV1189" s="12"/>
      <c r="DW1189" s="12"/>
      <c r="DX1189" s="12"/>
    </row>
    <row r="1190" spans="1:128" x14ac:dyDescent="0.25">
      <c r="A1190" s="34" t="s">
        <v>168</v>
      </c>
      <c r="B1190" s="1">
        <v>40997</v>
      </c>
      <c r="C1190" s="2">
        <v>7</v>
      </c>
      <c r="D1190" t="s">
        <v>222</v>
      </c>
      <c r="E1190" t="s">
        <v>18</v>
      </c>
      <c r="F1190">
        <v>102</v>
      </c>
      <c r="G1190" t="s">
        <v>131</v>
      </c>
      <c r="H1190" s="2"/>
      <c r="I1190" s="12"/>
      <c r="J1190" s="12"/>
      <c r="K1190" s="2"/>
      <c r="L1190" s="36"/>
      <c r="M1190" s="2"/>
      <c r="N1190" s="2">
        <v>102</v>
      </c>
      <c r="O1190" s="2"/>
      <c r="P1190" s="12"/>
      <c r="Q1190" s="12"/>
      <c r="R1190" s="12"/>
      <c r="S1190" s="12"/>
      <c r="T1190" s="12"/>
      <c r="U1190" s="39">
        <v>8213.2959676759056</v>
      </c>
      <c r="V1190" s="40">
        <v>821.3295967675906</v>
      </c>
      <c r="W1190" s="12"/>
      <c r="X1190" s="12"/>
      <c r="Y1190" s="12"/>
      <c r="Z1190" s="39">
        <v>2944.9042761472078</v>
      </c>
      <c r="AA1190" s="40">
        <v>294.49042761472077</v>
      </c>
      <c r="AB1190" s="12">
        <v>3.9011052205692156</v>
      </c>
      <c r="AC1190" s="42">
        <f>AB1190/AA1190</f>
        <v>1.3246967829029054E-2</v>
      </c>
      <c r="AD1190" s="12"/>
      <c r="AE1190" s="12"/>
      <c r="AF1190" s="12"/>
      <c r="AG1190" s="12">
        <v>0</v>
      </c>
      <c r="AH1190" s="12"/>
      <c r="AI1190" s="12">
        <v>4772.5536863195448</v>
      </c>
      <c r="AJ1190" s="12"/>
      <c r="AK1190" s="12">
        <v>217.83406961486307</v>
      </c>
      <c r="AL1190" s="12">
        <v>409.23893092683682</v>
      </c>
      <c r="AM1190" s="39">
        <f>AG1190+AH1190+AI1190+AJ1190+AK1190+AL1190</f>
        <v>5399.6266868612447</v>
      </c>
      <c r="AN1190" s="40">
        <f>AM1190/10</f>
        <v>539.96266868612452</v>
      </c>
      <c r="AO1190" s="12"/>
      <c r="AP1190" s="12"/>
      <c r="AQ1190" s="12"/>
      <c r="AR1190" s="41">
        <v>135.36447773731305</v>
      </c>
      <c r="AS1190" s="12">
        <v>0</v>
      </c>
      <c r="AT1190" s="12">
        <v>121.96285938609603</v>
      </c>
      <c r="AU1190" s="12">
        <v>7.8328555181746893</v>
      </c>
      <c r="AV1190" s="12"/>
      <c r="AW1190" s="12"/>
      <c r="AX1190" s="13">
        <v>5.568762833042336</v>
      </c>
      <c r="AY1190" s="12"/>
      <c r="AZ1190" s="12"/>
      <c r="BA1190" s="39"/>
      <c r="BB1190" s="40">
        <v>0</v>
      </c>
      <c r="BC1190" s="39">
        <f>U1190+Z1190+AM1190+BA1190</f>
        <v>16557.826930684358</v>
      </c>
      <c r="BD1190">
        <f>V1190+AA1190+AN1190</f>
        <v>1655.7826930684359</v>
      </c>
      <c r="BE1190" s="12"/>
      <c r="BF1190" s="12"/>
      <c r="BG1190" s="12"/>
      <c r="BH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2"/>
      <c r="DF1190" s="12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</row>
    <row r="1191" spans="1:128" x14ac:dyDescent="0.25">
      <c r="A1191" s="34" t="s">
        <v>168</v>
      </c>
      <c r="B1191" s="1">
        <v>40931</v>
      </c>
      <c r="C1191" s="2"/>
      <c r="D1191" s="1"/>
      <c r="F1191">
        <v>36</v>
      </c>
      <c r="G1191" t="s">
        <v>131</v>
      </c>
      <c r="H1191" s="2"/>
      <c r="I1191" s="12"/>
      <c r="J1191" s="12">
        <v>9.5500000000000007</v>
      </c>
      <c r="K1191" s="2"/>
      <c r="L1191" s="36"/>
      <c r="M1191" s="2"/>
      <c r="N1191" s="2"/>
      <c r="O1191" s="2"/>
      <c r="P1191" s="12"/>
      <c r="Q1191" s="12"/>
      <c r="R1191" s="12"/>
      <c r="S1191" s="12"/>
      <c r="T1191" s="12"/>
      <c r="U1191" s="39"/>
      <c r="W1191" s="12"/>
      <c r="X1191" s="12"/>
      <c r="Y1191" s="12"/>
      <c r="Z1191" s="39"/>
      <c r="AB1191" s="12"/>
      <c r="AC1191" s="4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39"/>
      <c r="AO1191" s="12"/>
      <c r="AP1191" s="12"/>
      <c r="AQ1191" s="12"/>
      <c r="AR1191" s="41"/>
      <c r="AS1191" s="12"/>
      <c r="AT1191" s="12"/>
      <c r="AU1191" s="12"/>
      <c r="AV1191" s="12"/>
      <c r="AW1191" s="12"/>
      <c r="AX1191" s="13"/>
      <c r="AY1191" s="12"/>
      <c r="AZ1191" s="12"/>
      <c r="BA1191" s="39"/>
      <c r="BB1191" s="40">
        <v>0</v>
      </c>
      <c r="BC1191" s="39"/>
      <c r="BE1191" s="12"/>
      <c r="BF1191" s="12"/>
      <c r="BG1191" s="12"/>
      <c r="BH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2"/>
      <c r="DF1191" s="12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</row>
    <row r="1192" spans="1:128" x14ac:dyDescent="0.25">
      <c r="A1192" s="34" t="s">
        <v>168</v>
      </c>
      <c r="B1192" s="1">
        <v>40938</v>
      </c>
      <c r="C1192" s="2"/>
      <c r="D1192" s="1"/>
      <c r="F1192">
        <v>43</v>
      </c>
      <c r="G1192" t="s">
        <v>131</v>
      </c>
      <c r="H1192" s="2"/>
      <c r="I1192" s="12"/>
      <c r="J1192" s="12"/>
      <c r="K1192" s="2"/>
      <c r="L1192" s="36"/>
      <c r="M1192" s="2"/>
      <c r="N1192" s="2"/>
      <c r="O1192" s="2"/>
      <c r="P1192" s="12"/>
      <c r="Q1192" s="12"/>
      <c r="R1192" s="12"/>
      <c r="S1192" s="12"/>
      <c r="T1192" s="12"/>
      <c r="U1192" s="39">
        <v>1240.9615580473578</v>
      </c>
      <c r="V1192" s="40">
        <v>124.09615580473579</v>
      </c>
      <c r="W1192" s="12"/>
      <c r="X1192" s="12"/>
      <c r="Y1192" s="12"/>
      <c r="Z1192" s="39">
        <v>1320.9005484686757</v>
      </c>
      <c r="AA1192" s="40">
        <v>132.09005484686756</v>
      </c>
      <c r="AB1192" s="12">
        <v>1.998037805841637</v>
      </c>
      <c r="AC1192" s="42">
        <f>AB1192/AA1192</f>
        <v>1.5126330352106893E-2</v>
      </c>
      <c r="AD1192" s="12"/>
      <c r="AE1192" s="12"/>
      <c r="AF1192" s="12"/>
      <c r="AG1192" s="12">
        <v>130.43007807454862</v>
      </c>
      <c r="AH1192" s="12"/>
      <c r="AI1192" s="12">
        <v>0</v>
      </c>
      <c r="AJ1192" s="12"/>
      <c r="AK1192" s="12">
        <v>0</v>
      </c>
      <c r="AL1192" s="12">
        <v>0</v>
      </c>
      <c r="AM1192" s="39">
        <f>AG1192+AH1192+AI1192+AJ1192+AK1192+AL1192</f>
        <v>130.43007807454862</v>
      </c>
      <c r="AN1192" s="40">
        <f>AM1192/10</f>
        <v>13.043007807454861</v>
      </c>
      <c r="AO1192" s="12"/>
      <c r="AP1192" s="12"/>
      <c r="AQ1192" s="12"/>
      <c r="AR1192" s="41">
        <v>50.681388138244735</v>
      </c>
      <c r="AS1192" s="12">
        <v>50.681388138244735</v>
      </c>
      <c r="AT1192" s="12">
        <v>0</v>
      </c>
      <c r="AU1192" s="12">
        <v>0</v>
      </c>
      <c r="AV1192" s="12"/>
      <c r="AW1192" s="12"/>
      <c r="AX1192" s="13">
        <v>0</v>
      </c>
      <c r="AY1192" s="12"/>
      <c r="AZ1192" s="12"/>
      <c r="BA1192" s="39"/>
      <c r="BB1192" s="40">
        <v>0</v>
      </c>
      <c r="BC1192" s="39">
        <f>U1192+Z1192+AM1192+BA1192</f>
        <v>2692.2921845905817</v>
      </c>
      <c r="BD1192">
        <f>V1192+AA1192+AN1192</f>
        <v>269.22921845905819</v>
      </c>
      <c r="BE1192" s="12"/>
      <c r="BF1192" s="12"/>
      <c r="BG1192" s="12"/>
      <c r="BH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2"/>
      <c r="DF1192" s="12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</row>
    <row r="1193" spans="1:128" x14ac:dyDescent="0.25">
      <c r="A1193" s="34" t="s">
        <v>168</v>
      </c>
      <c r="B1193" s="1">
        <v>40939</v>
      </c>
      <c r="C1193" s="2"/>
      <c r="D1193" s="1"/>
      <c r="F1193">
        <v>44</v>
      </c>
      <c r="G1193" t="s">
        <v>131</v>
      </c>
      <c r="H1193" s="2"/>
      <c r="I1193" s="12"/>
      <c r="J1193" s="12">
        <v>12.8</v>
      </c>
      <c r="K1193" s="2"/>
      <c r="L1193" s="36"/>
      <c r="M1193" s="2"/>
      <c r="N1193" s="2"/>
      <c r="O1193" s="2"/>
      <c r="P1193" s="12"/>
      <c r="Q1193" s="12"/>
      <c r="R1193" s="12"/>
      <c r="S1193" s="12"/>
      <c r="T1193" s="12"/>
      <c r="U1193" s="39"/>
      <c r="W1193" s="12"/>
      <c r="X1193" s="12"/>
      <c r="Y1193" s="12"/>
      <c r="Z1193" s="39"/>
      <c r="AB1193" s="12"/>
      <c r="AC1193" s="4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39"/>
      <c r="AO1193" s="12"/>
      <c r="AP1193" s="12"/>
      <c r="AQ1193" s="12"/>
      <c r="AR1193" s="41"/>
      <c r="AS1193" s="12"/>
      <c r="AT1193" s="12"/>
      <c r="AU1193" s="12"/>
      <c r="AV1193" s="12"/>
      <c r="AW1193" s="12"/>
      <c r="AX1193" s="13"/>
      <c r="AY1193" s="12"/>
      <c r="AZ1193" s="12"/>
      <c r="BA1193" s="39"/>
      <c r="BB1193" s="40">
        <v>0</v>
      </c>
      <c r="BC1193" s="39"/>
      <c r="BE1193" s="12"/>
      <c r="BF1193" s="12"/>
      <c r="BG1193" s="12"/>
      <c r="BH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2"/>
      <c r="DF1193" s="12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</row>
    <row r="1194" spans="1:128" x14ac:dyDescent="0.25">
      <c r="A1194" s="34" t="s">
        <v>168</v>
      </c>
      <c r="B1194" s="1">
        <v>40948</v>
      </c>
      <c r="C1194" s="2"/>
      <c r="D1194" s="1"/>
      <c r="F1194">
        <v>53</v>
      </c>
      <c r="G1194" t="s">
        <v>131</v>
      </c>
      <c r="H1194" s="2"/>
      <c r="I1194" s="12"/>
      <c r="J1194" s="12">
        <v>15.6</v>
      </c>
      <c r="K1194" s="2"/>
      <c r="L1194" s="36"/>
      <c r="M1194" s="2"/>
      <c r="N1194" s="2"/>
      <c r="O1194" s="2"/>
      <c r="P1194" s="12"/>
      <c r="Q1194" s="12"/>
      <c r="R1194" s="12"/>
      <c r="S1194" s="12"/>
      <c r="T1194" s="12"/>
      <c r="U1194" s="39"/>
      <c r="W1194" s="12"/>
      <c r="X1194" s="12"/>
      <c r="Y1194" s="12"/>
      <c r="Z1194" s="39"/>
      <c r="AB1194" s="12"/>
      <c r="AC1194" s="4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39"/>
      <c r="AO1194" s="12"/>
      <c r="AP1194" s="12"/>
      <c r="AQ1194" s="12"/>
      <c r="AR1194" s="41"/>
      <c r="AS1194" s="12"/>
      <c r="AT1194" s="12"/>
      <c r="AU1194" s="12"/>
      <c r="AV1194" s="12"/>
      <c r="AW1194" s="12"/>
      <c r="AX1194" s="13"/>
      <c r="AY1194" s="12"/>
      <c r="AZ1194" s="12"/>
      <c r="BA1194" s="39"/>
      <c r="BB1194" s="40">
        <v>0</v>
      </c>
      <c r="BC1194" s="39"/>
      <c r="BE1194" s="12"/>
      <c r="BF1194" s="12"/>
      <c r="BG1194" s="12"/>
      <c r="BH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2"/>
      <c r="DF1194" s="12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2"/>
      <c r="DV1194" s="12"/>
      <c r="DW1194" s="12"/>
      <c r="DX1194" s="12"/>
    </row>
    <row r="1195" spans="1:128" x14ac:dyDescent="0.25">
      <c r="A1195" s="34" t="s">
        <v>168</v>
      </c>
      <c r="B1195" s="1">
        <v>40954</v>
      </c>
      <c r="C1195" s="2"/>
      <c r="D1195" s="1"/>
      <c r="F1195">
        <v>59</v>
      </c>
      <c r="G1195" t="s">
        <v>131</v>
      </c>
      <c r="H1195" s="2"/>
      <c r="I1195" s="12"/>
      <c r="J1195" s="12">
        <v>17.649999999999999</v>
      </c>
      <c r="K1195" s="2"/>
      <c r="L1195" s="36"/>
      <c r="M1195" s="2"/>
      <c r="N1195" s="2"/>
      <c r="O1195" s="2"/>
      <c r="P1195" s="12"/>
      <c r="Q1195" s="12"/>
      <c r="R1195" s="12"/>
      <c r="S1195" s="12"/>
      <c r="T1195" s="12"/>
      <c r="U1195" s="39"/>
      <c r="W1195" s="12"/>
      <c r="X1195" s="12"/>
      <c r="Y1195" s="12"/>
      <c r="Z1195" s="39"/>
      <c r="AB1195" s="12"/>
      <c r="AC1195" s="4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39"/>
      <c r="AO1195" s="12"/>
      <c r="AP1195" s="12"/>
      <c r="AQ1195" s="12"/>
      <c r="AR1195" s="41"/>
      <c r="AS1195" s="12"/>
      <c r="AT1195" s="12"/>
      <c r="AU1195" s="12"/>
      <c r="AV1195" s="12"/>
      <c r="AW1195" s="12"/>
      <c r="AX1195" s="13"/>
      <c r="AY1195" s="12"/>
      <c r="AZ1195" s="12"/>
      <c r="BA1195" s="39"/>
      <c r="BB1195" s="40">
        <v>0</v>
      </c>
      <c r="BC1195" s="39"/>
      <c r="BE1195" s="12"/>
      <c r="BF1195" s="12"/>
      <c r="BG1195" s="12"/>
      <c r="BH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2"/>
      <c r="DF1195" s="12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</row>
    <row r="1196" spans="1:128" x14ac:dyDescent="0.25">
      <c r="A1196" s="34" t="s">
        <v>168</v>
      </c>
      <c r="B1196" s="1">
        <v>40959</v>
      </c>
      <c r="C1196" s="2"/>
      <c r="D1196" s="1"/>
      <c r="F1196">
        <v>64</v>
      </c>
      <c r="G1196" t="s">
        <v>131</v>
      </c>
      <c r="H1196" s="2"/>
      <c r="I1196" s="12"/>
      <c r="J1196" s="12"/>
      <c r="K1196" s="2"/>
      <c r="L1196" s="36"/>
      <c r="M1196" s="2"/>
      <c r="N1196" s="2"/>
      <c r="O1196" s="2"/>
      <c r="P1196" s="12"/>
      <c r="Q1196" s="12"/>
      <c r="R1196" s="12"/>
      <c r="S1196" s="12"/>
      <c r="T1196" s="12"/>
      <c r="U1196" s="39">
        <v>3811.4463268682284</v>
      </c>
      <c r="V1196" s="40">
        <v>381.14463268682283</v>
      </c>
      <c r="W1196" s="12"/>
      <c r="X1196" s="12"/>
      <c r="Y1196" s="12"/>
      <c r="Z1196" s="39">
        <v>2306.5935513159757</v>
      </c>
      <c r="AA1196" s="40">
        <v>230.65935513159758</v>
      </c>
      <c r="AB1196" s="12">
        <v>3.6666654379278203</v>
      </c>
      <c r="AC1196" s="42">
        <f>AB1196/AA1196</f>
        <v>1.5896452306631507E-2</v>
      </c>
      <c r="AD1196" s="12"/>
      <c r="AE1196" s="12"/>
      <c r="AF1196" s="12"/>
      <c r="AG1196" s="12">
        <v>375.96848369996275</v>
      </c>
      <c r="AH1196" s="12"/>
      <c r="AI1196" s="12">
        <v>785.39929331681628</v>
      </c>
      <c r="AJ1196" s="12"/>
      <c r="AK1196" s="12">
        <v>0</v>
      </c>
      <c r="AL1196" s="12">
        <v>0</v>
      </c>
      <c r="AM1196" s="39">
        <f>AG1196+AH1196+AI1196+AJ1196+AK1196+AL1196</f>
        <v>1161.367777016779</v>
      </c>
      <c r="AN1196" s="40">
        <f>AM1196/10</f>
        <v>116.1367777016779</v>
      </c>
      <c r="AO1196" s="12"/>
      <c r="AP1196" s="12"/>
      <c r="AQ1196" s="12"/>
      <c r="AR1196" s="41">
        <v>188.52466493493944</v>
      </c>
      <c r="AS1196" s="12">
        <v>67.194221436040252</v>
      </c>
      <c r="AT1196" s="12">
        <v>121.33044349889919</v>
      </c>
      <c r="AU1196" s="12">
        <v>0</v>
      </c>
      <c r="AV1196" s="12"/>
      <c r="AW1196" s="12"/>
      <c r="AX1196" s="13">
        <v>0</v>
      </c>
      <c r="AY1196" s="12"/>
      <c r="AZ1196" s="12"/>
      <c r="BA1196" s="39"/>
      <c r="BB1196" s="40">
        <v>0</v>
      </c>
      <c r="BC1196" s="39">
        <f>U1196+Z1196+AM1196+BA1196</f>
        <v>7279.4076552009828</v>
      </c>
      <c r="BD1196">
        <f>V1196+AA1196+AN1196</f>
        <v>727.94076552009835</v>
      </c>
      <c r="BE1196" s="12"/>
      <c r="BF1196" s="12"/>
      <c r="BG1196" s="12"/>
      <c r="BH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  <c r="CZ1196" s="12"/>
      <c r="DA1196" s="12"/>
      <c r="DB1196" s="12"/>
      <c r="DC1196" s="12"/>
      <c r="DD1196" s="12"/>
      <c r="DE1196" s="12"/>
      <c r="DF1196" s="12"/>
      <c r="DG1196" s="12"/>
      <c r="DH1196" s="12"/>
      <c r="DI1196" s="12"/>
      <c r="DJ1196" s="12"/>
      <c r="DK1196" s="12"/>
      <c r="DL1196" s="12"/>
      <c r="DM1196" s="12"/>
      <c r="DN1196" s="12"/>
      <c r="DO1196" s="12"/>
      <c r="DP1196" s="12"/>
      <c r="DQ1196" s="12"/>
      <c r="DR1196" s="12"/>
      <c r="DS1196" s="12"/>
      <c r="DT1196" s="12"/>
      <c r="DU1196" s="12"/>
      <c r="DV1196" s="12"/>
      <c r="DW1196" s="12"/>
      <c r="DX1196" s="12"/>
    </row>
    <row r="1197" spans="1:128" x14ac:dyDescent="0.25">
      <c r="A1197" s="34" t="s">
        <v>168</v>
      </c>
      <c r="B1197" s="1">
        <v>40960</v>
      </c>
      <c r="C1197" s="2"/>
      <c r="D1197" s="1"/>
      <c r="F1197">
        <v>65</v>
      </c>
      <c r="G1197" t="s">
        <v>131</v>
      </c>
      <c r="H1197" s="2"/>
      <c r="I1197" s="12"/>
      <c r="J1197" s="12">
        <v>19.899999999999999</v>
      </c>
      <c r="K1197" s="2"/>
      <c r="L1197" s="36"/>
      <c r="M1197" s="2"/>
      <c r="N1197" s="2"/>
      <c r="O1197" s="2"/>
      <c r="P1197" s="12"/>
      <c r="Q1197" s="12"/>
      <c r="R1197" s="12"/>
      <c r="S1197" s="12"/>
      <c r="T1197" s="12"/>
      <c r="U1197" s="39"/>
      <c r="W1197" s="12"/>
      <c r="X1197" s="12"/>
      <c r="Y1197" s="12"/>
      <c r="Z1197" s="39"/>
      <c r="AB1197" s="12"/>
      <c r="AC1197" s="4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39"/>
      <c r="AO1197" s="12"/>
      <c r="AP1197" s="12"/>
      <c r="AQ1197" s="12"/>
      <c r="AR1197" s="41"/>
      <c r="AS1197" s="12"/>
      <c r="AT1197" s="12"/>
      <c r="AU1197" s="12"/>
      <c r="AV1197" s="12"/>
      <c r="AW1197" s="12"/>
      <c r="AX1197" s="13"/>
      <c r="AY1197" s="12"/>
      <c r="AZ1197" s="12"/>
      <c r="BA1197" s="39"/>
      <c r="BB1197" s="40">
        <v>0</v>
      </c>
      <c r="BC1197" s="39"/>
      <c r="BE1197" s="12"/>
      <c r="BF1197" s="12"/>
      <c r="BG1197" s="12"/>
      <c r="BH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  <c r="CZ1197" s="12"/>
      <c r="DA1197" s="12"/>
      <c r="DB1197" s="12"/>
      <c r="DC1197" s="12"/>
      <c r="DD1197" s="12"/>
      <c r="DE1197" s="12"/>
      <c r="DF1197" s="12"/>
      <c r="DG1197" s="12"/>
      <c r="DH1197" s="12"/>
      <c r="DI1197" s="12"/>
      <c r="DJ1197" s="12"/>
      <c r="DK1197" s="12"/>
      <c r="DL1197" s="12"/>
      <c r="DM1197" s="12"/>
      <c r="DN1197" s="12"/>
      <c r="DO1197" s="12"/>
      <c r="DP1197" s="12"/>
      <c r="DQ1197" s="12"/>
      <c r="DR1197" s="12"/>
      <c r="DS1197" s="12"/>
      <c r="DT1197" s="12"/>
      <c r="DU1197" s="12"/>
      <c r="DV1197" s="12"/>
      <c r="DW1197" s="12"/>
      <c r="DX1197" s="12"/>
    </row>
    <row r="1198" spans="1:128" x14ac:dyDescent="0.25">
      <c r="A1198" s="34" t="s">
        <v>168</v>
      </c>
      <c r="B1198" s="1">
        <v>40970</v>
      </c>
      <c r="C1198" s="2"/>
      <c r="D1198" s="1"/>
      <c r="F1198">
        <v>75</v>
      </c>
      <c r="G1198" t="s">
        <v>131</v>
      </c>
      <c r="H1198" s="2"/>
      <c r="I1198" s="12"/>
      <c r="J1198" s="12">
        <v>22.05</v>
      </c>
      <c r="K1198" s="2"/>
      <c r="L1198" s="36"/>
      <c r="M1198" s="2"/>
      <c r="N1198" s="2"/>
      <c r="O1198" s="2"/>
      <c r="P1198" s="12"/>
      <c r="Q1198" s="12"/>
      <c r="R1198" s="12"/>
      <c r="S1198" s="12"/>
      <c r="T1198" s="12"/>
      <c r="U1198" s="39"/>
      <c r="W1198" s="12"/>
      <c r="X1198" s="12"/>
      <c r="Y1198" s="12"/>
      <c r="Z1198" s="39"/>
      <c r="AB1198" s="12"/>
      <c r="AC1198" s="4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39"/>
      <c r="AO1198" s="12"/>
      <c r="AP1198" s="12"/>
      <c r="AQ1198" s="12"/>
      <c r="AR1198" s="41"/>
      <c r="AS1198" s="12"/>
      <c r="AT1198" s="12"/>
      <c r="AU1198" s="12"/>
      <c r="AV1198" s="12"/>
      <c r="AW1198" s="12"/>
      <c r="AX1198" s="13"/>
      <c r="AY1198" s="12"/>
      <c r="AZ1198" s="12"/>
      <c r="BA1198" s="39"/>
      <c r="BB1198" s="40">
        <v>0</v>
      </c>
      <c r="BC1198" s="39"/>
      <c r="BE1198" s="12"/>
      <c r="BF1198" s="12"/>
      <c r="BG1198" s="12"/>
      <c r="BH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  <c r="CZ1198" s="12"/>
      <c r="DA1198" s="12"/>
      <c r="DB1198" s="12"/>
      <c r="DC1198" s="12"/>
      <c r="DD1198" s="12"/>
      <c r="DE1198" s="12"/>
      <c r="DF1198" s="12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/>
      <c r="DW1198" s="12"/>
      <c r="DX1198" s="12"/>
    </row>
    <row r="1199" spans="1:128" x14ac:dyDescent="0.25">
      <c r="A1199" s="34" t="s">
        <v>168</v>
      </c>
      <c r="B1199" s="1">
        <v>40976</v>
      </c>
      <c r="C1199" s="2"/>
      <c r="D1199" s="1"/>
      <c r="F1199">
        <v>81</v>
      </c>
      <c r="G1199" t="s">
        <v>131</v>
      </c>
      <c r="H1199" s="2"/>
      <c r="I1199" s="12"/>
      <c r="J1199" s="12">
        <v>23.1</v>
      </c>
      <c r="K1199" s="2"/>
      <c r="L1199" s="36"/>
      <c r="M1199" s="2"/>
      <c r="N1199" s="2"/>
      <c r="O1199" s="2"/>
      <c r="P1199" s="12"/>
      <c r="Q1199" s="12"/>
      <c r="R1199" s="12"/>
      <c r="S1199" s="12"/>
      <c r="T1199" s="12"/>
      <c r="U1199" s="39"/>
      <c r="W1199" s="12"/>
      <c r="X1199" s="12"/>
      <c r="Y1199" s="12"/>
      <c r="Z1199" s="39"/>
      <c r="AB1199" s="12"/>
      <c r="AC1199" s="4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39"/>
      <c r="AO1199" s="12"/>
      <c r="AP1199" s="12"/>
      <c r="AQ1199" s="12"/>
      <c r="AR1199" s="41"/>
      <c r="AS1199" s="12"/>
      <c r="AT1199" s="12"/>
      <c r="AU1199" s="12"/>
      <c r="AV1199" s="12"/>
      <c r="AW1199" s="12"/>
      <c r="AX1199" s="13"/>
      <c r="AY1199" s="12"/>
      <c r="AZ1199" s="12"/>
      <c r="BA1199" s="39"/>
      <c r="BB1199" s="40">
        <v>0</v>
      </c>
      <c r="BC1199" s="39"/>
      <c r="BE1199" s="12"/>
      <c r="BF1199" s="12"/>
      <c r="BG1199" s="12"/>
      <c r="BH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  <c r="CQ1199" s="12"/>
      <c r="CR1199" s="12"/>
      <c r="CS1199" s="12"/>
      <c r="CT1199" s="12"/>
      <c r="CU1199" s="12"/>
      <c r="CV1199" s="12"/>
      <c r="CW1199" s="12"/>
      <c r="CX1199" s="12"/>
      <c r="CY1199" s="12"/>
      <c r="CZ1199" s="12"/>
      <c r="DA1199" s="12"/>
      <c r="DB1199" s="12"/>
      <c r="DC1199" s="12"/>
      <c r="DD1199" s="12"/>
      <c r="DE1199" s="12"/>
      <c r="DF1199" s="12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</row>
    <row r="1200" spans="1:128" x14ac:dyDescent="0.25">
      <c r="A1200" s="34" t="s">
        <v>168</v>
      </c>
      <c r="B1200" s="1">
        <v>40980</v>
      </c>
      <c r="C1200" s="2"/>
      <c r="D1200" s="1"/>
      <c r="F1200">
        <v>85</v>
      </c>
      <c r="G1200" t="s">
        <v>131</v>
      </c>
      <c r="H1200" s="2"/>
      <c r="I1200" s="12"/>
      <c r="J1200" s="12"/>
      <c r="K1200" s="2"/>
      <c r="L1200" s="36"/>
      <c r="M1200" s="2"/>
      <c r="N1200" s="2"/>
      <c r="O1200" s="2"/>
      <c r="P1200" s="12"/>
      <c r="Q1200" s="12"/>
      <c r="R1200" s="12"/>
      <c r="S1200" s="12"/>
      <c r="T1200" s="12"/>
      <c r="U1200" s="39">
        <v>4800.7521643120936</v>
      </c>
      <c r="V1200" s="40">
        <v>480.07521643120936</v>
      </c>
      <c r="W1200" s="12"/>
      <c r="X1200" s="12"/>
      <c r="Y1200" s="12"/>
      <c r="Z1200" s="39">
        <v>2473.2554379847043</v>
      </c>
      <c r="AA1200" s="40">
        <v>247.32554379847042</v>
      </c>
      <c r="AB1200" s="12">
        <v>4.159689123258417</v>
      </c>
      <c r="AC1200" s="42">
        <f>AB1200/AA1200</f>
        <v>1.6818679782820485E-2</v>
      </c>
      <c r="AD1200" s="12"/>
      <c r="AE1200" s="12"/>
      <c r="AF1200" s="12"/>
      <c r="AG1200" s="12">
        <v>75.058133572689513</v>
      </c>
      <c r="AH1200" s="12"/>
      <c r="AI1200" s="12">
        <v>3247.1747247976487</v>
      </c>
      <c r="AJ1200" s="12"/>
      <c r="AK1200" s="12">
        <v>0</v>
      </c>
      <c r="AL1200" s="12">
        <v>0</v>
      </c>
      <c r="AM1200" s="39">
        <f>AG1200+AH1200+AI1200+AJ1200+AK1200+AL1200</f>
        <v>3322.2328583703384</v>
      </c>
      <c r="AN1200" s="40">
        <f>AM1200/10</f>
        <v>332.22328583703381</v>
      </c>
      <c r="AO1200" s="12"/>
      <c r="AP1200" s="12"/>
      <c r="AQ1200" s="12"/>
      <c r="AR1200" s="41">
        <v>162.05887659581816</v>
      </c>
      <c r="AS1200" s="12">
        <v>12.243168311429885</v>
      </c>
      <c r="AT1200" s="12">
        <v>149.81570828438828</v>
      </c>
      <c r="AU1200" s="12">
        <v>0</v>
      </c>
      <c r="AV1200" s="12"/>
      <c r="AW1200" s="12"/>
      <c r="AX1200" s="13">
        <v>0</v>
      </c>
      <c r="AY1200" s="12"/>
      <c r="AZ1200" s="12"/>
      <c r="BA1200" s="39"/>
      <c r="BB1200" s="40">
        <v>0</v>
      </c>
      <c r="BC1200" s="39">
        <f>U1200+Z1200+AM1200+BA1200</f>
        <v>10596.240460667137</v>
      </c>
      <c r="BD1200">
        <f>V1200+AA1200+AN1200</f>
        <v>1059.6240460667136</v>
      </c>
      <c r="BE1200" s="12"/>
      <c r="BF1200" s="12"/>
      <c r="BG1200" s="12"/>
      <c r="BH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2"/>
      <c r="DF1200" s="12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</row>
    <row r="1201" spans="1:128" x14ac:dyDescent="0.25">
      <c r="A1201" s="34" t="s">
        <v>168</v>
      </c>
      <c r="B1201" s="1">
        <v>40982</v>
      </c>
      <c r="C1201" s="2"/>
      <c r="D1201" s="1"/>
      <c r="F1201">
        <v>87</v>
      </c>
      <c r="G1201" t="s">
        <v>131</v>
      </c>
      <c r="H1201" s="2"/>
      <c r="I1201" s="12"/>
      <c r="J1201" s="12">
        <v>24</v>
      </c>
      <c r="K1201" s="2"/>
      <c r="L1201" s="36"/>
      <c r="M1201" s="2"/>
      <c r="N1201" s="2"/>
      <c r="O1201" s="2"/>
      <c r="P1201" s="12"/>
      <c r="Q1201" s="12"/>
      <c r="R1201" s="12"/>
      <c r="S1201" s="12"/>
      <c r="T1201" s="12"/>
      <c r="U1201" s="39"/>
      <c r="W1201" s="12"/>
      <c r="X1201" s="12"/>
      <c r="Y1201" s="12"/>
      <c r="Z1201" s="39"/>
      <c r="AB1201" s="12"/>
      <c r="AC1201" s="4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39"/>
      <c r="AO1201" s="12"/>
      <c r="AP1201" s="12"/>
      <c r="AQ1201" s="12"/>
      <c r="AR1201" s="41"/>
      <c r="AS1201" s="12"/>
      <c r="AT1201" s="12"/>
      <c r="AU1201" s="12"/>
      <c r="AV1201" s="12"/>
      <c r="AW1201" s="12"/>
      <c r="AX1201" s="13"/>
      <c r="AY1201" s="12"/>
      <c r="AZ1201" s="12"/>
      <c r="BA1201" s="39"/>
      <c r="BB1201" s="40">
        <v>0</v>
      </c>
      <c r="BC1201" s="39"/>
      <c r="BE1201" s="12"/>
      <c r="BF1201" s="12"/>
      <c r="BG1201" s="12"/>
      <c r="BH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</row>
    <row r="1202" spans="1:128" x14ac:dyDescent="0.25">
      <c r="A1202" s="34" t="s">
        <v>168</v>
      </c>
      <c r="B1202" s="1">
        <v>41001</v>
      </c>
      <c r="C1202" s="2"/>
      <c r="D1202" s="1"/>
      <c r="F1202">
        <v>106</v>
      </c>
      <c r="G1202" t="s">
        <v>131</v>
      </c>
      <c r="H1202" s="2"/>
      <c r="I1202" s="12"/>
      <c r="J1202" s="12">
        <v>25.7</v>
      </c>
      <c r="K1202" s="2"/>
      <c r="L1202" s="36"/>
      <c r="M1202" s="2"/>
      <c r="N1202" s="2"/>
      <c r="O1202" s="2"/>
      <c r="P1202" s="12"/>
      <c r="Q1202" s="12"/>
      <c r="R1202" s="12"/>
      <c r="S1202" s="12"/>
      <c r="T1202" s="12"/>
      <c r="U1202" s="39"/>
      <c r="W1202" s="12"/>
      <c r="X1202" s="12"/>
      <c r="Y1202" s="12"/>
      <c r="Z1202" s="39"/>
      <c r="AB1202" s="12"/>
      <c r="AC1202" s="4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39"/>
      <c r="AO1202" s="12"/>
      <c r="AP1202" s="12"/>
      <c r="AQ1202" s="12"/>
      <c r="AR1202" s="41"/>
      <c r="AS1202" s="12"/>
      <c r="AT1202" s="12"/>
      <c r="AU1202" s="12"/>
      <c r="AV1202" s="12"/>
      <c r="AW1202" s="12"/>
      <c r="AX1202" s="13"/>
      <c r="AY1202" s="12"/>
      <c r="AZ1202" s="12"/>
      <c r="BA1202" s="39"/>
      <c r="BB1202" s="40">
        <v>0</v>
      </c>
      <c r="BC1202" s="39"/>
      <c r="BE1202" s="12"/>
      <c r="BF1202" s="12"/>
      <c r="BG1202" s="12"/>
      <c r="BH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2"/>
      <c r="DF1202" s="12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</row>
    <row r="1203" spans="1:128" x14ac:dyDescent="0.25">
      <c r="A1203" s="34" t="s">
        <v>168</v>
      </c>
      <c r="B1203" s="1">
        <v>41009</v>
      </c>
      <c r="C1203" s="2"/>
      <c r="D1203" s="1"/>
      <c r="F1203">
        <v>114</v>
      </c>
      <c r="G1203" t="s">
        <v>131</v>
      </c>
      <c r="H1203" s="2"/>
      <c r="I1203" s="12"/>
      <c r="J1203" s="12"/>
      <c r="K1203" s="2"/>
      <c r="L1203" s="36"/>
      <c r="M1203" s="2"/>
      <c r="N1203" s="2"/>
      <c r="O1203" s="2"/>
      <c r="P1203" s="12"/>
      <c r="Q1203" s="12"/>
      <c r="R1203" s="12"/>
      <c r="S1203" s="12"/>
      <c r="T1203" s="12"/>
      <c r="U1203" s="39"/>
      <c r="W1203" s="12"/>
      <c r="X1203" s="12"/>
      <c r="Y1203" s="12"/>
      <c r="Z1203" s="39"/>
      <c r="AB1203" s="12"/>
      <c r="AC1203" s="4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39"/>
      <c r="AO1203" s="12"/>
      <c r="AP1203" s="12"/>
      <c r="AQ1203" s="12"/>
      <c r="AR1203" s="41"/>
      <c r="AS1203" s="12"/>
      <c r="AT1203" s="12"/>
      <c r="AU1203" s="12"/>
      <c r="AV1203" s="12"/>
      <c r="AW1203" s="12"/>
      <c r="AX1203" s="13"/>
      <c r="AY1203" s="12"/>
      <c r="AZ1203" s="12"/>
      <c r="BA1203" s="39"/>
      <c r="BB1203" s="40">
        <v>0</v>
      </c>
      <c r="BC1203" s="39"/>
      <c r="BE1203" s="12"/>
      <c r="BF1203" s="12"/>
      <c r="BG1203" s="12">
        <v>19.230769230769234</v>
      </c>
      <c r="BH1203" s="12">
        <v>4.2640000000000002</v>
      </c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2"/>
      <c r="DF1203" s="12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</row>
    <row r="1204" spans="1:128" x14ac:dyDescent="0.25">
      <c r="A1204" s="34" t="s">
        <v>168</v>
      </c>
      <c r="B1204" s="1">
        <v>41018</v>
      </c>
      <c r="C1204" s="2"/>
      <c r="D1204" s="1"/>
      <c r="F1204">
        <v>123</v>
      </c>
      <c r="G1204" t="s">
        <v>131</v>
      </c>
      <c r="H1204" s="2"/>
      <c r="I1204" s="12"/>
      <c r="J1204" s="12"/>
      <c r="K1204" s="2"/>
      <c r="L1204" s="36"/>
      <c r="M1204" s="2"/>
      <c r="N1204" s="2"/>
      <c r="O1204" s="2"/>
      <c r="P1204" s="12"/>
      <c r="Q1204" s="12"/>
      <c r="R1204" s="12"/>
      <c r="S1204" s="12"/>
      <c r="T1204" s="12"/>
      <c r="U1204" s="39"/>
      <c r="W1204" s="12"/>
      <c r="X1204" s="12"/>
      <c r="Y1204" s="12"/>
      <c r="Z1204" s="39"/>
      <c r="AB1204" s="12"/>
      <c r="AC1204" s="4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39"/>
      <c r="AO1204" s="12"/>
      <c r="AP1204" s="12"/>
      <c r="AQ1204" s="12"/>
      <c r="AR1204" s="41"/>
      <c r="AS1204" s="12"/>
      <c r="AT1204" s="12"/>
      <c r="AU1204" s="12"/>
      <c r="AV1204" s="12"/>
      <c r="AW1204" s="12"/>
      <c r="AX1204" s="13"/>
      <c r="AY1204" s="12"/>
      <c r="AZ1204" s="12"/>
      <c r="BA1204" s="39"/>
      <c r="BB1204" s="40">
        <v>0</v>
      </c>
      <c r="BC1204" s="39"/>
      <c r="BE1204" s="12"/>
      <c r="BF1204" s="12"/>
      <c r="BG1204" s="12">
        <v>49.230769230769234</v>
      </c>
      <c r="BH1204" s="12">
        <v>4.0999999999999996</v>
      </c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  <c r="CQ1204" s="12"/>
      <c r="CR1204" s="12"/>
      <c r="CS1204" s="12"/>
      <c r="CT1204" s="12"/>
      <c r="CU1204" s="12"/>
      <c r="CV1204" s="12"/>
      <c r="CW1204" s="12"/>
      <c r="CX1204" s="12"/>
      <c r="CY1204" s="12"/>
      <c r="CZ1204" s="12"/>
      <c r="DA1204" s="12"/>
      <c r="DB1204" s="12"/>
      <c r="DC1204" s="12"/>
      <c r="DD1204" s="12"/>
      <c r="DE1204" s="12"/>
      <c r="DF1204" s="12"/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/>
      <c r="DW1204" s="12"/>
      <c r="DX1204" s="12"/>
    </row>
    <row r="1205" spans="1:128" x14ac:dyDescent="0.25">
      <c r="A1205" s="34" t="s">
        <v>168</v>
      </c>
      <c r="B1205" s="1">
        <v>41025</v>
      </c>
      <c r="C1205" s="2"/>
      <c r="D1205" s="1"/>
      <c r="F1205">
        <v>130</v>
      </c>
      <c r="G1205" t="s">
        <v>131</v>
      </c>
      <c r="H1205" s="2"/>
      <c r="I1205" s="12"/>
      <c r="J1205" s="12"/>
      <c r="K1205" s="2"/>
      <c r="L1205" s="36"/>
      <c r="M1205" s="2"/>
      <c r="N1205" s="2"/>
      <c r="O1205" s="2"/>
      <c r="P1205" s="12"/>
      <c r="Q1205" s="12"/>
      <c r="R1205" s="12"/>
      <c r="S1205" s="12"/>
      <c r="T1205" s="12"/>
      <c r="U1205" s="39"/>
      <c r="W1205" s="12"/>
      <c r="X1205" s="12"/>
      <c r="Y1205" s="12"/>
      <c r="Z1205" s="39"/>
      <c r="AB1205" s="12"/>
      <c r="AC1205" s="4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39"/>
      <c r="AO1205" s="12"/>
      <c r="AP1205" s="12"/>
      <c r="AQ1205" s="12"/>
      <c r="AR1205" s="41"/>
      <c r="AS1205" s="12"/>
      <c r="AT1205" s="12"/>
      <c r="AU1205" s="12"/>
      <c r="AV1205" s="12"/>
      <c r="AW1205" s="12"/>
      <c r="AX1205" s="13"/>
      <c r="AY1205" s="12"/>
      <c r="AZ1205" s="12"/>
      <c r="BA1205" s="39"/>
      <c r="BB1205" s="40">
        <v>0</v>
      </c>
      <c r="BC1205" s="39"/>
      <c r="BE1205" s="12"/>
      <c r="BF1205" s="12"/>
      <c r="BG1205" s="12">
        <v>58.15384615384616</v>
      </c>
      <c r="BH1205" s="12">
        <v>3.7413793103448274</v>
      </c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/>
      <c r="CV1205" s="12"/>
      <c r="CW1205" s="12"/>
      <c r="CX1205" s="12"/>
      <c r="CY1205" s="12"/>
      <c r="CZ1205" s="12"/>
      <c r="DA1205" s="12"/>
      <c r="DB1205" s="12"/>
      <c r="DC1205" s="12"/>
      <c r="DD1205" s="12"/>
      <c r="DE1205" s="12"/>
      <c r="DF1205" s="12"/>
      <c r="DG1205" s="12"/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</row>
    <row r="1206" spans="1:128" x14ac:dyDescent="0.25">
      <c r="A1206" s="34" t="s">
        <v>168</v>
      </c>
      <c r="B1206" s="1">
        <v>41032</v>
      </c>
      <c r="C1206" s="2"/>
      <c r="D1206" s="1"/>
      <c r="F1206">
        <v>137</v>
      </c>
      <c r="G1206" t="s">
        <v>131</v>
      </c>
      <c r="H1206" s="2"/>
      <c r="I1206" s="12"/>
      <c r="J1206" s="12"/>
      <c r="K1206" s="2"/>
      <c r="L1206" s="36"/>
      <c r="M1206" s="2"/>
      <c r="N1206" s="2"/>
      <c r="O1206" s="2"/>
      <c r="P1206" s="12"/>
      <c r="Q1206" s="12"/>
      <c r="R1206" s="12"/>
      <c r="S1206" s="12"/>
      <c r="T1206" s="12"/>
      <c r="U1206" s="39"/>
      <c r="W1206" s="12"/>
      <c r="X1206" s="12"/>
      <c r="Y1206" s="12"/>
      <c r="Z1206" s="39"/>
      <c r="AB1206" s="12"/>
      <c r="AC1206" s="4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39"/>
      <c r="AO1206" s="12"/>
      <c r="AP1206" s="12"/>
      <c r="AQ1206" s="12"/>
      <c r="AR1206" s="41"/>
      <c r="AS1206" s="12"/>
      <c r="AT1206" s="12"/>
      <c r="AU1206" s="12"/>
      <c r="AV1206" s="12"/>
      <c r="AW1206" s="12"/>
      <c r="AX1206" s="13"/>
      <c r="AY1206" s="12"/>
      <c r="AZ1206" s="12"/>
      <c r="BA1206" s="39"/>
      <c r="BB1206" s="40">
        <v>0</v>
      </c>
      <c r="BC1206" s="39"/>
      <c r="BE1206" s="12"/>
      <c r="BF1206" s="12"/>
      <c r="BG1206" s="12">
        <v>66.615384615384627</v>
      </c>
      <c r="BH1206" s="12">
        <v>4.4636363636363638</v>
      </c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  <c r="CQ1206" s="12"/>
      <c r="CR1206" s="12"/>
      <c r="CS1206" s="12"/>
      <c r="CT1206" s="12"/>
      <c r="CU1206" s="12"/>
      <c r="CV1206" s="12"/>
      <c r="CW1206" s="12"/>
      <c r="CX1206" s="12"/>
      <c r="CY1206" s="12"/>
      <c r="CZ1206" s="12"/>
      <c r="DA1206" s="12"/>
      <c r="DB1206" s="12"/>
      <c r="DC1206" s="12"/>
      <c r="DD1206" s="12"/>
      <c r="DE1206" s="12"/>
      <c r="DF1206" s="12"/>
      <c r="DG1206" s="12"/>
      <c r="DH1206" s="12"/>
      <c r="DI1206" s="12"/>
      <c r="DJ1206" s="12"/>
      <c r="DK1206" s="12"/>
      <c r="DL1206" s="12"/>
      <c r="DM1206" s="12"/>
      <c r="DN1206" s="12"/>
      <c r="DO1206" s="12"/>
      <c r="DP1206" s="12"/>
      <c r="DQ1206" s="12"/>
      <c r="DR1206" s="12"/>
      <c r="DS1206" s="12"/>
      <c r="DT1206" s="12"/>
      <c r="DU1206" s="12"/>
      <c r="DV1206" s="12"/>
      <c r="DW1206" s="12"/>
      <c r="DX1206" s="12"/>
    </row>
    <row r="1207" spans="1:128" x14ac:dyDescent="0.25">
      <c r="A1207" s="34" t="s">
        <v>168</v>
      </c>
      <c r="B1207" s="1">
        <v>41038</v>
      </c>
      <c r="C1207" s="2"/>
      <c r="D1207" s="1"/>
      <c r="F1207">
        <v>143</v>
      </c>
      <c r="G1207" t="s">
        <v>131</v>
      </c>
      <c r="H1207" s="2"/>
      <c r="I1207" s="12"/>
      <c r="J1207" s="12"/>
      <c r="K1207" s="2"/>
      <c r="L1207" s="36"/>
      <c r="M1207" s="2"/>
      <c r="N1207" s="2"/>
      <c r="O1207" s="2"/>
      <c r="P1207" s="12"/>
      <c r="Q1207" s="12"/>
      <c r="R1207" s="12"/>
      <c r="S1207" s="12"/>
      <c r="T1207" s="12"/>
      <c r="U1207" s="39">
        <v>8731.9815046743352</v>
      </c>
      <c r="V1207" s="40">
        <v>873.19815046743349</v>
      </c>
      <c r="W1207" s="12"/>
      <c r="X1207" s="12"/>
      <c r="Y1207" s="12"/>
      <c r="Z1207" s="39">
        <v>2017.6502240444838</v>
      </c>
      <c r="AA1207" s="40">
        <v>201.76502240444839</v>
      </c>
      <c r="AB1207" s="12">
        <v>2.8165281958826176</v>
      </c>
      <c r="AC1207" s="42">
        <f>AB1207/AA1207</f>
        <v>1.3959447293281298E-2</v>
      </c>
      <c r="AD1207" s="12"/>
      <c r="AE1207" s="12"/>
      <c r="AF1207" s="12"/>
      <c r="AG1207" s="12">
        <v>0</v>
      </c>
      <c r="AH1207" s="12"/>
      <c r="AI1207" s="12">
        <v>1903.2918007569529</v>
      </c>
      <c r="AJ1207" s="12"/>
      <c r="AK1207" s="12">
        <v>361.70429085090166</v>
      </c>
      <c r="AL1207" s="12">
        <v>5575.8261681964141</v>
      </c>
      <c r="AM1207" s="39">
        <f>AG1207+AH1207+AI1207+AJ1207+AK1207+AL1207</f>
        <v>7840.8222598042685</v>
      </c>
      <c r="AN1207" s="40">
        <f>AM1207/10</f>
        <v>784.08222598042687</v>
      </c>
      <c r="AO1207" s="12"/>
      <c r="AP1207" s="12"/>
      <c r="AQ1207" s="12"/>
      <c r="AR1207" s="41">
        <v>159.87189497970812</v>
      </c>
      <c r="AS1207" s="12">
        <v>0</v>
      </c>
      <c r="AT1207" s="12">
        <v>35.432899724571648</v>
      </c>
      <c r="AU1207" s="12">
        <v>110.58849722714274</v>
      </c>
      <c r="AV1207" s="12"/>
      <c r="AW1207" s="12"/>
      <c r="AX1207" s="13">
        <v>13.850498027993723</v>
      </c>
      <c r="AY1207" s="12"/>
      <c r="AZ1207" s="12"/>
      <c r="BA1207" s="39"/>
      <c r="BB1207" s="40">
        <v>0</v>
      </c>
      <c r="BC1207" s="39">
        <f>U1207+Z1207+AM1207+BA1207</f>
        <v>18590.453988523088</v>
      </c>
      <c r="BD1207">
        <f>V1207+AA1207+AN1207</f>
        <v>1859.0453988523086</v>
      </c>
      <c r="BE1207" s="12"/>
      <c r="BF1207" s="12"/>
      <c r="BG1207" s="12"/>
      <c r="BH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2"/>
      <c r="DF1207" s="12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</row>
    <row r="1208" spans="1:128" x14ac:dyDescent="0.25">
      <c r="A1208" s="34" t="s">
        <v>168</v>
      </c>
      <c r="B1208" s="1">
        <v>41039</v>
      </c>
      <c r="C1208" s="2"/>
      <c r="D1208" s="1"/>
      <c r="F1208">
        <v>144</v>
      </c>
      <c r="G1208" t="s">
        <v>131</v>
      </c>
      <c r="H1208" s="2"/>
      <c r="I1208" s="12"/>
      <c r="J1208" s="12"/>
      <c r="K1208" s="2"/>
      <c r="L1208" s="36"/>
      <c r="M1208" s="2"/>
      <c r="N1208" s="2"/>
      <c r="O1208" s="2"/>
      <c r="P1208" s="12"/>
      <c r="Q1208" s="12"/>
      <c r="R1208" s="12"/>
      <c r="S1208" s="12"/>
      <c r="T1208" s="12"/>
      <c r="U1208" s="39"/>
      <c r="W1208" s="12"/>
      <c r="X1208" s="12"/>
      <c r="Y1208" s="12"/>
      <c r="Z1208" s="39"/>
      <c r="AB1208" s="12"/>
      <c r="AC1208" s="4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39"/>
      <c r="AO1208" s="12"/>
      <c r="AP1208" s="12"/>
      <c r="AQ1208" s="12"/>
      <c r="AR1208" s="41"/>
      <c r="AS1208" s="12"/>
      <c r="AT1208" s="12"/>
      <c r="AU1208" s="12"/>
      <c r="AV1208" s="12"/>
      <c r="AW1208" s="12"/>
      <c r="AX1208" s="13"/>
      <c r="AY1208" s="12"/>
      <c r="AZ1208" s="12"/>
      <c r="BA1208" s="39"/>
      <c r="BB1208" s="40">
        <v>0</v>
      </c>
      <c r="BC1208" s="39"/>
      <c r="BE1208" s="12"/>
      <c r="BF1208" s="12"/>
      <c r="BG1208" s="12">
        <v>76.923076923076934</v>
      </c>
      <c r="BH1208" s="12">
        <v>4.7014925373134329</v>
      </c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2"/>
      <c r="DF1208" s="12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</row>
    <row r="1209" spans="1:128" x14ac:dyDescent="0.25">
      <c r="A1209" s="34" t="s">
        <v>168</v>
      </c>
      <c r="B1209" s="1">
        <v>41043</v>
      </c>
      <c r="C1209" s="2"/>
      <c r="D1209" s="1"/>
      <c r="F1209">
        <v>148</v>
      </c>
      <c r="G1209" t="s">
        <v>131</v>
      </c>
      <c r="H1209" s="2"/>
      <c r="I1209" s="12"/>
      <c r="J1209" s="12"/>
      <c r="K1209" s="2"/>
      <c r="L1209" s="36"/>
      <c r="M1209" s="2"/>
      <c r="N1209" s="2"/>
      <c r="O1209" s="2"/>
      <c r="P1209" s="12"/>
      <c r="Q1209" s="12"/>
      <c r="R1209" s="12"/>
      <c r="S1209" s="12"/>
      <c r="T1209" s="12"/>
      <c r="U1209" s="39"/>
      <c r="W1209" s="12"/>
      <c r="X1209" s="12"/>
      <c r="Y1209" s="12"/>
      <c r="Z1209" s="39"/>
      <c r="AB1209" s="12"/>
      <c r="AC1209" s="4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39"/>
      <c r="AO1209" s="12"/>
      <c r="AP1209" s="12"/>
      <c r="AQ1209" s="12"/>
      <c r="AR1209" s="41"/>
      <c r="AS1209" s="12"/>
      <c r="AT1209" s="12"/>
      <c r="AU1209" s="12"/>
      <c r="AV1209" s="12"/>
      <c r="AW1209" s="12"/>
      <c r="AX1209" s="13"/>
      <c r="AY1209" s="12"/>
      <c r="AZ1209" s="12"/>
      <c r="BA1209" s="39"/>
      <c r="BB1209" s="40">
        <v>0</v>
      </c>
      <c r="BC1209" s="39"/>
      <c r="BE1209" s="12"/>
      <c r="BF1209" s="12"/>
      <c r="BG1209" s="12">
        <v>85.230769230769241</v>
      </c>
      <c r="BH1209" s="12">
        <v>4.416666666666667</v>
      </c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2"/>
      <c r="DF1209" s="12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</row>
    <row r="1210" spans="1:128" x14ac:dyDescent="0.25">
      <c r="A1210" s="34" t="s">
        <v>168</v>
      </c>
      <c r="B1210" s="1">
        <v>41050</v>
      </c>
      <c r="C1210" s="2"/>
      <c r="D1210" s="1"/>
      <c r="F1210">
        <v>155</v>
      </c>
      <c r="G1210" t="s">
        <v>131</v>
      </c>
      <c r="H1210" s="2"/>
      <c r="I1210" s="12"/>
      <c r="J1210" s="12"/>
      <c r="K1210" s="2"/>
      <c r="L1210" s="36"/>
      <c r="M1210" s="2"/>
      <c r="N1210" s="2"/>
      <c r="O1210" s="2"/>
      <c r="P1210" s="12"/>
      <c r="Q1210" s="12"/>
      <c r="R1210" s="12"/>
      <c r="S1210" s="12"/>
      <c r="T1210" s="12"/>
      <c r="U1210" s="39"/>
      <c r="W1210" s="12"/>
      <c r="X1210" s="12"/>
      <c r="Y1210" s="12"/>
      <c r="Z1210" s="39"/>
      <c r="AB1210" s="12"/>
      <c r="AC1210" s="4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39"/>
      <c r="AO1210" s="12"/>
      <c r="AP1210" s="12"/>
      <c r="AQ1210" s="12"/>
      <c r="AR1210" s="41"/>
      <c r="AS1210" s="12"/>
      <c r="AT1210" s="12"/>
      <c r="AU1210" s="12"/>
      <c r="AV1210" s="12"/>
      <c r="AW1210" s="12"/>
      <c r="AX1210" s="13"/>
      <c r="AY1210" s="12"/>
      <c r="AZ1210" s="12"/>
      <c r="BA1210" s="39"/>
      <c r="BB1210" s="40">
        <v>0</v>
      </c>
      <c r="BC1210" s="39"/>
      <c r="BE1210" s="12"/>
      <c r="BF1210" s="12"/>
      <c r="BG1210" s="12">
        <v>94.615384615384627</v>
      </c>
      <c r="BH1210" s="12">
        <v>5.7295081967213113</v>
      </c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2"/>
      <c r="DF1210" s="12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/>
      <c r="DT1210" s="12"/>
      <c r="DU1210" s="12"/>
      <c r="DV1210" s="12"/>
      <c r="DW1210" s="12"/>
      <c r="DX1210" s="12"/>
    </row>
    <row r="1211" spans="1:128" x14ac:dyDescent="0.25">
      <c r="A1211" s="34" t="s">
        <v>168</v>
      </c>
      <c r="B1211" s="1">
        <v>41057</v>
      </c>
      <c r="C1211" s="2">
        <v>9</v>
      </c>
      <c r="D1211" s="1" t="s">
        <v>122</v>
      </c>
      <c r="E1211" t="s">
        <v>20</v>
      </c>
      <c r="F1211">
        <v>162</v>
      </c>
      <c r="G1211" t="s">
        <v>131</v>
      </c>
      <c r="H1211" s="2"/>
      <c r="I1211" s="12"/>
      <c r="J1211" s="12"/>
      <c r="K1211" s="2"/>
      <c r="L1211" s="36"/>
      <c r="M1211" s="2"/>
      <c r="N1211" s="2"/>
      <c r="O1211" s="2"/>
      <c r="P1211" s="12"/>
      <c r="Q1211" s="12"/>
      <c r="R1211" s="12"/>
      <c r="S1211" s="12"/>
      <c r="T1211" s="12"/>
      <c r="U1211" s="39"/>
      <c r="W1211" s="12"/>
      <c r="X1211" s="12"/>
      <c r="Y1211" s="12"/>
      <c r="Z1211" s="39"/>
      <c r="AB1211" s="12"/>
      <c r="AC1211" s="4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39"/>
      <c r="AO1211" s="12"/>
      <c r="AP1211" s="12"/>
      <c r="AQ1211" s="12"/>
      <c r="AR1211" s="41"/>
      <c r="AS1211" s="12"/>
      <c r="AT1211" s="12"/>
      <c r="AU1211" s="12"/>
      <c r="AV1211" s="12"/>
      <c r="AW1211" s="12"/>
      <c r="AX1211" s="13"/>
      <c r="AY1211" s="12">
        <v>3104.3356339065808</v>
      </c>
      <c r="AZ1211" s="12">
        <v>36.822298502296881</v>
      </c>
      <c r="BA1211" s="39">
        <f>AY1211*(AZ1211/100)</f>
        <v>1143.0877336302513</v>
      </c>
      <c r="BB1211" s="40">
        <v>114.30877336302513</v>
      </c>
      <c r="BC1211" s="39"/>
      <c r="BE1211" s="12"/>
      <c r="BF1211" s="12">
        <f>BA1211/227</f>
        <v>5.03562878251212</v>
      </c>
      <c r="BG1211" s="12">
        <v>100</v>
      </c>
      <c r="BH1211" s="12">
        <v>6.4571428571428573</v>
      </c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  <c r="CQ1211" s="12"/>
      <c r="CR1211" s="12"/>
      <c r="CS1211" s="12"/>
      <c r="CT1211" s="12"/>
      <c r="CU1211" s="12"/>
      <c r="CV1211" s="12"/>
      <c r="CW1211" s="12"/>
      <c r="CX1211" s="12"/>
      <c r="CY1211" s="12"/>
      <c r="CZ1211" s="12"/>
      <c r="DA1211" s="12"/>
      <c r="DB1211" s="12"/>
      <c r="DC1211" s="12"/>
      <c r="DD1211" s="12"/>
      <c r="DE1211" s="12"/>
      <c r="DF1211" s="12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</row>
    <row r="1212" spans="1:128" x14ac:dyDescent="0.25">
      <c r="A1212" s="34" t="s">
        <v>168</v>
      </c>
      <c r="B1212" s="1">
        <v>40895</v>
      </c>
      <c r="C1212" s="2">
        <v>0</v>
      </c>
      <c r="D1212" s="1" t="s">
        <v>223</v>
      </c>
      <c r="E1212" t="s">
        <v>14</v>
      </c>
      <c r="F1212">
        <v>0</v>
      </c>
      <c r="G1212" t="s">
        <v>131</v>
      </c>
      <c r="H1212" s="2"/>
      <c r="I1212" s="12"/>
      <c r="J1212" s="12"/>
      <c r="K1212" s="2"/>
      <c r="L1212" s="36"/>
      <c r="M1212" s="2"/>
      <c r="N1212" s="2"/>
      <c r="O1212" s="2"/>
      <c r="P1212" s="12"/>
      <c r="Q1212" s="12"/>
      <c r="R1212" s="12"/>
      <c r="S1212" s="12"/>
      <c r="T1212" s="12"/>
      <c r="U1212" s="39">
        <v>0</v>
      </c>
      <c r="W1212" s="12"/>
      <c r="X1212" s="12"/>
      <c r="Y1212" s="12"/>
      <c r="Z1212" s="39">
        <v>0</v>
      </c>
      <c r="AB1212" s="12"/>
      <c r="AC1212" s="42"/>
      <c r="AD1212" s="12"/>
      <c r="AE1212" s="12"/>
      <c r="AF1212" s="12"/>
      <c r="AG1212" s="12">
        <v>0</v>
      </c>
      <c r="AH1212" s="12"/>
      <c r="AI1212" s="12">
        <v>0</v>
      </c>
      <c r="AJ1212" s="12"/>
      <c r="AK1212" s="12">
        <v>0</v>
      </c>
      <c r="AL1212" s="12">
        <v>0</v>
      </c>
      <c r="AM1212" s="39"/>
      <c r="AO1212" s="12"/>
      <c r="AP1212" s="12"/>
      <c r="AQ1212" s="12"/>
      <c r="AR1212" s="41">
        <v>0</v>
      </c>
      <c r="AS1212" s="12">
        <v>0</v>
      </c>
      <c r="AT1212" s="12">
        <v>0</v>
      </c>
      <c r="AU1212" s="12">
        <v>0</v>
      </c>
      <c r="AV1212" s="12"/>
      <c r="AW1212" s="12"/>
      <c r="AX1212" s="13">
        <v>0</v>
      </c>
      <c r="AY1212" s="12"/>
      <c r="AZ1212" s="12"/>
      <c r="BA1212" s="39"/>
      <c r="BB1212" s="40">
        <v>0</v>
      </c>
      <c r="BC1212" s="39"/>
      <c r="BE1212" s="12"/>
      <c r="BF1212" s="12"/>
      <c r="BG1212" s="12"/>
      <c r="BH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2"/>
      <c r="DF1212" s="12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</row>
    <row r="1213" spans="1:128" x14ac:dyDescent="0.25">
      <c r="A1213" s="34" t="s">
        <v>168</v>
      </c>
      <c r="B1213" s="1">
        <v>40924</v>
      </c>
      <c r="C1213" s="2">
        <v>3</v>
      </c>
      <c r="D1213" t="s">
        <v>224</v>
      </c>
      <c r="E1213" t="s">
        <v>16</v>
      </c>
      <c r="F1213">
        <v>29</v>
      </c>
      <c r="G1213" t="s">
        <v>131</v>
      </c>
      <c r="H1213" s="2"/>
      <c r="I1213" s="12"/>
      <c r="J1213" s="12"/>
      <c r="K1213" s="2"/>
      <c r="L1213" s="36">
        <v>29</v>
      </c>
      <c r="M1213" s="2"/>
      <c r="N1213" s="2"/>
      <c r="O1213" s="2"/>
      <c r="P1213" s="12"/>
      <c r="Q1213" s="12"/>
      <c r="R1213" s="12"/>
      <c r="S1213" s="12"/>
      <c r="T1213" s="12"/>
      <c r="U1213" s="39">
        <v>0</v>
      </c>
      <c r="W1213" s="12"/>
      <c r="X1213" s="12"/>
      <c r="Y1213" s="12"/>
      <c r="Z1213" s="39">
        <v>0</v>
      </c>
      <c r="AB1213" s="12"/>
      <c r="AC1213" s="42"/>
      <c r="AD1213" s="12"/>
      <c r="AE1213" s="12"/>
      <c r="AF1213" s="12"/>
      <c r="AG1213" s="12">
        <v>0</v>
      </c>
      <c r="AH1213" s="12"/>
      <c r="AI1213" s="12">
        <v>0</v>
      </c>
      <c r="AJ1213" s="12"/>
      <c r="AK1213" s="12">
        <v>0</v>
      </c>
      <c r="AL1213" s="12">
        <v>0</v>
      </c>
      <c r="AM1213" s="39"/>
      <c r="AO1213" s="12"/>
      <c r="AP1213" s="12"/>
      <c r="AQ1213" s="12"/>
      <c r="AR1213" s="41">
        <v>0</v>
      </c>
      <c r="AS1213" s="12">
        <v>0</v>
      </c>
      <c r="AT1213" s="12">
        <v>0</v>
      </c>
      <c r="AU1213" s="12">
        <v>0</v>
      </c>
      <c r="AV1213" s="12"/>
      <c r="AW1213" s="12"/>
      <c r="AX1213" s="13">
        <v>0</v>
      </c>
      <c r="AY1213" s="12"/>
      <c r="AZ1213" s="12"/>
      <c r="BA1213" s="39"/>
      <c r="BB1213" s="40">
        <v>0</v>
      </c>
      <c r="BC1213" s="39"/>
      <c r="BE1213" s="12"/>
      <c r="BF1213" s="12"/>
      <c r="BG1213" s="12"/>
      <c r="BH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/>
      <c r="CV1213" s="12"/>
      <c r="CW1213" s="12"/>
      <c r="CX1213" s="12"/>
      <c r="CY1213" s="12"/>
      <c r="CZ1213" s="12"/>
      <c r="DA1213" s="12"/>
      <c r="DB1213" s="12"/>
      <c r="DC1213" s="12"/>
      <c r="DD1213" s="12"/>
      <c r="DE1213" s="12"/>
      <c r="DF1213" s="12"/>
      <c r="DG1213" s="12"/>
      <c r="DH1213" s="12"/>
      <c r="DI1213" s="12"/>
      <c r="DJ1213" s="12"/>
      <c r="DK1213" s="12"/>
      <c r="DL1213" s="12"/>
      <c r="DM1213" s="12"/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</row>
    <row r="1214" spans="1:128" x14ac:dyDescent="0.25">
      <c r="A1214" s="34" t="s">
        <v>176</v>
      </c>
      <c r="B1214" s="1">
        <v>40963</v>
      </c>
      <c r="C1214" s="2">
        <v>4</v>
      </c>
      <c r="D1214" t="s">
        <v>220</v>
      </c>
      <c r="E1214" t="s">
        <v>17</v>
      </c>
      <c r="F1214">
        <v>51</v>
      </c>
      <c r="G1214" t="s">
        <v>129</v>
      </c>
      <c r="H1214" s="2"/>
      <c r="I1214" s="12"/>
      <c r="J1214" s="12"/>
      <c r="K1214" s="2"/>
      <c r="L1214" s="36"/>
      <c r="M1214" s="2">
        <v>51</v>
      </c>
      <c r="N1214" s="2"/>
      <c r="O1214" s="2"/>
      <c r="P1214" s="12"/>
      <c r="Q1214" s="12"/>
      <c r="R1214" s="12"/>
      <c r="S1214" s="12"/>
      <c r="T1214" s="12"/>
      <c r="U1214" s="39">
        <v>868.71664942815516</v>
      </c>
      <c r="V1214" s="40">
        <v>86.871664942815514</v>
      </c>
      <c r="W1214" s="12"/>
      <c r="X1214" s="12"/>
      <c r="Y1214" s="12"/>
      <c r="Z1214" s="39">
        <v>988.17236676169898</v>
      </c>
      <c r="AA1214" s="40">
        <v>98.817236676169898</v>
      </c>
      <c r="AB1214" s="12">
        <v>1.9358835315470539</v>
      </c>
      <c r="AC1214" s="42">
        <f>AB1214/AA1214</f>
        <v>1.9590545097826022E-2</v>
      </c>
      <c r="AD1214" s="12"/>
      <c r="AE1214" s="12"/>
      <c r="AF1214" s="12"/>
      <c r="AG1214" s="12">
        <v>123.48010327131929</v>
      </c>
      <c r="AH1214" s="12"/>
      <c r="AI1214" s="12">
        <v>0</v>
      </c>
      <c r="AJ1214" s="12"/>
      <c r="AK1214" s="12">
        <v>0</v>
      </c>
      <c r="AL1214" s="12">
        <v>0</v>
      </c>
      <c r="AM1214" s="39">
        <f>AG1214+AH1214+AI1214+AJ1214+AK1214+AL1214</f>
        <v>123.48010327131929</v>
      </c>
      <c r="AN1214" s="40">
        <f>AM1214/10</f>
        <v>12.348010327131929</v>
      </c>
      <c r="AO1214" s="12"/>
      <c r="AP1214" s="12"/>
      <c r="AQ1214" s="12"/>
      <c r="AR1214" s="41">
        <v>144.17957337496759</v>
      </c>
      <c r="AS1214" s="12">
        <v>144.17957337496759</v>
      </c>
      <c r="AT1214" s="12">
        <v>0</v>
      </c>
      <c r="AU1214" s="12">
        <v>0</v>
      </c>
      <c r="AV1214" s="12"/>
      <c r="AW1214" s="12"/>
      <c r="AX1214" s="13">
        <v>0</v>
      </c>
      <c r="AY1214" s="12"/>
      <c r="AZ1214" s="12"/>
      <c r="BA1214" s="39"/>
      <c r="BB1214" s="40">
        <v>0</v>
      </c>
      <c r="BC1214" s="39">
        <f>U1214+Z1214+AM1214+BA1214</f>
        <v>1980.3691194611733</v>
      </c>
      <c r="BD1214">
        <f>V1214+AA1214+AN1214</f>
        <v>198.03691194611736</v>
      </c>
      <c r="BE1214" s="12"/>
      <c r="BF1214" s="12"/>
      <c r="BG1214" s="12"/>
      <c r="BH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2"/>
      <c r="DF1214" s="12"/>
      <c r="DG1214" s="12"/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</row>
    <row r="1215" spans="1:128" x14ac:dyDescent="0.25">
      <c r="A1215" s="34" t="s">
        <v>176</v>
      </c>
      <c r="B1215" s="1">
        <v>41067</v>
      </c>
      <c r="C1215" s="2">
        <v>8</v>
      </c>
      <c r="D1215" s="1" t="s">
        <v>221</v>
      </c>
      <c r="E1215" t="s">
        <v>19</v>
      </c>
      <c r="F1215">
        <v>155</v>
      </c>
      <c r="G1215" t="s">
        <v>129</v>
      </c>
      <c r="H1215" s="2"/>
      <c r="I1215" s="12"/>
      <c r="J1215" s="12"/>
      <c r="K1215" s="2"/>
      <c r="L1215" s="36"/>
      <c r="M1215" s="2"/>
      <c r="N1215" s="2"/>
      <c r="O1215" s="2">
        <v>155</v>
      </c>
      <c r="P1215" s="12"/>
      <c r="Q1215" s="12"/>
      <c r="R1215" s="12"/>
      <c r="S1215" s="12"/>
      <c r="T1215" s="12"/>
      <c r="U1215" s="39"/>
      <c r="W1215" s="12"/>
      <c r="X1215" s="12"/>
      <c r="Y1215" s="12"/>
      <c r="Z1215" s="39"/>
      <c r="AB1215" s="12"/>
      <c r="AC1215" s="4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39"/>
      <c r="AO1215" s="12"/>
      <c r="AP1215" s="12"/>
      <c r="AQ1215" s="12"/>
      <c r="AR1215" s="41"/>
      <c r="AS1215" s="12"/>
      <c r="AT1215" s="12"/>
      <c r="AU1215" s="12"/>
      <c r="AV1215" s="12"/>
      <c r="AW1215" s="12"/>
      <c r="AX1215" s="13"/>
      <c r="AY1215" s="12"/>
      <c r="AZ1215" s="12"/>
      <c r="BA1215" s="39"/>
      <c r="BB1215" s="40">
        <v>0</v>
      </c>
      <c r="BC1215" s="39"/>
      <c r="BE1215" s="12"/>
      <c r="BF1215" s="12"/>
      <c r="BG1215" s="12"/>
      <c r="BH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  <c r="CQ1215" s="12"/>
      <c r="CR1215" s="12"/>
      <c r="CS1215" s="12"/>
      <c r="CT1215" s="12"/>
      <c r="CU1215" s="12"/>
      <c r="CV1215" s="12"/>
      <c r="CW1215" s="12"/>
      <c r="CX1215" s="12"/>
      <c r="CY1215" s="12"/>
      <c r="CZ1215" s="12"/>
      <c r="DA1215" s="12"/>
      <c r="DB1215" s="12"/>
      <c r="DC1215" s="12"/>
      <c r="DD1215" s="12"/>
      <c r="DE1215" s="12"/>
      <c r="DF1215" s="12"/>
      <c r="DG1215" s="12"/>
      <c r="DH1215" s="12"/>
      <c r="DI1215" s="12"/>
      <c r="DJ1215" s="12"/>
      <c r="DK1215" s="12"/>
      <c r="DL1215" s="12"/>
      <c r="DM1215" s="12"/>
      <c r="DN1215" s="12"/>
      <c r="DO1215" s="12"/>
      <c r="DP1215" s="12"/>
      <c r="DQ1215" s="12"/>
      <c r="DR1215" s="12"/>
      <c r="DS1215" s="12"/>
      <c r="DT1215" s="12"/>
      <c r="DU1215" s="12"/>
      <c r="DV1215" s="12"/>
      <c r="DW1215" s="12"/>
      <c r="DX1215" s="12"/>
    </row>
    <row r="1216" spans="1:128" x14ac:dyDescent="0.25">
      <c r="A1216" s="34" t="s">
        <v>176</v>
      </c>
      <c r="B1216" s="1">
        <v>40998</v>
      </c>
      <c r="C1216" s="2">
        <v>7</v>
      </c>
      <c r="D1216" t="s">
        <v>222</v>
      </c>
      <c r="E1216" t="s">
        <v>18</v>
      </c>
      <c r="F1216">
        <v>86</v>
      </c>
      <c r="G1216" t="s">
        <v>129</v>
      </c>
      <c r="H1216" s="2"/>
      <c r="I1216" s="12"/>
      <c r="J1216" s="12"/>
      <c r="K1216" s="2"/>
      <c r="L1216" s="36"/>
      <c r="M1216" s="2"/>
      <c r="N1216" s="2">
        <v>86</v>
      </c>
      <c r="O1216" s="2"/>
      <c r="P1216" s="12"/>
      <c r="Q1216" s="12"/>
      <c r="R1216" s="12"/>
      <c r="S1216" s="12"/>
      <c r="T1216" s="12"/>
      <c r="U1216" s="39"/>
      <c r="W1216" s="12"/>
      <c r="X1216" s="12"/>
      <c r="Y1216" s="12"/>
      <c r="Z1216" s="39"/>
      <c r="AB1216" s="12"/>
      <c r="AC1216" s="4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39"/>
      <c r="AO1216" s="12"/>
      <c r="AP1216" s="12"/>
      <c r="AQ1216" s="12"/>
      <c r="AR1216" s="41"/>
      <c r="AS1216" s="12"/>
      <c r="AT1216" s="12"/>
      <c r="AU1216" s="12"/>
      <c r="AV1216" s="12"/>
      <c r="AW1216" s="12"/>
      <c r="AX1216" s="13"/>
      <c r="AY1216" s="12"/>
      <c r="AZ1216" s="12"/>
      <c r="BA1216" s="39"/>
      <c r="BB1216" s="40">
        <v>0</v>
      </c>
      <c r="BC1216" s="39"/>
      <c r="BE1216" s="12"/>
      <c r="BF1216" s="12"/>
      <c r="BG1216" s="12"/>
      <c r="BH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2"/>
      <c r="DF1216" s="12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</row>
    <row r="1217" spans="1:128" x14ac:dyDescent="0.25">
      <c r="A1217" s="34" t="s">
        <v>176</v>
      </c>
      <c r="B1217" s="1">
        <v>40945</v>
      </c>
      <c r="C1217" s="2"/>
      <c r="D1217" s="1"/>
      <c r="F1217">
        <v>33</v>
      </c>
      <c r="G1217" t="s">
        <v>129</v>
      </c>
      <c r="H1217" s="2"/>
      <c r="I1217" s="12"/>
      <c r="J1217" s="12"/>
      <c r="K1217" s="2"/>
      <c r="L1217" s="36"/>
      <c r="M1217" s="2"/>
      <c r="N1217" s="2"/>
      <c r="O1217" s="2"/>
      <c r="P1217" s="12"/>
      <c r="Q1217" s="12"/>
      <c r="R1217" s="12"/>
      <c r="S1217" s="12"/>
      <c r="T1217" s="12"/>
      <c r="U1217" s="39">
        <v>279.93421052631578</v>
      </c>
      <c r="V1217" s="40">
        <v>27.993421052631579</v>
      </c>
      <c r="W1217" s="12"/>
      <c r="X1217" s="12"/>
      <c r="Y1217" s="12"/>
      <c r="Z1217" s="39">
        <v>332.89473684210526</v>
      </c>
      <c r="AA1217" s="40">
        <v>33.289473684210527</v>
      </c>
      <c r="AB1217" s="12">
        <v>0.269125</v>
      </c>
      <c r="AC1217" s="42">
        <f t="shared" ref="AC1217:AC1218" si="60">AB1217/AA1217</f>
        <v>8.0843873517786567E-3</v>
      </c>
      <c r="AD1217" s="12"/>
      <c r="AE1217" s="12"/>
      <c r="AF1217" s="12"/>
      <c r="AG1217" s="12">
        <v>0</v>
      </c>
      <c r="AH1217" s="12"/>
      <c r="AI1217" s="12">
        <v>0</v>
      </c>
      <c r="AJ1217" s="12"/>
      <c r="AK1217" s="12">
        <v>0</v>
      </c>
      <c r="AL1217" s="12">
        <v>0</v>
      </c>
      <c r="AM1217" s="39">
        <f t="shared" ref="AM1217:AM1218" si="61">AG1217+AH1217+AI1217+AJ1217+AK1217+AL1217</f>
        <v>0</v>
      </c>
      <c r="AN1217" s="40">
        <f t="shared" ref="AN1217:AN1218" si="62">AM1217/10</f>
        <v>0</v>
      </c>
      <c r="AO1217" s="12"/>
      <c r="AP1217" s="12"/>
      <c r="AQ1217" s="12"/>
      <c r="AR1217" s="41">
        <v>0</v>
      </c>
      <c r="AS1217" s="12">
        <v>0</v>
      </c>
      <c r="AT1217" s="12">
        <v>0</v>
      </c>
      <c r="AU1217" s="12">
        <v>0</v>
      </c>
      <c r="AV1217" s="12"/>
      <c r="AW1217" s="12"/>
      <c r="AX1217" s="13">
        <v>0</v>
      </c>
      <c r="AY1217" s="12"/>
      <c r="AZ1217" s="12"/>
      <c r="BA1217" s="39"/>
      <c r="BB1217" s="40">
        <v>0</v>
      </c>
      <c r="BC1217" s="39">
        <f>U1217+Z1217+AM1217+BA1217</f>
        <v>612.82894736842104</v>
      </c>
      <c r="BD1217">
        <f t="shared" ref="BD1217:BD1218" si="63">V1217+AA1217+AN1217</f>
        <v>61.28289473684211</v>
      </c>
      <c r="BE1217" s="12"/>
      <c r="BF1217" s="12"/>
      <c r="BG1217" s="12"/>
      <c r="BH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  <c r="CQ1217" s="12"/>
      <c r="CR1217" s="12"/>
      <c r="CS1217" s="12"/>
      <c r="CT1217" s="12"/>
      <c r="CU1217" s="12"/>
      <c r="CV1217" s="12"/>
      <c r="CW1217" s="12"/>
      <c r="CX1217" s="12"/>
      <c r="CY1217" s="12"/>
      <c r="CZ1217" s="12"/>
      <c r="DA1217" s="12"/>
      <c r="DB1217" s="12"/>
      <c r="DC1217" s="12"/>
      <c r="DD1217" s="12"/>
      <c r="DE1217" s="12"/>
      <c r="DF1217" s="12"/>
      <c r="DG1217" s="12"/>
      <c r="DH1217" s="12"/>
      <c r="DI1217" s="12"/>
      <c r="DJ1217" s="12"/>
      <c r="DK1217" s="12"/>
      <c r="DL1217" s="12"/>
      <c r="DM1217" s="12"/>
      <c r="DN1217" s="12"/>
      <c r="DO1217" s="12"/>
      <c r="DP1217" s="12"/>
      <c r="DQ1217" s="12"/>
      <c r="DR1217" s="12"/>
      <c r="DS1217" s="12"/>
      <c r="DT1217" s="12"/>
      <c r="DU1217" s="12"/>
      <c r="DV1217" s="12"/>
      <c r="DW1217" s="12"/>
      <c r="DX1217" s="12"/>
    </row>
    <row r="1218" spans="1:128" x14ac:dyDescent="0.25">
      <c r="A1218" s="34" t="s">
        <v>176</v>
      </c>
      <c r="B1218" s="1">
        <v>40956</v>
      </c>
      <c r="C1218" s="2"/>
      <c r="D1218" s="1"/>
      <c r="F1218">
        <v>44</v>
      </c>
      <c r="G1218" t="s">
        <v>129</v>
      </c>
      <c r="H1218" s="2"/>
      <c r="I1218" s="12"/>
      <c r="J1218" s="12"/>
      <c r="K1218" s="2"/>
      <c r="L1218" s="36"/>
      <c r="M1218" s="2"/>
      <c r="N1218" s="2"/>
      <c r="O1218" s="2"/>
      <c r="P1218" s="12"/>
      <c r="Q1218" s="12"/>
      <c r="R1218" s="12"/>
      <c r="S1218" s="12"/>
      <c r="T1218" s="12"/>
      <c r="U1218" s="39">
        <v>337.71944030385492</v>
      </c>
      <c r="V1218" s="40">
        <v>33.771944030385491</v>
      </c>
      <c r="W1218" s="12"/>
      <c r="X1218" s="12"/>
      <c r="Y1218" s="12"/>
      <c r="Z1218" s="39">
        <v>510.39530075765549</v>
      </c>
      <c r="AA1218" s="40">
        <v>51.039530075765548</v>
      </c>
      <c r="AB1218" s="12">
        <v>0.72301832921477316</v>
      </c>
      <c r="AC1218" s="42">
        <f t="shared" si="60"/>
        <v>1.4165850040968046E-2</v>
      </c>
      <c r="AD1218" s="12"/>
      <c r="AE1218" s="12"/>
      <c r="AF1218" s="12"/>
      <c r="AG1218" s="12">
        <v>33.290371477634366</v>
      </c>
      <c r="AH1218" s="12"/>
      <c r="AI1218" s="12">
        <v>0</v>
      </c>
      <c r="AJ1218" s="12"/>
      <c r="AK1218" s="12">
        <v>0</v>
      </c>
      <c r="AL1218" s="12">
        <v>0</v>
      </c>
      <c r="AM1218" s="39">
        <f t="shared" si="61"/>
        <v>33.290371477634366</v>
      </c>
      <c r="AN1218" s="40">
        <f t="shared" si="62"/>
        <v>3.3290371477634366</v>
      </c>
      <c r="AO1218" s="12"/>
      <c r="AP1218" s="12"/>
      <c r="AQ1218" s="12"/>
      <c r="AR1218" s="41">
        <v>45.535713958396968</v>
      </c>
      <c r="AS1218" s="12">
        <v>45.535713958396968</v>
      </c>
      <c r="AT1218" s="12">
        <v>0</v>
      </c>
      <c r="AU1218" s="12">
        <v>0</v>
      </c>
      <c r="AV1218" s="12"/>
      <c r="AW1218" s="12"/>
      <c r="AX1218" s="13">
        <v>0</v>
      </c>
      <c r="AY1218" s="12"/>
      <c r="AZ1218" s="12"/>
      <c r="BA1218" s="39"/>
      <c r="BB1218" s="40">
        <v>0</v>
      </c>
      <c r="BC1218" s="39">
        <f>U1218+Z1218+AM1218+BA1218</f>
        <v>881.40511253914474</v>
      </c>
      <c r="BD1218">
        <f t="shared" si="63"/>
        <v>88.140511253914468</v>
      </c>
      <c r="BE1218" s="12"/>
      <c r="BF1218" s="12"/>
      <c r="BG1218" s="12"/>
      <c r="BH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2"/>
      <c r="DF1218" s="12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</row>
    <row r="1219" spans="1:128" x14ac:dyDescent="0.25">
      <c r="A1219" s="34" t="s">
        <v>176</v>
      </c>
      <c r="B1219" s="1">
        <v>40960</v>
      </c>
      <c r="C1219" s="2"/>
      <c r="D1219" s="1"/>
      <c r="F1219">
        <v>48</v>
      </c>
      <c r="G1219" t="s">
        <v>129</v>
      </c>
      <c r="H1219" s="2"/>
      <c r="I1219" s="12"/>
      <c r="J1219" s="12">
        <v>11.1</v>
      </c>
      <c r="K1219" s="2"/>
      <c r="L1219" s="36"/>
      <c r="M1219" s="2"/>
      <c r="N1219" s="2"/>
      <c r="O1219" s="2"/>
      <c r="P1219" s="12"/>
      <c r="Q1219" s="12"/>
      <c r="R1219" s="12"/>
      <c r="S1219" s="12"/>
      <c r="T1219" s="12"/>
      <c r="U1219" s="39"/>
      <c r="W1219" s="12"/>
      <c r="X1219" s="12"/>
      <c r="Y1219" s="12"/>
      <c r="Z1219" s="39"/>
      <c r="AB1219" s="12"/>
      <c r="AC1219" s="4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39"/>
      <c r="AO1219" s="12"/>
      <c r="AP1219" s="12"/>
      <c r="AQ1219" s="12"/>
      <c r="AR1219" s="41"/>
      <c r="AS1219" s="12"/>
      <c r="AT1219" s="12"/>
      <c r="AU1219" s="12"/>
      <c r="AV1219" s="12"/>
      <c r="AW1219" s="12"/>
      <c r="AX1219" s="13"/>
      <c r="AY1219" s="12"/>
      <c r="AZ1219" s="12"/>
      <c r="BA1219" s="39"/>
      <c r="BB1219" s="40">
        <v>0</v>
      </c>
      <c r="BC1219" s="39"/>
      <c r="BE1219" s="12"/>
      <c r="BF1219" s="12"/>
      <c r="BG1219" s="12"/>
      <c r="BH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</row>
    <row r="1220" spans="1:128" x14ac:dyDescent="0.25">
      <c r="A1220" s="34" t="s">
        <v>176</v>
      </c>
      <c r="B1220" s="1">
        <v>40970</v>
      </c>
      <c r="C1220" s="2"/>
      <c r="D1220" s="1"/>
      <c r="F1220">
        <v>58</v>
      </c>
      <c r="G1220" t="s">
        <v>129</v>
      </c>
      <c r="H1220" s="2"/>
      <c r="I1220" s="12"/>
      <c r="J1220" s="12">
        <v>14.2</v>
      </c>
      <c r="K1220" s="2"/>
      <c r="L1220" s="36"/>
      <c r="M1220" s="2"/>
      <c r="N1220" s="2"/>
      <c r="O1220" s="2"/>
      <c r="P1220" s="12"/>
      <c r="Q1220" s="12"/>
      <c r="R1220" s="12"/>
      <c r="S1220" s="12"/>
      <c r="T1220" s="12"/>
      <c r="U1220" s="39"/>
      <c r="W1220" s="12"/>
      <c r="X1220" s="12"/>
      <c r="Y1220" s="12"/>
      <c r="Z1220" s="39"/>
      <c r="AB1220" s="12"/>
      <c r="AC1220" s="4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39"/>
      <c r="AO1220" s="12"/>
      <c r="AP1220" s="12"/>
      <c r="AQ1220" s="12"/>
      <c r="AR1220" s="41"/>
      <c r="AS1220" s="12"/>
      <c r="AT1220" s="12"/>
      <c r="AU1220" s="12"/>
      <c r="AV1220" s="12"/>
      <c r="AW1220" s="12"/>
      <c r="AX1220" s="13"/>
      <c r="AY1220" s="12"/>
      <c r="AZ1220" s="12"/>
      <c r="BA1220" s="39"/>
      <c r="BB1220" s="40">
        <v>0</v>
      </c>
      <c r="BC1220" s="39"/>
      <c r="BE1220" s="12"/>
      <c r="BF1220" s="12"/>
      <c r="BG1220" s="12"/>
      <c r="BH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2"/>
      <c r="DF1220" s="12"/>
      <c r="DG1220" s="12"/>
      <c r="DH1220" s="12"/>
      <c r="DI1220" s="12"/>
      <c r="DJ1220" s="12"/>
      <c r="DK1220" s="12"/>
      <c r="DL1220" s="12"/>
      <c r="DM1220" s="12"/>
      <c r="DN1220" s="12"/>
      <c r="DO1220" s="12"/>
      <c r="DP1220" s="12"/>
      <c r="DQ1220" s="12"/>
      <c r="DR1220" s="12"/>
      <c r="DS1220" s="12"/>
      <c r="DT1220" s="12"/>
      <c r="DU1220" s="12"/>
      <c r="DV1220" s="12"/>
      <c r="DW1220" s="12"/>
      <c r="DX1220" s="12"/>
    </row>
    <row r="1221" spans="1:128" x14ac:dyDescent="0.25">
      <c r="A1221" s="34" t="s">
        <v>176</v>
      </c>
      <c r="B1221" s="1">
        <v>40976</v>
      </c>
      <c r="C1221" s="2"/>
      <c r="D1221" s="1"/>
      <c r="F1221">
        <v>64</v>
      </c>
      <c r="G1221" t="s">
        <v>129</v>
      </c>
      <c r="H1221" s="2"/>
      <c r="I1221" s="12"/>
      <c r="J1221" s="12">
        <v>15.8</v>
      </c>
      <c r="K1221" s="2"/>
      <c r="L1221" s="36"/>
      <c r="M1221" s="2"/>
      <c r="N1221" s="2"/>
      <c r="O1221" s="2"/>
      <c r="P1221" s="12"/>
      <c r="Q1221" s="12"/>
      <c r="R1221" s="12"/>
      <c r="S1221" s="12"/>
      <c r="T1221" s="12"/>
      <c r="U1221" s="39"/>
      <c r="W1221" s="12"/>
      <c r="X1221" s="12"/>
      <c r="Y1221" s="12"/>
      <c r="Z1221" s="39"/>
      <c r="AB1221" s="12"/>
      <c r="AC1221" s="4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39"/>
      <c r="AO1221" s="12"/>
      <c r="AP1221" s="12"/>
      <c r="AQ1221" s="12"/>
      <c r="AR1221" s="41"/>
      <c r="AS1221" s="12"/>
      <c r="AT1221" s="12"/>
      <c r="AU1221" s="12"/>
      <c r="AV1221" s="12"/>
      <c r="AW1221" s="12"/>
      <c r="AX1221" s="13"/>
      <c r="AY1221" s="12"/>
      <c r="AZ1221" s="12"/>
      <c r="BA1221" s="39"/>
      <c r="BB1221" s="40">
        <v>0</v>
      </c>
      <c r="BC1221" s="39"/>
      <c r="BE1221" s="12"/>
      <c r="BF1221" s="12"/>
      <c r="BG1221" s="12"/>
      <c r="BH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</row>
    <row r="1222" spans="1:128" x14ac:dyDescent="0.25">
      <c r="A1222" s="34" t="s">
        <v>176</v>
      </c>
      <c r="B1222" s="1">
        <v>40980</v>
      </c>
      <c r="C1222" s="2"/>
      <c r="D1222" s="1"/>
      <c r="F1222">
        <v>68</v>
      </c>
      <c r="G1222" t="s">
        <v>129</v>
      </c>
      <c r="H1222" s="2"/>
      <c r="I1222" s="12"/>
      <c r="J1222" s="12"/>
      <c r="K1222" s="2"/>
      <c r="L1222" s="36"/>
      <c r="M1222" s="2"/>
      <c r="N1222" s="2"/>
      <c r="O1222" s="2"/>
      <c r="P1222" s="12"/>
      <c r="Q1222" s="12"/>
      <c r="R1222" s="12"/>
      <c r="S1222" s="12"/>
      <c r="T1222" s="12"/>
      <c r="U1222" s="39">
        <v>2407.5019449984975</v>
      </c>
      <c r="V1222" s="40">
        <v>240.75019449984975</v>
      </c>
      <c r="W1222" s="12"/>
      <c r="X1222" s="12"/>
      <c r="Y1222" s="12"/>
      <c r="Z1222" s="39">
        <v>2113.4179470436402</v>
      </c>
      <c r="AA1222" s="40">
        <v>211.34179470436402</v>
      </c>
      <c r="AB1222" s="12">
        <v>3.9155990390775237</v>
      </c>
      <c r="AC1222" s="42">
        <f>AB1222/AA1222</f>
        <v>1.8527329364997912E-2</v>
      </c>
      <c r="AD1222" s="12"/>
      <c r="AE1222" s="12"/>
      <c r="AF1222" s="12"/>
      <c r="AG1222" s="12">
        <v>257.30864299344557</v>
      </c>
      <c r="AH1222" s="12"/>
      <c r="AI1222" s="12">
        <v>219.8268434423812</v>
      </c>
      <c r="AJ1222" s="12"/>
      <c r="AK1222" s="12">
        <v>0</v>
      </c>
      <c r="AL1222" s="12">
        <v>0</v>
      </c>
      <c r="AM1222" s="39">
        <f>AG1222+AH1222+AI1222+AJ1222+AK1222+AL1222</f>
        <v>477.13548643582681</v>
      </c>
      <c r="AN1222" s="40">
        <f>AM1222/10</f>
        <v>47.713548643582683</v>
      </c>
      <c r="AO1222" s="12"/>
      <c r="AP1222" s="12"/>
      <c r="AQ1222" s="12"/>
      <c r="AR1222" s="41">
        <v>336.03952782047315</v>
      </c>
      <c r="AS1222" s="12">
        <v>282.78917617607425</v>
      </c>
      <c r="AT1222" s="12">
        <v>53.250351644398933</v>
      </c>
      <c r="AU1222" s="12">
        <v>0</v>
      </c>
      <c r="AV1222" s="12"/>
      <c r="AW1222" s="12"/>
      <c r="AX1222" s="13">
        <v>0</v>
      </c>
      <c r="AY1222" s="12"/>
      <c r="AZ1222" s="12"/>
      <c r="BA1222" s="39"/>
      <c r="BB1222" s="40">
        <v>0</v>
      </c>
      <c r="BC1222" s="39">
        <f>U1222+Z1222+AM1222+BA1222</f>
        <v>4998.055378477964</v>
      </c>
      <c r="BD1222">
        <f>V1222+AA1222+AN1222</f>
        <v>499.80553784779642</v>
      </c>
      <c r="BE1222" s="12"/>
      <c r="BF1222" s="12"/>
      <c r="BG1222" s="12"/>
      <c r="BH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</row>
    <row r="1223" spans="1:128" x14ac:dyDescent="0.25">
      <c r="A1223" s="34" t="s">
        <v>176</v>
      </c>
      <c r="B1223" s="1">
        <v>40982</v>
      </c>
      <c r="C1223" s="2"/>
      <c r="D1223" s="1"/>
      <c r="F1223">
        <v>70</v>
      </c>
      <c r="G1223" t="s">
        <v>129</v>
      </c>
      <c r="H1223" s="2"/>
      <c r="I1223" s="12"/>
      <c r="J1223" s="12">
        <v>17.649999999999999</v>
      </c>
      <c r="K1223" s="2"/>
      <c r="L1223" s="36"/>
      <c r="M1223" s="2"/>
      <c r="N1223" s="2"/>
      <c r="O1223" s="2"/>
      <c r="P1223" s="12"/>
      <c r="Q1223" s="12"/>
      <c r="R1223" s="12"/>
      <c r="S1223" s="12"/>
      <c r="T1223" s="12"/>
      <c r="U1223" s="39"/>
      <c r="W1223" s="12"/>
      <c r="X1223" s="12"/>
      <c r="Y1223" s="12"/>
      <c r="Z1223" s="39"/>
      <c r="AB1223" s="12"/>
      <c r="AC1223" s="4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39"/>
      <c r="AO1223" s="12"/>
      <c r="AP1223" s="12"/>
      <c r="AQ1223" s="12"/>
      <c r="AR1223" s="41"/>
      <c r="AS1223" s="12"/>
      <c r="AT1223" s="12"/>
      <c r="AU1223" s="12"/>
      <c r="AV1223" s="12"/>
      <c r="AW1223" s="12"/>
      <c r="AX1223" s="13"/>
      <c r="AY1223" s="12"/>
      <c r="AZ1223" s="12"/>
      <c r="BA1223" s="39"/>
      <c r="BB1223" s="40">
        <v>0</v>
      </c>
      <c r="BC1223" s="39"/>
      <c r="BE1223" s="12"/>
      <c r="BF1223" s="12"/>
      <c r="BG1223" s="12"/>
      <c r="BH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</row>
    <row r="1224" spans="1:128" x14ac:dyDescent="0.25">
      <c r="A1224" s="34" t="s">
        <v>176</v>
      </c>
      <c r="B1224" s="1">
        <v>40994</v>
      </c>
      <c r="C1224" s="2"/>
      <c r="D1224" s="1"/>
      <c r="F1224">
        <v>82</v>
      </c>
      <c r="G1224" t="s">
        <v>129</v>
      </c>
      <c r="H1224" s="2"/>
      <c r="I1224" s="12"/>
      <c r="J1224" s="12">
        <v>19.899999999999999</v>
      </c>
      <c r="K1224" s="2"/>
      <c r="L1224" s="36"/>
      <c r="M1224" s="2"/>
      <c r="N1224" s="2"/>
      <c r="O1224" s="2"/>
      <c r="P1224" s="12"/>
      <c r="Q1224" s="12"/>
      <c r="R1224" s="12"/>
      <c r="S1224" s="12"/>
      <c r="T1224" s="12"/>
      <c r="U1224" s="39"/>
      <c r="W1224" s="12"/>
      <c r="X1224" s="12"/>
      <c r="Y1224" s="12"/>
      <c r="Z1224" s="39"/>
      <c r="AB1224" s="12"/>
      <c r="AC1224" s="4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39"/>
      <c r="AO1224" s="12"/>
      <c r="AP1224" s="12"/>
      <c r="AQ1224" s="12"/>
      <c r="AR1224" s="41"/>
      <c r="AS1224" s="12"/>
      <c r="AT1224" s="12"/>
      <c r="AU1224" s="12"/>
      <c r="AV1224" s="12"/>
      <c r="AW1224" s="12"/>
      <c r="AX1224" s="13"/>
      <c r="AY1224" s="12"/>
      <c r="AZ1224" s="12"/>
      <c r="BA1224" s="39"/>
      <c r="BB1224" s="40">
        <v>0</v>
      </c>
      <c r="BC1224" s="39"/>
      <c r="BE1224" s="12"/>
      <c r="BF1224" s="12"/>
      <c r="BG1224" s="12"/>
      <c r="BH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2"/>
      <c r="DF1224" s="12"/>
      <c r="DG1224" s="12"/>
      <c r="DH1224" s="12"/>
      <c r="DI1224" s="12"/>
      <c r="DJ1224" s="12"/>
      <c r="DK1224" s="12"/>
      <c r="DL1224" s="12"/>
      <c r="DM1224" s="12"/>
      <c r="DN1224" s="12"/>
      <c r="DO1224" s="12"/>
      <c r="DP1224" s="12"/>
      <c r="DQ1224" s="12"/>
      <c r="DR1224" s="12"/>
      <c r="DS1224" s="12"/>
      <c r="DT1224" s="12"/>
      <c r="DU1224" s="12"/>
      <c r="DV1224" s="12"/>
      <c r="DW1224" s="12"/>
      <c r="DX1224" s="12"/>
    </row>
    <row r="1225" spans="1:128" x14ac:dyDescent="0.25">
      <c r="A1225" s="34" t="s">
        <v>176</v>
      </c>
      <c r="B1225" s="1">
        <v>41001</v>
      </c>
      <c r="C1225" s="2"/>
      <c r="D1225" s="1"/>
      <c r="F1225">
        <v>89</v>
      </c>
      <c r="G1225" t="s">
        <v>129</v>
      </c>
      <c r="H1225" s="2"/>
      <c r="I1225" s="12"/>
      <c r="J1225" s="12">
        <v>20.7</v>
      </c>
      <c r="K1225" s="2"/>
      <c r="L1225" s="36"/>
      <c r="M1225" s="2"/>
      <c r="N1225" s="2"/>
      <c r="O1225" s="2"/>
      <c r="P1225" s="12"/>
      <c r="Q1225" s="12"/>
      <c r="R1225" s="12"/>
      <c r="S1225" s="12"/>
      <c r="T1225" s="12"/>
      <c r="U1225" s="39"/>
      <c r="W1225" s="12"/>
      <c r="X1225" s="12"/>
      <c r="Y1225" s="12"/>
      <c r="Z1225" s="39"/>
      <c r="AB1225" s="12"/>
      <c r="AC1225" s="4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39"/>
      <c r="AO1225" s="12"/>
      <c r="AP1225" s="12"/>
      <c r="AQ1225" s="12"/>
      <c r="AR1225" s="41"/>
      <c r="AS1225" s="12"/>
      <c r="AT1225" s="12"/>
      <c r="AU1225" s="12"/>
      <c r="AV1225" s="12"/>
      <c r="AW1225" s="12"/>
      <c r="AX1225" s="13"/>
      <c r="AY1225" s="12"/>
      <c r="AZ1225" s="12"/>
      <c r="BA1225" s="39"/>
      <c r="BB1225" s="40">
        <v>0</v>
      </c>
      <c r="BC1225" s="39"/>
      <c r="BE1225" s="12"/>
      <c r="BF1225" s="12"/>
      <c r="BG1225" s="12"/>
      <c r="BH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</row>
    <row r="1226" spans="1:128" x14ac:dyDescent="0.25">
      <c r="A1226" s="34" t="s">
        <v>176</v>
      </c>
      <c r="B1226" s="1">
        <v>41011</v>
      </c>
      <c r="C1226" s="2"/>
      <c r="D1226" s="1"/>
      <c r="F1226">
        <v>99</v>
      </c>
      <c r="G1226" t="s">
        <v>129</v>
      </c>
      <c r="H1226" s="2"/>
      <c r="I1226" s="12"/>
      <c r="J1226" s="12"/>
      <c r="K1226" s="2"/>
      <c r="L1226" s="36"/>
      <c r="M1226" s="2"/>
      <c r="N1226" s="2"/>
      <c r="O1226" s="2"/>
      <c r="P1226" s="12"/>
      <c r="Q1226" s="12"/>
      <c r="R1226" s="12"/>
      <c r="S1226" s="12"/>
      <c r="T1226" s="12"/>
      <c r="U1226" s="39">
        <v>4988.2388380027587</v>
      </c>
      <c r="V1226" s="40">
        <v>498.82388380027589</v>
      </c>
      <c r="W1226" s="12"/>
      <c r="X1226" s="12"/>
      <c r="Y1226" s="12"/>
      <c r="Z1226" s="39">
        <v>2936.4545402332174</v>
      </c>
      <c r="AA1226" s="40">
        <v>293.64545402332175</v>
      </c>
      <c r="AB1226" s="12">
        <v>4.5814640577027275</v>
      </c>
      <c r="AC1226" s="42">
        <f>AB1226/AA1226</f>
        <v>1.5602026167716054E-2</v>
      </c>
      <c r="AD1226" s="12"/>
      <c r="AE1226" s="12"/>
      <c r="AF1226" s="12"/>
      <c r="AG1226" s="12">
        <v>53.725229131605722</v>
      </c>
      <c r="AH1226" s="12"/>
      <c r="AI1226" s="12">
        <v>3831.3128448995931</v>
      </c>
      <c r="AJ1226" s="12"/>
      <c r="AK1226" s="12">
        <v>0</v>
      </c>
      <c r="AL1226" s="12">
        <v>0</v>
      </c>
      <c r="AM1226" s="39">
        <f>AG1226+AH1226+AI1226+AJ1226+AK1226+AL1226</f>
        <v>3885.0380740311989</v>
      </c>
      <c r="AN1226" s="40">
        <f>AM1226/10</f>
        <v>388.50380740311988</v>
      </c>
      <c r="AO1226" s="12"/>
      <c r="AP1226" s="12"/>
      <c r="AQ1226" s="12"/>
      <c r="AR1226" s="41">
        <v>216.03030558369869</v>
      </c>
      <c r="AS1226" s="12">
        <v>55.250361774765778</v>
      </c>
      <c r="AT1226" s="12">
        <v>160.7799438089329</v>
      </c>
      <c r="AU1226" s="12">
        <v>0</v>
      </c>
      <c r="AV1226" s="12"/>
      <c r="AW1226" s="12"/>
      <c r="AX1226" s="13">
        <v>0</v>
      </c>
      <c r="AY1226" s="12"/>
      <c r="AZ1226" s="12"/>
      <c r="BA1226" s="39"/>
      <c r="BB1226" s="40">
        <v>0</v>
      </c>
      <c r="BC1226" s="39">
        <f>U1226+Z1226+AM1226+BA1226</f>
        <v>11809.731452267175</v>
      </c>
      <c r="BD1226">
        <f>V1226+AA1226+AN1226</f>
        <v>1180.9731452267176</v>
      </c>
      <c r="BE1226" s="12"/>
      <c r="BF1226" s="12"/>
      <c r="BG1226" s="12"/>
      <c r="BH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2"/>
      <c r="DF1226" s="12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</row>
    <row r="1227" spans="1:128" x14ac:dyDescent="0.25">
      <c r="A1227" s="34" t="s">
        <v>176</v>
      </c>
      <c r="B1227" s="1">
        <v>41016</v>
      </c>
      <c r="C1227" s="2"/>
      <c r="D1227" s="1"/>
      <c r="F1227">
        <v>104</v>
      </c>
      <c r="G1227" t="s">
        <v>129</v>
      </c>
      <c r="H1227" s="2"/>
      <c r="I1227" s="12"/>
      <c r="J1227" s="12">
        <v>21.7</v>
      </c>
      <c r="K1227" s="2"/>
      <c r="L1227" s="36"/>
      <c r="M1227" s="2"/>
      <c r="N1227" s="2"/>
      <c r="O1227" s="2"/>
      <c r="P1227" s="12"/>
      <c r="Q1227" s="12"/>
      <c r="R1227" s="12"/>
      <c r="S1227" s="12"/>
      <c r="T1227" s="12"/>
      <c r="U1227" s="39"/>
      <c r="W1227" s="12"/>
      <c r="X1227" s="12"/>
      <c r="Y1227" s="12"/>
      <c r="Z1227" s="39"/>
      <c r="AB1227" s="12"/>
      <c r="AC1227" s="4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39"/>
      <c r="AO1227" s="12"/>
      <c r="AP1227" s="12"/>
      <c r="AQ1227" s="12"/>
      <c r="AR1227" s="41"/>
      <c r="AS1227" s="12"/>
      <c r="AT1227" s="12"/>
      <c r="AU1227" s="12"/>
      <c r="AV1227" s="12"/>
      <c r="AW1227" s="12"/>
      <c r="AX1227" s="13"/>
      <c r="AY1227" s="12"/>
      <c r="AZ1227" s="12"/>
      <c r="BA1227" s="39"/>
      <c r="BB1227" s="40">
        <v>0</v>
      </c>
      <c r="BC1227" s="39"/>
      <c r="BE1227" s="12"/>
      <c r="BF1227" s="12"/>
      <c r="BG1227" s="12"/>
      <c r="BH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</row>
    <row r="1228" spans="1:128" x14ac:dyDescent="0.25">
      <c r="A1228" s="34" t="s">
        <v>176</v>
      </c>
      <c r="B1228" s="1">
        <v>41029</v>
      </c>
      <c r="C1228" s="2"/>
      <c r="D1228" s="1"/>
      <c r="F1228">
        <v>117</v>
      </c>
      <c r="G1228" t="s">
        <v>129</v>
      </c>
      <c r="H1228" s="2"/>
      <c r="I1228" s="12"/>
      <c r="J1228" s="12"/>
      <c r="K1228" s="2"/>
      <c r="L1228" s="36"/>
      <c r="M1228" s="2"/>
      <c r="N1228" s="2"/>
      <c r="O1228" s="2"/>
      <c r="P1228" s="12"/>
      <c r="Q1228" s="12"/>
      <c r="R1228" s="12"/>
      <c r="S1228" s="12"/>
      <c r="T1228" s="12"/>
      <c r="U1228" s="39">
        <v>4635.1482706349934</v>
      </c>
      <c r="V1228" s="40">
        <v>463.51482706349935</v>
      </c>
      <c r="W1228" s="12"/>
      <c r="X1228" s="12"/>
      <c r="Y1228" s="12"/>
      <c r="Z1228" s="39">
        <v>2668.8819209876892</v>
      </c>
      <c r="AA1228" s="40">
        <v>266.88819209876891</v>
      </c>
      <c r="AB1228" s="12">
        <v>3.8501553909125779</v>
      </c>
      <c r="AC1228" s="42">
        <f>AB1228/AA1228</f>
        <v>1.4426098661898567E-2</v>
      </c>
      <c r="AD1228" s="12"/>
      <c r="AE1228" s="12"/>
      <c r="AF1228" s="12"/>
      <c r="AG1228" s="12">
        <v>18.547367692377101</v>
      </c>
      <c r="AH1228" s="12"/>
      <c r="AI1228" s="12">
        <v>6436.7408517623071</v>
      </c>
      <c r="AJ1228" s="12"/>
      <c r="AK1228" s="12">
        <v>66.279908181892978</v>
      </c>
      <c r="AL1228" s="12">
        <v>490.07919722795702</v>
      </c>
      <c r="AM1228" s="39">
        <f>AG1228+AH1228+AI1228+AJ1228+AK1228+AL1228</f>
        <v>7011.6473248645343</v>
      </c>
      <c r="AN1228" s="40">
        <f>AM1228/10</f>
        <v>701.16473248645343</v>
      </c>
      <c r="AO1228" s="12"/>
      <c r="AP1228" s="12"/>
      <c r="AQ1228" s="12"/>
      <c r="AR1228" s="41">
        <v>189.98370836847735</v>
      </c>
      <c r="AS1228" s="12">
        <v>9.7818624772505363</v>
      </c>
      <c r="AT1228" s="12">
        <v>165.32514506777204</v>
      </c>
      <c r="AU1228" s="12">
        <v>12.588773029423706</v>
      </c>
      <c r="AV1228" s="12"/>
      <c r="AW1228" s="12"/>
      <c r="AX1228" s="13">
        <v>2.2879277940310376</v>
      </c>
      <c r="AY1228" s="12"/>
      <c r="AZ1228" s="12"/>
      <c r="BA1228" s="39"/>
      <c r="BB1228" s="40">
        <v>0</v>
      </c>
      <c r="BC1228" s="39">
        <f>U1228+Z1228+AM1228+BA1228</f>
        <v>14315.677516487216</v>
      </c>
      <c r="BD1228">
        <f>V1228+AA1228+AN1228</f>
        <v>1431.5677516487217</v>
      </c>
      <c r="BE1228" s="12"/>
      <c r="BF1228" s="12"/>
      <c r="BG1228" s="12"/>
      <c r="BH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/>
      <c r="DB1228" s="12"/>
      <c r="DC1228" s="12"/>
      <c r="DD1228" s="12"/>
      <c r="DE1228" s="12"/>
      <c r="DF1228" s="12"/>
      <c r="DG1228" s="12"/>
      <c r="DH1228" s="12"/>
      <c r="DI1228" s="12"/>
      <c r="DJ1228" s="12"/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</row>
    <row r="1229" spans="1:128" x14ac:dyDescent="0.25">
      <c r="A1229" s="34" t="s">
        <v>176</v>
      </c>
      <c r="B1229" s="1">
        <v>41043</v>
      </c>
      <c r="C1229" s="2"/>
      <c r="D1229" s="1"/>
      <c r="F1229">
        <v>131</v>
      </c>
      <c r="G1229" t="s">
        <v>129</v>
      </c>
      <c r="H1229" s="2"/>
      <c r="I1229" s="12"/>
      <c r="J1229" s="12"/>
      <c r="K1229" s="2"/>
      <c r="L1229" s="36"/>
      <c r="M1229" s="2"/>
      <c r="N1229" s="2"/>
      <c r="O1229" s="2"/>
      <c r="P1229" s="12"/>
      <c r="Q1229" s="12"/>
      <c r="R1229" s="12"/>
      <c r="S1229" s="12"/>
      <c r="T1229" s="12"/>
      <c r="U1229" s="39"/>
      <c r="W1229" s="12"/>
      <c r="X1229" s="12"/>
      <c r="Y1229" s="12"/>
      <c r="Z1229" s="39"/>
      <c r="AB1229" s="12"/>
      <c r="AC1229" s="4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39"/>
      <c r="AO1229" s="12"/>
      <c r="AP1229" s="12"/>
      <c r="AQ1229" s="12"/>
      <c r="AR1229" s="41"/>
      <c r="AS1229" s="12"/>
      <c r="AT1229" s="12"/>
      <c r="AU1229" s="12"/>
      <c r="AV1229" s="12"/>
      <c r="AW1229" s="12"/>
      <c r="AX1229" s="13"/>
      <c r="AY1229" s="12"/>
      <c r="AZ1229" s="12"/>
      <c r="BA1229" s="39"/>
      <c r="BB1229" s="40">
        <v>0</v>
      </c>
      <c r="BC1229" s="39"/>
      <c r="BE1229" s="12"/>
      <c r="BF1229" s="12"/>
      <c r="BG1229" s="12">
        <v>13.213885778275476</v>
      </c>
      <c r="BH1229" s="12">
        <v>4.7288135593220337</v>
      </c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2"/>
      <c r="DF1229" s="12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</row>
    <row r="1230" spans="1:128" x14ac:dyDescent="0.25">
      <c r="A1230" s="34" t="s">
        <v>176</v>
      </c>
      <c r="B1230" s="1">
        <v>41050</v>
      </c>
      <c r="C1230" s="2"/>
      <c r="D1230" s="1"/>
      <c r="F1230">
        <v>138</v>
      </c>
      <c r="G1230" t="s">
        <v>129</v>
      </c>
      <c r="H1230" s="2"/>
      <c r="I1230" s="12"/>
      <c r="J1230" s="12"/>
      <c r="K1230" s="2"/>
      <c r="L1230" s="36"/>
      <c r="M1230" s="2"/>
      <c r="N1230" s="2"/>
      <c r="O1230" s="2"/>
      <c r="P1230" s="12"/>
      <c r="Q1230" s="12"/>
      <c r="R1230" s="12"/>
      <c r="S1230" s="12"/>
      <c r="T1230" s="12"/>
      <c r="U1230" s="39"/>
      <c r="W1230" s="12"/>
      <c r="X1230" s="12"/>
      <c r="Y1230" s="12"/>
      <c r="Z1230" s="39"/>
      <c r="AB1230" s="12"/>
      <c r="AC1230" s="4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39"/>
      <c r="AO1230" s="12"/>
      <c r="AP1230" s="12"/>
      <c r="AQ1230" s="12"/>
      <c r="AR1230" s="41"/>
      <c r="AS1230" s="12"/>
      <c r="AT1230" s="12"/>
      <c r="AU1230" s="12"/>
      <c r="AV1230" s="12"/>
      <c r="AW1230" s="12"/>
      <c r="AX1230" s="13"/>
      <c r="AY1230" s="12"/>
      <c r="AZ1230" s="12"/>
      <c r="BA1230" s="39"/>
      <c r="BB1230" s="40">
        <v>0</v>
      </c>
      <c r="BC1230" s="39"/>
      <c r="BE1230" s="12"/>
      <c r="BF1230" s="12"/>
      <c r="BG1230" s="12">
        <v>19.932810750279955</v>
      </c>
      <c r="BH1230" s="12">
        <v>6.375</v>
      </c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2"/>
      <c r="DF1230" s="12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</row>
    <row r="1231" spans="1:128" x14ac:dyDescent="0.25">
      <c r="A1231" s="34" t="s">
        <v>176</v>
      </c>
      <c r="B1231" s="1">
        <v>41057</v>
      </c>
      <c r="C1231" s="2"/>
      <c r="D1231" s="1"/>
      <c r="F1231">
        <v>145</v>
      </c>
      <c r="G1231" t="s">
        <v>129</v>
      </c>
      <c r="H1231" s="2"/>
      <c r="I1231" s="12"/>
      <c r="J1231" s="12"/>
      <c r="K1231" s="2"/>
      <c r="L1231" s="36"/>
      <c r="M1231" s="2"/>
      <c r="N1231" s="2"/>
      <c r="O1231" s="2"/>
      <c r="P1231" s="12"/>
      <c r="Q1231" s="12"/>
      <c r="R1231" s="12"/>
      <c r="S1231" s="12"/>
      <c r="T1231" s="12"/>
      <c r="U1231" s="39"/>
      <c r="W1231" s="12"/>
      <c r="X1231" s="12"/>
      <c r="Y1231" s="12"/>
      <c r="Z1231" s="39"/>
      <c r="AB1231" s="12"/>
      <c r="AC1231" s="4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39"/>
      <c r="AO1231" s="12"/>
      <c r="AP1231" s="12"/>
      <c r="AQ1231" s="12"/>
      <c r="AR1231" s="41"/>
      <c r="AS1231" s="12"/>
      <c r="AT1231" s="12"/>
      <c r="AU1231" s="12"/>
      <c r="AV1231" s="12"/>
      <c r="AW1231" s="12"/>
      <c r="AX1231" s="13"/>
      <c r="AY1231" s="12"/>
      <c r="AZ1231" s="12"/>
      <c r="BA1231" s="39"/>
      <c r="BB1231" s="40">
        <v>0</v>
      </c>
      <c r="BC1231" s="39"/>
      <c r="BE1231" s="12"/>
      <c r="BF1231" s="12"/>
      <c r="BG1231" s="12">
        <v>31.131019036954086</v>
      </c>
      <c r="BH1231" s="12">
        <v>6.4249999999999998</v>
      </c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2"/>
      <c r="DF1231" s="12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</row>
    <row r="1232" spans="1:128" x14ac:dyDescent="0.25">
      <c r="A1232" s="34" t="s">
        <v>176</v>
      </c>
      <c r="B1232" s="1">
        <v>41064</v>
      </c>
      <c r="C1232" s="2"/>
      <c r="D1232" s="1"/>
      <c r="F1232">
        <v>152</v>
      </c>
      <c r="G1232" t="s">
        <v>129</v>
      </c>
      <c r="H1232" s="2"/>
      <c r="I1232" s="12"/>
      <c r="J1232" s="12"/>
      <c r="K1232" s="2"/>
      <c r="L1232" s="36"/>
      <c r="M1232" s="2"/>
      <c r="N1232" s="2"/>
      <c r="O1232" s="2"/>
      <c r="P1232" s="12"/>
      <c r="Q1232" s="12"/>
      <c r="R1232" s="12"/>
      <c r="S1232" s="12"/>
      <c r="T1232" s="12"/>
      <c r="U1232" s="39"/>
      <c r="W1232" s="12"/>
      <c r="X1232" s="12"/>
      <c r="Y1232" s="12"/>
      <c r="Z1232" s="39"/>
      <c r="AB1232" s="12"/>
      <c r="AC1232" s="4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39"/>
      <c r="AO1232" s="12"/>
      <c r="AP1232" s="12"/>
      <c r="AQ1232" s="12"/>
      <c r="AR1232" s="41"/>
      <c r="AS1232" s="12"/>
      <c r="AT1232" s="12"/>
      <c r="AU1232" s="12"/>
      <c r="AV1232" s="12"/>
      <c r="AW1232" s="12"/>
      <c r="AX1232" s="13"/>
      <c r="AY1232" s="12"/>
      <c r="AZ1232" s="12"/>
      <c r="BA1232" s="39"/>
      <c r="BB1232" s="40">
        <v>0</v>
      </c>
      <c r="BC1232" s="39"/>
      <c r="BE1232" s="12"/>
      <c r="BF1232" s="12"/>
      <c r="BG1232" s="12">
        <v>45.688689809630461</v>
      </c>
      <c r="BH1232" s="12">
        <v>6.226923076923077</v>
      </c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2"/>
      <c r="DF1232" s="12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</row>
    <row r="1233" spans="1:128" x14ac:dyDescent="0.25">
      <c r="A1233" s="34" t="s">
        <v>176</v>
      </c>
      <c r="B1233" s="1">
        <v>41066</v>
      </c>
      <c r="C1233" s="2"/>
      <c r="D1233" s="1"/>
      <c r="F1233">
        <v>154</v>
      </c>
      <c r="G1233" t="s">
        <v>129</v>
      </c>
      <c r="H1233" s="2"/>
      <c r="I1233" s="12"/>
      <c r="J1233" s="12"/>
      <c r="K1233" s="2"/>
      <c r="L1233" s="36"/>
      <c r="M1233" s="2"/>
      <c r="N1233" s="2"/>
      <c r="O1233" s="2"/>
      <c r="P1233" s="12"/>
      <c r="Q1233" s="12"/>
      <c r="R1233" s="12"/>
      <c r="S1233" s="12"/>
      <c r="T1233" s="12"/>
      <c r="U1233" s="39">
        <v>7018.0058714761581</v>
      </c>
      <c r="V1233" s="40">
        <v>701.80058714761583</v>
      </c>
      <c r="W1233" s="12"/>
      <c r="X1233" s="12"/>
      <c r="Y1233" s="12"/>
      <c r="Z1233" s="39">
        <v>2353.4749577541738</v>
      </c>
      <c r="AA1233" s="40">
        <v>235.34749577541737</v>
      </c>
      <c r="AB1233" s="12">
        <v>2.4684440682420541</v>
      </c>
      <c r="AC1233" s="42">
        <f>AB1233/AA1233</f>
        <v>1.0488507898115011E-2</v>
      </c>
      <c r="AD1233" s="12"/>
      <c r="AE1233" s="12"/>
      <c r="AF1233" s="12"/>
      <c r="AG1233" s="12">
        <v>0</v>
      </c>
      <c r="AH1233" s="12"/>
      <c r="AI1233" s="12">
        <v>3716.169135962431</v>
      </c>
      <c r="AJ1233" s="12"/>
      <c r="AK1233" s="12">
        <v>332.78201221631861</v>
      </c>
      <c r="AL1233" s="12">
        <v>8109.5931797697003</v>
      </c>
      <c r="AM1233" s="39">
        <f>AG1233+AH1233+AI1233+AJ1233+AK1233+AL1233</f>
        <v>12158.54432794845</v>
      </c>
      <c r="AN1233" s="40">
        <f>AM1233/10</f>
        <v>1215.854432794845</v>
      </c>
      <c r="AO1233" s="12"/>
      <c r="AP1233" s="12"/>
      <c r="AQ1233" s="12"/>
      <c r="AR1233" s="41">
        <v>188.50720336215699</v>
      </c>
      <c r="AS1233" s="12">
        <v>0</v>
      </c>
      <c r="AT1233" s="12">
        <v>75.505992212485239</v>
      </c>
      <c r="AU1233" s="12">
        <v>103.74209618178212</v>
      </c>
      <c r="AV1233" s="12"/>
      <c r="AW1233" s="12"/>
      <c r="AX1233" s="13">
        <v>9.2591149678896265</v>
      </c>
      <c r="AY1233" s="12"/>
      <c r="AZ1233" s="12"/>
      <c r="BA1233" s="39"/>
      <c r="BB1233" s="40">
        <v>0</v>
      </c>
      <c r="BC1233" s="39">
        <f>U1233+Z1233+AM1233+BA1233</f>
        <v>21530.025157178781</v>
      </c>
      <c r="BD1233">
        <f>V1233+AA1233+AN1233</f>
        <v>2153.0025157178779</v>
      </c>
      <c r="BE1233" s="12"/>
      <c r="BF1233" s="12"/>
      <c r="BG1233" s="12"/>
      <c r="BH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2"/>
      <c r="DF1233" s="12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</row>
    <row r="1234" spans="1:128" x14ac:dyDescent="0.25">
      <c r="A1234" s="34" t="s">
        <v>176</v>
      </c>
      <c r="B1234" s="1">
        <v>41072</v>
      </c>
      <c r="C1234" s="2"/>
      <c r="D1234" s="1"/>
      <c r="F1234">
        <v>160</v>
      </c>
      <c r="G1234" t="s">
        <v>129</v>
      </c>
      <c r="H1234" s="2"/>
      <c r="I1234" s="12"/>
      <c r="J1234" s="12"/>
      <c r="K1234" s="2"/>
      <c r="L1234" s="36"/>
      <c r="M1234" s="2"/>
      <c r="N1234" s="2"/>
      <c r="O1234" s="2"/>
      <c r="P1234" s="12"/>
      <c r="Q1234" s="12"/>
      <c r="R1234" s="12"/>
      <c r="S1234" s="12"/>
      <c r="T1234" s="12"/>
      <c r="U1234" s="39"/>
      <c r="W1234" s="12"/>
      <c r="X1234" s="12"/>
      <c r="Y1234" s="12"/>
      <c r="Z1234" s="39"/>
      <c r="AB1234" s="12"/>
      <c r="AC1234" s="4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39"/>
      <c r="AO1234" s="12"/>
      <c r="AP1234" s="12"/>
      <c r="AQ1234" s="12"/>
      <c r="AR1234" s="41"/>
      <c r="AS1234" s="12"/>
      <c r="AT1234" s="12"/>
      <c r="AU1234" s="12"/>
      <c r="AV1234" s="12"/>
      <c r="AW1234" s="12"/>
      <c r="AX1234" s="13"/>
      <c r="AY1234" s="12"/>
      <c r="AZ1234" s="12"/>
      <c r="BA1234" s="39"/>
      <c r="BB1234" s="40">
        <v>0</v>
      </c>
      <c r="BC1234" s="39"/>
      <c r="BE1234" s="12"/>
      <c r="BF1234" s="12"/>
      <c r="BG1234" s="12">
        <v>82.194848824188128</v>
      </c>
      <c r="BH1234" s="12">
        <v>5.4294478527607364</v>
      </c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/>
      <c r="CY1234" s="12"/>
      <c r="CZ1234" s="12"/>
      <c r="DA1234" s="12"/>
      <c r="DB1234" s="12"/>
      <c r="DC1234" s="12"/>
      <c r="DD1234" s="12"/>
      <c r="DE1234" s="12"/>
      <c r="DF1234" s="12"/>
      <c r="DG1234" s="12"/>
      <c r="DH1234" s="12"/>
      <c r="DI1234" s="12"/>
      <c r="DJ1234" s="12"/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</row>
    <row r="1235" spans="1:128" x14ac:dyDescent="0.25">
      <c r="A1235" s="34" t="s">
        <v>176</v>
      </c>
      <c r="B1235" s="1">
        <v>41092</v>
      </c>
      <c r="C1235" s="2"/>
      <c r="D1235" s="1"/>
      <c r="F1235">
        <v>180</v>
      </c>
      <c r="G1235" t="s">
        <v>129</v>
      </c>
      <c r="H1235" s="2"/>
      <c r="I1235" s="12"/>
      <c r="J1235" s="12"/>
      <c r="K1235" s="2"/>
      <c r="L1235" s="36"/>
      <c r="M1235" s="2"/>
      <c r="N1235" s="2"/>
      <c r="O1235" s="2"/>
      <c r="P1235" s="12"/>
      <c r="Q1235" s="12"/>
      <c r="R1235" s="12"/>
      <c r="S1235" s="12"/>
      <c r="T1235" s="12"/>
      <c r="U1235" s="39"/>
      <c r="W1235" s="12"/>
      <c r="X1235" s="12"/>
      <c r="Y1235" s="12"/>
      <c r="Z1235" s="39"/>
      <c r="AB1235" s="12"/>
      <c r="AC1235" s="4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39"/>
      <c r="AO1235" s="12"/>
      <c r="AP1235" s="12"/>
      <c r="AQ1235" s="12"/>
      <c r="AR1235" s="41"/>
      <c r="AS1235" s="12"/>
      <c r="AT1235" s="12"/>
      <c r="AU1235" s="12"/>
      <c r="AV1235" s="12"/>
      <c r="AW1235" s="12"/>
      <c r="AX1235" s="13"/>
      <c r="AY1235" s="12"/>
      <c r="AZ1235" s="12"/>
      <c r="BA1235" s="39"/>
      <c r="BB1235" s="40">
        <v>0</v>
      </c>
      <c r="BC1235" s="39"/>
      <c r="BE1235" s="12"/>
      <c r="BF1235" s="12"/>
      <c r="BG1235" s="12">
        <v>100</v>
      </c>
      <c r="BH1235" s="12">
        <v>4.7295597484276728</v>
      </c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2"/>
      <c r="DF1235" s="12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</row>
    <row r="1236" spans="1:128" x14ac:dyDescent="0.25">
      <c r="A1236" s="34" t="s">
        <v>176</v>
      </c>
      <c r="B1236" s="1">
        <v>41096</v>
      </c>
      <c r="C1236" s="2">
        <v>9</v>
      </c>
      <c r="D1236" s="1" t="s">
        <v>122</v>
      </c>
      <c r="E1236" t="s">
        <v>20</v>
      </c>
      <c r="F1236">
        <v>184</v>
      </c>
      <c r="G1236" t="s">
        <v>129</v>
      </c>
      <c r="H1236" s="2"/>
      <c r="I1236" s="12"/>
      <c r="J1236" s="12"/>
      <c r="K1236" s="2"/>
      <c r="L1236" s="36"/>
      <c r="M1236" s="2"/>
      <c r="N1236" s="2"/>
      <c r="O1236" s="2"/>
      <c r="P1236" s="12"/>
      <c r="Q1236" s="12"/>
      <c r="R1236" s="12"/>
      <c r="S1236" s="12"/>
      <c r="T1236" s="12"/>
      <c r="U1236" s="39"/>
      <c r="W1236" s="12"/>
      <c r="X1236" s="12"/>
      <c r="Y1236" s="12"/>
      <c r="Z1236" s="39"/>
      <c r="AB1236" s="12"/>
      <c r="AC1236" s="4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39"/>
      <c r="AO1236" s="12"/>
      <c r="AP1236" s="12"/>
      <c r="AQ1236" s="12"/>
      <c r="AR1236" s="41"/>
      <c r="AS1236" s="12"/>
      <c r="AT1236" s="12"/>
      <c r="AU1236" s="12"/>
      <c r="AV1236" s="12"/>
      <c r="AW1236" s="12"/>
      <c r="AX1236" s="13"/>
      <c r="AY1236" s="12">
        <v>4241.8939499999997</v>
      </c>
      <c r="AZ1236" s="12">
        <v>36.35782246081429</v>
      </c>
      <c r="BA1236" s="39">
        <f>AY1236*(AZ1236/100)</f>
        <v>1542.2602713170224</v>
      </c>
      <c r="BB1236" s="40">
        <v>154.22602713170224</v>
      </c>
      <c r="BC1236" s="39"/>
      <c r="BE1236" s="12"/>
      <c r="BF1236" s="12">
        <f>BA1236/227</f>
        <v>6.7940981115287329</v>
      </c>
      <c r="BG1236" s="12"/>
      <c r="BH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  <c r="CQ1236" s="12"/>
      <c r="CR1236" s="12"/>
      <c r="CS1236" s="12"/>
      <c r="CT1236" s="12"/>
      <c r="CU1236" s="12"/>
      <c r="CV1236" s="12"/>
      <c r="CW1236" s="12"/>
      <c r="CX1236" s="12"/>
      <c r="CY1236" s="12"/>
      <c r="CZ1236" s="12"/>
      <c r="DA1236" s="12"/>
      <c r="DB1236" s="12"/>
      <c r="DC1236" s="12"/>
      <c r="DD1236" s="12"/>
      <c r="DE1236" s="12"/>
      <c r="DF1236" s="12"/>
      <c r="DG1236" s="12"/>
      <c r="DH1236" s="12"/>
      <c r="DI1236" s="12"/>
      <c r="DJ1236" s="12"/>
      <c r="DK1236" s="12"/>
      <c r="DL1236" s="12"/>
      <c r="DM1236" s="12"/>
      <c r="DN1236" s="12"/>
      <c r="DO1236" s="12"/>
      <c r="DP1236" s="12"/>
      <c r="DQ1236" s="12"/>
      <c r="DR1236" s="12"/>
      <c r="DS1236" s="12"/>
      <c r="DT1236" s="12"/>
      <c r="DU1236" s="12"/>
      <c r="DV1236" s="12"/>
      <c r="DW1236" s="12"/>
      <c r="DX1236" s="12"/>
    </row>
    <row r="1237" spans="1:128" x14ac:dyDescent="0.25">
      <c r="A1237" s="34" t="s">
        <v>176</v>
      </c>
      <c r="B1237" s="1">
        <v>40912</v>
      </c>
      <c r="C1237" s="2">
        <v>0</v>
      </c>
      <c r="D1237" s="1" t="s">
        <v>223</v>
      </c>
      <c r="E1237" t="s">
        <v>14</v>
      </c>
      <c r="F1237">
        <v>0</v>
      </c>
      <c r="G1237" t="s">
        <v>129</v>
      </c>
      <c r="H1237" s="2"/>
      <c r="I1237" s="12"/>
      <c r="J1237" s="12"/>
      <c r="K1237" s="2"/>
      <c r="L1237" s="36"/>
      <c r="M1237" s="2"/>
      <c r="N1237" s="2"/>
      <c r="O1237" s="2"/>
      <c r="P1237" s="12"/>
      <c r="Q1237" s="12"/>
      <c r="R1237" s="12"/>
      <c r="S1237" s="12"/>
      <c r="T1237" s="12"/>
      <c r="U1237" s="39">
        <v>0</v>
      </c>
      <c r="W1237" s="12"/>
      <c r="X1237" s="12"/>
      <c r="Y1237" s="12"/>
      <c r="Z1237" s="39">
        <v>0</v>
      </c>
      <c r="AB1237" s="12"/>
      <c r="AC1237" s="42"/>
      <c r="AD1237" s="12"/>
      <c r="AE1237" s="12"/>
      <c r="AF1237" s="12"/>
      <c r="AG1237" s="12">
        <v>0</v>
      </c>
      <c r="AH1237" s="12"/>
      <c r="AI1237" s="12">
        <v>0</v>
      </c>
      <c r="AJ1237" s="12"/>
      <c r="AK1237" s="12">
        <v>0</v>
      </c>
      <c r="AL1237" s="12">
        <v>0</v>
      </c>
      <c r="AM1237" s="39"/>
      <c r="AO1237" s="12"/>
      <c r="AP1237" s="12"/>
      <c r="AQ1237" s="12"/>
      <c r="AR1237" s="41">
        <v>0</v>
      </c>
      <c r="AS1237" s="12">
        <v>0</v>
      </c>
      <c r="AT1237" s="12">
        <v>0</v>
      </c>
      <c r="AU1237" s="12">
        <v>0</v>
      </c>
      <c r="AV1237" s="12"/>
      <c r="AW1237" s="12"/>
      <c r="AX1237" s="13">
        <v>0</v>
      </c>
      <c r="AY1237" s="12"/>
      <c r="AZ1237" s="12"/>
      <c r="BA1237" s="39"/>
      <c r="BB1237" s="40">
        <v>0</v>
      </c>
      <c r="BC1237" s="39"/>
      <c r="BE1237" s="12"/>
      <c r="BF1237" s="12"/>
      <c r="BG1237" s="12"/>
      <c r="BH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2"/>
      <c r="DF1237" s="12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</row>
    <row r="1238" spans="1:128" x14ac:dyDescent="0.25">
      <c r="A1238" s="34" t="s">
        <v>176</v>
      </c>
      <c r="B1238" s="1">
        <v>40947</v>
      </c>
      <c r="C1238" s="2">
        <v>3</v>
      </c>
      <c r="D1238" t="s">
        <v>224</v>
      </c>
      <c r="E1238" t="s">
        <v>16</v>
      </c>
      <c r="F1238">
        <v>35</v>
      </c>
      <c r="G1238" t="s">
        <v>129</v>
      </c>
      <c r="H1238" s="2"/>
      <c r="I1238" s="12"/>
      <c r="J1238" s="12"/>
      <c r="K1238" s="2"/>
      <c r="L1238" s="36">
        <v>35</v>
      </c>
      <c r="M1238" s="2"/>
      <c r="N1238" s="2"/>
      <c r="O1238" s="2"/>
      <c r="P1238" s="12"/>
      <c r="Q1238" s="12"/>
      <c r="R1238" s="12"/>
      <c r="S1238" s="12"/>
      <c r="T1238" s="12"/>
      <c r="U1238" s="39"/>
      <c r="W1238" s="12"/>
      <c r="X1238" s="12"/>
      <c r="Y1238" s="12"/>
      <c r="Z1238" s="39"/>
      <c r="AB1238" s="12"/>
      <c r="AC1238" s="4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39"/>
      <c r="AO1238" s="12"/>
      <c r="AP1238" s="12"/>
      <c r="AQ1238" s="12"/>
      <c r="AR1238" s="41"/>
      <c r="AS1238" s="12"/>
      <c r="AT1238" s="12"/>
      <c r="AU1238" s="12"/>
      <c r="AV1238" s="12"/>
      <c r="AW1238" s="12"/>
      <c r="AX1238" s="13"/>
      <c r="AY1238" s="12"/>
      <c r="AZ1238" s="12"/>
      <c r="BA1238" s="39"/>
      <c r="BB1238" s="40">
        <v>0</v>
      </c>
      <c r="BC1238" s="39"/>
      <c r="BE1238" s="12"/>
      <c r="BF1238" s="12"/>
      <c r="BG1238" s="12"/>
      <c r="BH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2"/>
      <c r="DF1238" s="12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</row>
    <row r="1239" spans="1:128" x14ac:dyDescent="0.25">
      <c r="A1239" s="34" t="s">
        <v>162</v>
      </c>
      <c r="B1239" s="1">
        <v>40963</v>
      </c>
      <c r="C1239" s="2">
        <v>4</v>
      </c>
      <c r="D1239" t="s">
        <v>220</v>
      </c>
      <c r="E1239" t="s">
        <v>17</v>
      </c>
      <c r="F1239">
        <v>51</v>
      </c>
      <c r="G1239" t="s">
        <v>130</v>
      </c>
      <c r="H1239" s="2"/>
      <c r="I1239" s="12"/>
      <c r="J1239" s="12"/>
      <c r="K1239" s="2"/>
      <c r="L1239" s="36"/>
      <c r="M1239" s="2">
        <v>51</v>
      </c>
      <c r="N1239" s="2"/>
      <c r="O1239" s="2"/>
      <c r="P1239" s="12"/>
      <c r="Q1239" s="12"/>
      <c r="R1239" s="12"/>
      <c r="S1239" s="12"/>
      <c r="T1239" s="12"/>
      <c r="U1239" s="39">
        <v>1318.1901511212864</v>
      </c>
      <c r="V1239" s="40">
        <v>131.81901511212862</v>
      </c>
      <c r="W1239" s="12"/>
      <c r="X1239" s="12"/>
      <c r="Y1239" s="12"/>
      <c r="Z1239" s="39">
        <v>1207.7897408961096</v>
      </c>
      <c r="AA1239" s="40">
        <v>120.77897408961095</v>
      </c>
      <c r="AB1239" s="12">
        <v>2.406013981036049</v>
      </c>
      <c r="AC1239" s="42">
        <f>AB1239/AA1239</f>
        <v>1.9920801606171344E-2</v>
      </c>
      <c r="AD1239" s="12"/>
      <c r="AE1239" s="12"/>
      <c r="AF1239" s="12"/>
      <c r="AG1239" s="12">
        <v>189.07298368901803</v>
      </c>
      <c r="AH1239" s="12"/>
      <c r="AI1239" s="12">
        <v>0</v>
      </c>
      <c r="AJ1239" s="12"/>
      <c r="AK1239" s="12">
        <v>0</v>
      </c>
      <c r="AL1239" s="12">
        <v>0</v>
      </c>
      <c r="AM1239" s="39">
        <f>AG1239+AH1239+AI1239+AJ1239+AK1239+AL1239</f>
        <v>189.07298368901803</v>
      </c>
      <c r="AN1239" s="40">
        <f>AM1239/10</f>
        <v>18.907298368901802</v>
      </c>
      <c r="AO1239" s="12"/>
      <c r="AP1239" s="12"/>
      <c r="AQ1239" s="12"/>
      <c r="AR1239" s="41">
        <v>156.00109525179738</v>
      </c>
      <c r="AS1239" s="12">
        <v>156.00109525179738</v>
      </c>
      <c r="AT1239" s="12">
        <v>0</v>
      </c>
      <c r="AU1239" s="12">
        <v>0</v>
      </c>
      <c r="AV1239" s="12"/>
      <c r="AW1239" s="12"/>
      <c r="AX1239" s="13">
        <v>0</v>
      </c>
      <c r="AY1239" s="12"/>
      <c r="AZ1239" s="12"/>
      <c r="BA1239" s="39"/>
      <c r="BB1239" s="40">
        <v>0</v>
      </c>
      <c r="BC1239" s="39">
        <f>U1239+Z1239+AM1239+BA1239</f>
        <v>2715.0528757064144</v>
      </c>
      <c r="BD1239">
        <f>V1239+AA1239+AN1239</f>
        <v>271.50528757064137</v>
      </c>
      <c r="BE1239" s="12"/>
      <c r="BF1239" s="12"/>
      <c r="BG1239" s="12"/>
      <c r="BH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/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2"/>
      <c r="DF1239" s="12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</row>
    <row r="1240" spans="1:128" x14ac:dyDescent="0.25">
      <c r="A1240" s="34" t="s">
        <v>162</v>
      </c>
      <c r="B1240" s="1">
        <v>41071</v>
      </c>
      <c r="C1240" s="2">
        <v>8</v>
      </c>
      <c r="D1240" s="1" t="s">
        <v>221</v>
      </c>
      <c r="E1240" t="s">
        <v>19</v>
      </c>
      <c r="F1240">
        <v>159</v>
      </c>
      <c r="G1240" t="s">
        <v>130</v>
      </c>
      <c r="H1240" s="2"/>
      <c r="I1240" s="12"/>
      <c r="J1240" s="12"/>
      <c r="K1240" s="2"/>
      <c r="L1240" s="36"/>
      <c r="M1240" s="2"/>
      <c r="N1240" s="2"/>
      <c r="O1240" s="2">
        <v>159</v>
      </c>
      <c r="P1240" s="12"/>
      <c r="Q1240" s="12"/>
      <c r="R1240" s="12"/>
      <c r="S1240" s="12"/>
      <c r="T1240" s="12"/>
      <c r="U1240" s="39"/>
      <c r="W1240" s="12"/>
      <c r="X1240" s="12"/>
      <c r="Y1240" s="12"/>
      <c r="Z1240" s="39"/>
      <c r="AB1240" s="12"/>
      <c r="AC1240" s="4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39"/>
      <c r="AO1240" s="12"/>
      <c r="AP1240" s="12"/>
      <c r="AQ1240" s="12"/>
      <c r="AR1240" s="41"/>
      <c r="AS1240" s="12"/>
      <c r="AT1240" s="12"/>
      <c r="AU1240" s="12"/>
      <c r="AV1240" s="12"/>
      <c r="AW1240" s="12"/>
      <c r="AX1240" s="13"/>
      <c r="AY1240" s="12"/>
      <c r="AZ1240" s="12"/>
      <c r="BA1240" s="39"/>
      <c r="BB1240" s="40">
        <v>0</v>
      </c>
      <c r="BC1240" s="39"/>
      <c r="BE1240" s="12"/>
      <c r="BF1240" s="12"/>
      <c r="BG1240" s="12"/>
      <c r="BH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2"/>
      <c r="DF1240" s="12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/>
      <c r="DT1240" s="12"/>
      <c r="DU1240" s="12"/>
      <c r="DV1240" s="12"/>
      <c r="DW1240" s="12"/>
      <c r="DX1240" s="12"/>
    </row>
    <row r="1241" spans="1:128" x14ac:dyDescent="0.25">
      <c r="A1241" s="34" t="s">
        <v>162</v>
      </c>
      <c r="B1241" s="1">
        <v>40998</v>
      </c>
      <c r="C1241" s="2">
        <v>7</v>
      </c>
      <c r="D1241" t="s">
        <v>222</v>
      </c>
      <c r="E1241" t="s">
        <v>18</v>
      </c>
      <c r="F1241">
        <v>86</v>
      </c>
      <c r="G1241" t="s">
        <v>130</v>
      </c>
      <c r="H1241" s="2"/>
      <c r="I1241" s="12"/>
      <c r="J1241" s="12"/>
      <c r="K1241" s="2"/>
      <c r="L1241" s="36"/>
      <c r="M1241" s="2"/>
      <c r="N1241" s="2">
        <v>86</v>
      </c>
      <c r="O1241" s="2"/>
      <c r="P1241" s="12"/>
      <c r="Q1241" s="12"/>
      <c r="R1241" s="12"/>
      <c r="S1241" s="12"/>
      <c r="T1241" s="12"/>
      <c r="U1241" s="39"/>
      <c r="W1241" s="12"/>
      <c r="X1241" s="12"/>
      <c r="Y1241" s="12"/>
      <c r="Z1241" s="39"/>
      <c r="AB1241" s="12"/>
      <c r="AC1241" s="4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39"/>
      <c r="AO1241" s="12"/>
      <c r="AP1241" s="12"/>
      <c r="AQ1241" s="12"/>
      <c r="AR1241" s="41"/>
      <c r="AS1241" s="12"/>
      <c r="AT1241" s="12"/>
      <c r="AU1241" s="12"/>
      <c r="AV1241" s="12"/>
      <c r="AW1241" s="12"/>
      <c r="AX1241" s="13"/>
      <c r="AY1241" s="12"/>
      <c r="AZ1241" s="12"/>
      <c r="BA1241" s="39"/>
      <c r="BB1241" s="40">
        <v>0</v>
      </c>
      <c r="BC1241" s="39"/>
      <c r="BE1241" s="12"/>
      <c r="BF1241" s="12"/>
      <c r="BG1241" s="12"/>
      <c r="BH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/>
      <c r="DE1241" s="12"/>
      <c r="DF1241" s="12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</row>
    <row r="1242" spans="1:128" x14ac:dyDescent="0.25">
      <c r="A1242" s="34" t="s">
        <v>162</v>
      </c>
      <c r="B1242" s="1">
        <v>40945</v>
      </c>
      <c r="C1242" s="2"/>
      <c r="D1242" s="1"/>
      <c r="F1242">
        <v>33</v>
      </c>
      <c r="G1242" t="s">
        <v>130</v>
      </c>
      <c r="H1242" s="2"/>
      <c r="I1242" s="12"/>
      <c r="J1242" s="12"/>
      <c r="K1242" s="2"/>
      <c r="L1242" s="36"/>
      <c r="M1242" s="2"/>
      <c r="N1242" s="2"/>
      <c r="O1242" s="2"/>
      <c r="P1242" s="12"/>
      <c r="Q1242" s="12"/>
      <c r="R1242" s="12"/>
      <c r="S1242" s="12"/>
      <c r="T1242" s="12"/>
      <c r="U1242" s="39">
        <v>350.32894736842104</v>
      </c>
      <c r="V1242" s="40">
        <v>35.032894736842103</v>
      </c>
      <c r="W1242" s="12"/>
      <c r="X1242" s="12"/>
      <c r="Y1242" s="12"/>
      <c r="Z1242" s="39">
        <v>418.75</v>
      </c>
      <c r="AA1242" s="40">
        <v>41.875</v>
      </c>
      <c r="AB1242" s="12">
        <v>0.39594736842105266</v>
      </c>
      <c r="AC1242" s="42">
        <f t="shared" ref="AC1242:AC1243" si="64">AB1242/AA1242</f>
        <v>9.4554595443833468E-3</v>
      </c>
      <c r="AD1242" s="12"/>
      <c r="AE1242" s="12"/>
      <c r="AF1242" s="12"/>
      <c r="AG1242" s="12">
        <v>0</v>
      </c>
      <c r="AH1242" s="12"/>
      <c r="AI1242" s="12">
        <v>0</v>
      </c>
      <c r="AJ1242" s="12"/>
      <c r="AK1242" s="12">
        <v>0</v>
      </c>
      <c r="AL1242" s="12">
        <v>0</v>
      </c>
      <c r="AM1242" s="39">
        <f t="shared" ref="AM1242:AM1243" si="65">AG1242+AH1242+AI1242+AJ1242+AK1242+AL1242</f>
        <v>0</v>
      </c>
      <c r="AN1242" s="40">
        <f t="shared" ref="AN1242:AN1243" si="66">AM1242/10</f>
        <v>0</v>
      </c>
      <c r="AO1242" s="12"/>
      <c r="AP1242" s="12"/>
      <c r="AQ1242" s="12"/>
      <c r="AR1242" s="41">
        <v>0</v>
      </c>
      <c r="AS1242" s="12">
        <v>0</v>
      </c>
      <c r="AT1242" s="12">
        <v>0</v>
      </c>
      <c r="AU1242" s="12">
        <v>0</v>
      </c>
      <c r="AV1242" s="12"/>
      <c r="AW1242" s="12"/>
      <c r="AX1242" s="13">
        <v>0</v>
      </c>
      <c r="AY1242" s="12"/>
      <c r="AZ1242" s="12"/>
      <c r="BA1242" s="39"/>
      <c r="BB1242" s="40">
        <v>0</v>
      </c>
      <c r="BC1242" s="39">
        <f>U1242+Z1242+AM1242+BA1242</f>
        <v>769.07894736842104</v>
      </c>
      <c r="BD1242">
        <f t="shared" ref="BD1242:BD1243" si="67">V1242+AA1242+AN1242</f>
        <v>76.90789473684211</v>
      </c>
      <c r="BE1242" s="12"/>
      <c r="BF1242" s="12"/>
      <c r="BG1242" s="12"/>
      <c r="BH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  <c r="CQ1242" s="12"/>
      <c r="CR1242" s="12"/>
      <c r="CS1242" s="12"/>
      <c r="CT1242" s="12"/>
      <c r="CU1242" s="12"/>
      <c r="CV1242" s="12"/>
      <c r="CW1242" s="12"/>
      <c r="CX1242" s="12"/>
      <c r="CY1242" s="12"/>
      <c r="CZ1242" s="12"/>
      <c r="DA1242" s="12"/>
      <c r="DB1242" s="12"/>
      <c r="DC1242" s="12"/>
      <c r="DD1242" s="12"/>
      <c r="DE1242" s="12"/>
      <c r="DF1242" s="12"/>
      <c r="DG1242" s="12"/>
      <c r="DH1242" s="12"/>
      <c r="DI1242" s="12"/>
      <c r="DJ1242" s="12"/>
      <c r="DK1242" s="12"/>
      <c r="DL1242" s="12"/>
      <c r="DM1242" s="12"/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</row>
    <row r="1243" spans="1:128" x14ac:dyDescent="0.25">
      <c r="A1243" s="34" t="s">
        <v>162</v>
      </c>
      <c r="B1243" s="1">
        <v>40956</v>
      </c>
      <c r="C1243" s="2"/>
      <c r="D1243" s="1"/>
      <c r="F1243">
        <v>44</v>
      </c>
      <c r="G1243" t="s">
        <v>130</v>
      </c>
      <c r="H1243" s="2"/>
      <c r="I1243" s="12"/>
      <c r="J1243" s="12"/>
      <c r="K1243" s="2"/>
      <c r="L1243" s="36"/>
      <c r="M1243" s="2"/>
      <c r="N1243" s="2"/>
      <c r="O1243" s="2"/>
      <c r="P1243" s="12"/>
      <c r="Q1243" s="12"/>
      <c r="R1243" s="12"/>
      <c r="S1243" s="12"/>
      <c r="T1243" s="12"/>
      <c r="U1243" s="39">
        <v>569.01480939612861</v>
      </c>
      <c r="V1243" s="40">
        <v>56.90148093961286</v>
      </c>
      <c r="W1243" s="12"/>
      <c r="X1243" s="12"/>
      <c r="Y1243" s="12"/>
      <c r="Z1243" s="39">
        <v>657.92306591881902</v>
      </c>
      <c r="AA1243" s="40">
        <v>65.792306591881896</v>
      </c>
      <c r="AB1243" s="12">
        <v>0.88794996270813054</v>
      </c>
      <c r="AC1243" s="42">
        <f t="shared" si="64"/>
        <v>1.3496258281628547E-2</v>
      </c>
      <c r="AD1243" s="12"/>
      <c r="AE1243" s="12"/>
      <c r="AF1243" s="12"/>
      <c r="AG1243" s="12">
        <v>61.787597814408535</v>
      </c>
      <c r="AH1243" s="12"/>
      <c r="AI1243" s="12">
        <v>0</v>
      </c>
      <c r="AJ1243" s="12"/>
      <c r="AK1243" s="12">
        <v>0</v>
      </c>
      <c r="AL1243" s="12">
        <v>0</v>
      </c>
      <c r="AM1243" s="39">
        <f t="shared" si="65"/>
        <v>61.787597814408535</v>
      </c>
      <c r="AN1243" s="40">
        <f t="shared" si="66"/>
        <v>6.1787597814408537</v>
      </c>
      <c r="AO1243" s="12"/>
      <c r="AP1243" s="12"/>
      <c r="AQ1243" s="12"/>
      <c r="AR1243" s="41">
        <v>75.874479795269181</v>
      </c>
      <c r="AS1243" s="12">
        <v>75.874479795269181</v>
      </c>
      <c r="AT1243" s="12">
        <v>0</v>
      </c>
      <c r="AU1243" s="12">
        <v>0</v>
      </c>
      <c r="AV1243" s="12"/>
      <c r="AW1243" s="12"/>
      <c r="AX1243" s="13">
        <v>0</v>
      </c>
      <c r="AY1243" s="12"/>
      <c r="AZ1243" s="12"/>
      <c r="BA1243" s="39"/>
      <c r="BB1243" s="40">
        <v>0</v>
      </c>
      <c r="BC1243" s="39">
        <f>U1243+Z1243+AM1243+BA1243</f>
        <v>1288.7254731293563</v>
      </c>
      <c r="BD1243">
        <f t="shared" si="67"/>
        <v>128.87254731293561</v>
      </c>
      <c r="BE1243" s="12"/>
      <c r="BF1243" s="12"/>
      <c r="BG1243" s="12"/>
      <c r="BH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2"/>
      <c r="DF1243" s="12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</row>
    <row r="1244" spans="1:128" x14ac:dyDescent="0.25">
      <c r="A1244" s="34" t="s">
        <v>162</v>
      </c>
      <c r="B1244" s="1">
        <v>40960</v>
      </c>
      <c r="C1244" s="2"/>
      <c r="D1244" s="1"/>
      <c r="F1244">
        <v>48</v>
      </c>
      <c r="G1244" t="s">
        <v>130</v>
      </c>
      <c r="H1244" s="2"/>
      <c r="I1244" s="12"/>
      <c r="J1244" s="12">
        <v>10.9</v>
      </c>
      <c r="K1244" s="2"/>
      <c r="L1244" s="36"/>
      <c r="M1244" s="2"/>
      <c r="N1244" s="2"/>
      <c r="O1244" s="2"/>
      <c r="P1244" s="12"/>
      <c r="Q1244" s="12"/>
      <c r="R1244" s="12"/>
      <c r="S1244" s="12"/>
      <c r="T1244" s="12"/>
      <c r="U1244" s="39"/>
      <c r="W1244" s="12"/>
      <c r="X1244" s="12"/>
      <c r="Y1244" s="12"/>
      <c r="Z1244" s="39"/>
      <c r="AB1244" s="12"/>
      <c r="AC1244" s="4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39"/>
      <c r="AO1244" s="12"/>
      <c r="AP1244" s="12"/>
      <c r="AQ1244" s="12"/>
      <c r="AR1244" s="41"/>
      <c r="AS1244" s="12"/>
      <c r="AT1244" s="12"/>
      <c r="AU1244" s="12"/>
      <c r="AV1244" s="12"/>
      <c r="AW1244" s="12"/>
      <c r="AX1244" s="13"/>
      <c r="AY1244" s="12"/>
      <c r="AZ1244" s="12"/>
      <c r="BA1244" s="39"/>
      <c r="BB1244" s="40">
        <v>0</v>
      </c>
      <c r="BC1244" s="39"/>
      <c r="BE1244" s="12"/>
      <c r="BF1244" s="12"/>
      <c r="BG1244" s="12"/>
      <c r="BH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2"/>
      <c r="DF1244" s="12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</row>
    <row r="1245" spans="1:128" x14ac:dyDescent="0.25">
      <c r="A1245" s="34" t="s">
        <v>162</v>
      </c>
      <c r="B1245" s="1">
        <v>40970</v>
      </c>
      <c r="C1245" s="2"/>
      <c r="D1245" s="1"/>
      <c r="F1245">
        <v>58</v>
      </c>
      <c r="G1245" t="s">
        <v>130</v>
      </c>
      <c r="H1245" s="2"/>
      <c r="I1245" s="12"/>
      <c r="J1245" s="12">
        <v>14</v>
      </c>
      <c r="K1245" s="2"/>
      <c r="L1245" s="36"/>
      <c r="M1245" s="2"/>
      <c r="N1245" s="2"/>
      <c r="O1245" s="2"/>
      <c r="P1245" s="12"/>
      <c r="Q1245" s="12"/>
      <c r="R1245" s="12"/>
      <c r="S1245" s="12"/>
      <c r="T1245" s="12"/>
      <c r="U1245" s="39"/>
      <c r="W1245" s="12"/>
      <c r="X1245" s="12"/>
      <c r="Y1245" s="12"/>
      <c r="Z1245" s="39"/>
      <c r="AB1245" s="12"/>
      <c r="AC1245" s="4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39"/>
      <c r="AO1245" s="12"/>
      <c r="AP1245" s="12"/>
      <c r="AQ1245" s="12"/>
      <c r="AR1245" s="41"/>
      <c r="AS1245" s="12"/>
      <c r="AT1245" s="12"/>
      <c r="AU1245" s="12"/>
      <c r="AV1245" s="12"/>
      <c r="AW1245" s="12"/>
      <c r="AX1245" s="13"/>
      <c r="AY1245" s="12"/>
      <c r="AZ1245" s="12"/>
      <c r="BA1245" s="39"/>
      <c r="BB1245" s="40">
        <v>0</v>
      </c>
      <c r="BC1245" s="39"/>
      <c r="BE1245" s="12"/>
      <c r="BF1245" s="12"/>
      <c r="BG1245" s="12"/>
      <c r="BH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2"/>
      <c r="DF1245" s="12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</row>
    <row r="1246" spans="1:128" x14ac:dyDescent="0.25">
      <c r="A1246" s="34" t="s">
        <v>162</v>
      </c>
      <c r="B1246" s="1">
        <v>40976</v>
      </c>
      <c r="C1246" s="2"/>
      <c r="D1246" s="1"/>
      <c r="F1246">
        <v>64</v>
      </c>
      <c r="G1246" t="s">
        <v>130</v>
      </c>
      <c r="H1246" s="2"/>
      <c r="I1246" s="12"/>
      <c r="J1246" s="12">
        <v>15.65</v>
      </c>
      <c r="K1246" s="2"/>
      <c r="L1246" s="36"/>
      <c r="M1246" s="2"/>
      <c r="N1246" s="2"/>
      <c r="O1246" s="2"/>
      <c r="P1246" s="12"/>
      <c r="Q1246" s="12"/>
      <c r="R1246" s="12"/>
      <c r="S1246" s="12"/>
      <c r="T1246" s="12"/>
      <c r="U1246" s="39"/>
      <c r="W1246" s="12"/>
      <c r="X1246" s="12"/>
      <c r="Y1246" s="12"/>
      <c r="Z1246" s="39"/>
      <c r="AB1246" s="12"/>
      <c r="AC1246" s="4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39"/>
      <c r="AO1246" s="12"/>
      <c r="AP1246" s="12"/>
      <c r="AQ1246" s="12"/>
      <c r="AR1246" s="41"/>
      <c r="AS1246" s="12"/>
      <c r="AT1246" s="12"/>
      <c r="AU1246" s="12"/>
      <c r="AV1246" s="12"/>
      <c r="AW1246" s="12"/>
      <c r="AX1246" s="13"/>
      <c r="AY1246" s="12"/>
      <c r="AZ1246" s="12"/>
      <c r="BA1246" s="39"/>
      <c r="BB1246" s="40">
        <v>0</v>
      </c>
      <c r="BC1246" s="39"/>
      <c r="BE1246" s="12"/>
      <c r="BF1246" s="12"/>
      <c r="BG1246" s="12"/>
      <c r="BH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2"/>
      <c r="DF1246" s="12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</row>
    <row r="1247" spans="1:128" x14ac:dyDescent="0.25">
      <c r="A1247" s="34" t="s">
        <v>162</v>
      </c>
      <c r="B1247" s="1">
        <v>40980</v>
      </c>
      <c r="C1247" s="2"/>
      <c r="D1247" s="1"/>
      <c r="F1247">
        <v>68</v>
      </c>
      <c r="G1247" t="s">
        <v>130</v>
      </c>
      <c r="H1247" s="2"/>
      <c r="I1247" s="12"/>
      <c r="J1247" s="12"/>
      <c r="K1247" s="2"/>
      <c r="L1247" s="36"/>
      <c r="M1247" s="2"/>
      <c r="N1247" s="2"/>
      <c r="O1247" s="2"/>
      <c r="P1247" s="12"/>
      <c r="Q1247" s="12"/>
      <c r="R1247" s="12"/>
      <c r="S1247" s="12"/>
      <c r="T1247" s="12"/>
      <c r="U1247" s="39">
        <v>2080.6612301390846</v>
      </c>
      <c r="V1247" s="40">
        <v>208.06612301390845</v>
      </c>
      <c r="W1247" s="12"/>
      <c r="X1247" s="12"/>
      <c r="Y1247" s="12"/>
      <c r="Z1247" s="39">
        <v>1780.2534830149434</v>
      </c>
      <c r="AA1247" s="40">
        <v>178.02534830149435</v>
      </c>
      <c r="AB1247" s="12">
        <v>3.4468407047398415</v>
      </c>
      <c r="AC1247" s="42">
        <f>AB1247/AA1247</f>
        <v>1.936151642238303E-2</v>
      </c>
      <c r="AD1247" s="12"/>
      <c r="AE1247" s="12"/>
      <c r="AF1247" s="12"/>
      <c r="AG1247" s="12">
        <v>188.91813880943019</v>
      </c>
      <c r="AH1247" s="12"/>
      <c r="AI1247" s="12">
        <v>132.95238476330024</v>
      </c>
      <c r="AJ1247" s="12"/>
      <c r="AK1247" s="12">
        <v>0</v>
      </c>
      <c r="AL1247" s="12">
        <v>0</v>
      </c>
      <c r="AM1247" s="39">
        <f>AG1247+AH1247+AI1247+AJ1247+AK1247+AL1247</f>
        <v>321.87052357273046</v>
      </c>
      <c r="AN1247" s="40">
        <f>AM1247/10</f>
        <v>32.187052357273046</v>
      </c>
      <c r="AO1247" s="12"/>
      <c r="AP1247" s="12"/>
      <c r="AQ1247" s="12"/>
      <c r="AR1247" s="41">
        <v>225.43046835897172</v>
      </c>
      <c r="AS1247" s="12">
        <v>191.5848587636481</v>
      </c>
      <c r="AT1247" s="12">
        <v>33.845609595323623</v>
      </c>
      <c r="AU1247" s="12">
        <v>0</v>
      </c>
      <c r="AV1247" s="12"/>
      <c r="AW1247" s="12"/>
      <c r="AX1247" s="13">
        <v>0</v>
      </c>
      <c r="AY1247" s="12"/>
      <c r="AZ1247" s="12"/>
      <c r="BA1247" s="39"/>
      <c r="BB1247" s="40">
        <v>0</v>
      </c>
      <c r="BC1247" s="39">
        <f>U1247+Z1247+AM1247+BA1247</f>
        <v>4182.7852367267587</v>
      </c>
      <c r="BD1247">
        <f>V1247+AA1247+AN1247</f>
        <v>418.27852367267587</v>
      </c>
      <c r="BE1247" s="12"/>
      <c r="BF1247" s="12"/>
      <c r="BG1247" s="12"/>
      <c r="BH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2"/>
      <c r="DF1247" s="12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</row>
    <row r="1248" spans="1:128" x14ac:dyDescent="0.25">
      <c r="A1248" s="34" t="s">
        <v>162</v>
      </c>
      <c r="B1248" s="1">
        <v>40982</v>
      </c>
      <c r="C1248" s="2"/>
      <c r="D1248" s="1"/>
      <c r="F1248">
        <v>70</v>
      </c>
      <c r="G1248" t="s">
        <v>130</v>
      </c>
      <c r="H1248" s="2"/>
      <c r="I1248" s="12"/>
      <c r="J1248" s="12">
        <v>17.350000000000001</v>
      </c>
      <c r="K1248" s="2"/>
      <c r="L1248" s="36"/>
      <c r="M1248" s="2"/>
      <c r="N1248" s="2"/>
      <c r="O1248" s="2"/>
      <c r="P1248" s="12"/>
      <c r="Q1248" s="12"/>
      <c r="R1248" s="12"/>
      <c r="S1248" s="12"/>
      <c r="T1248" s="12"/>
      <c r="U1248" s="39"/>
      <c r="W1248" s="12"/>
      <c r="X1248" s="12"/>
      <c r="Y1248" s="12"/>
      <c r="Z1248" s="39"/>
      <c r="AB1248" s="12"/>
      <c r="AC1248" s="4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39"/>
      <c r="AO1248" s="12"/>
      <c r="AP1248" s="12"/>
      <c r="AQ1248" s="12"/>
      <c r="AR1248" s="41"/>
      <c r="AS1248" s="12"/>
      <c r="AT1248" s="12"/>
      <c r="AU1248" s="12"/>
      <c r="AV1248" s="12"/>
      <c r="AW1248" s="12"/>
      <c r="AX1248" s="13"/>
      <c r="AY1248" s="12"/>
      <c r="AZ1248" s="12"/>
      <c r="BA1248" s="39"/>
      <c r="BB1248" s="40">
        <v>0</v>
      </c>
      <c r="BC1248" s="39"/>
      <c r="BE1248" s="12"/>
      <c r="BF1248" s="12"/>
      <c r="BG1248" s="12"/>
      <c r="BH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2"/>
      <c r="DF1248" s="12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</row>
    <row r="1249" spans="1:128" x14ac:dyDescent="0.25">
      <c r="A1249" s="34" t="s">
        <v>162</v>
      </c>
      <c r="B1249" s="1">
        <v>40994</v>
      </c>
      <c r="C1249" s="2"/>
      <c r="D1249" s="1"/>
      <c r="F1249">
        <v>82</v>
      </c>
      <c r="G1249" t="s">
        <v>130</v>
      </c>
      <c r="H1249" s="2"/>
      <c r="I1249" s="12"/>
      <c r="J1249" s="12">
        <v>19.95</v>
      </c>
      <c r="K1249" s="2"/>
      <c r="L1249" s="36"/>
      <c r="M1249" s="2"/>
      <c r="N1249" s="2"/>
      <c r="O1249" s="2"/>
      <c r="P1249" s="12"/>
      <c r="Q1249" s="12"/>
      <c r="R1249" s="12"/>
      <c r="S1249" s="12"/>
      <c r="T1249" s="12"/>
      <c r="U1249" s="39"/>
      <c r="W1249" s="12"/>
      <c r="X1249" s="12"/>
      <c r="Y1249" s="12"/>
      <c r="Z1249" s="39"/>
      <c r="AB1249" s="12"/>
      <c r="AC1249" s="4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39"/>
      <c r="AO1249" s="12"/>
      <c r="AP1249" s="12"/>
      <c r="AQ1249" s="12"/>
      <c r="AR1249" s="41"/>
      <c r="AS1249" s="12"/>
      <c r="AT1249" s="12"/>
      <c r="AU1249" s="12"/>
      <c r="AV1249" s="12"/>
      <c r="AW1249" s="12"/>
      <c r="AX1249" s="13"/>
      <c r="AY1249" s="12"/>
      <c r="AZ1249" s="12"/>
      <c r="BA1249" s="39"/>
      <c r="BB1249" s="40">
        <v>0</v>
      </c>
      <c r="BC1249" s="39"/>
      <c r="BE1249" s="12"/>
      <c r="BF1249" s="12"/>
      <c r="BG1249" s="12"/>
      <c r="BH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  <c r="CQ1249" s="12"/>
      <c r="CR1249" s="12"/>
      <c r="CS1249" s="12"/>
      <c r="CT1249" s="12"/>
      <c r="CU1249" s="12"/>
      <c r="CV1249" s="12"/>
      <c r="CW1249" s="12"/>
      <c r="CX1249" s="12"/>
      <c r="CY1249" s="12"/>
      <c r="CZ1249" s="12"/>
      <c r="DA1249" s="12"/>
      <c r="DB1249" s="12"/>
      <c r="DC1249" s="12"/>
      <c r="DD1249" s="12"/>
      <c r="DE1249" s="12"/>
      <c r="DF1249" s="12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</row>
    <row r="1250" spans="1:128" x14ac:dyDescent="0.25">
      <c r="A1250" s="34" t="s">
        <v>162</v>
      </c>
      <c r="B1250" s="1">
        <v>41001</v>
      </c>
      <c r="C1250" s="2"/>
      <c r="D1250" s="1"/>
      <c r="F1250">
        <v>89</v>
      </c>
      <c r="G1250" t="s">
        <v>130</v>
      </c>
      <c r="H1250" s="2"/>
      <c r="I1250" s="12"/>
      <c r="J1250" s="12">
        <v>20.85</v>
      </c>
      <c r="K1250" s="2"/>
      <c r="L1250" s="36"/>
      <c r="M1250" s="2"/>
      <c r="N1250" s="2"/>
      <c r="O1250" s="2"/>
      <c r="P1250" s="12"/>
      <c r="Q1250" s="12"/>
      <c r="R1250" s="12"/>
      <c r="S1250" s="12"/>
      <c r="T1250" s="12"/>
      <c r="U1250" s="39"/>
      <c r="W1250" s="12"/>
      <c r="X1250" s="12"/>
      <c r="Y1250" s="12"/>
      <c r="Z1250" s="39"/>
      <c r="AB1250" s="12"/>
      <c r="AC1250" s="4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39"/>
      <c r="AO1250" s="12"/>
      <c r="AP1250" s="12"/>
      <c r="AQ1250" s="12"/>
      <c r="AR1250" s="41"/>
      <c r="AS1250" s="12"/>
      <c r="AT1250" s="12"/>
      <c r="AU1250" s="12"/>
      <c r="AV1250" s="12"/>
      <c r="AW1250" s="12"/>
      <c r="AX1250" s="13"/>
      <c r="AY1250" s="12"/>
      <c r="AZ1250" s="12"/>
      <c r="BA1250" s="39"/>
      <c r="BB1250" s="40">
        <v>0</v>
      </c>
      <c r="BC1250" s="39"/>
      <c r="BE1250" s="12"/>
      <c r="BF1250" s="12"/>
      <c r="BG1250" s="12"/>
      <c r="BH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  <c r="CN1250" s="12"/>
      <c r="CO1250" s="12"/>
      <c r="CP1250" s="12"/>
      <c r="CQ1250" s="12"/>
      <c r="CR1250" s="12"/>
      <c r="CS1250" s="12"/>
      <c r="CT1250" s="12"/>
      <c r="CU1250" s="12"/>
      <c r="CV1250" s="12"/>
      <c r="CW1250" s="12"/>
      <c r="CX1250" s="12"/>
      <c r="CY1250" s="12"/>
      <c r="CZ1250" s="12"/>
      <c r="DA1250" s="12"/>
      <c r="DB1250" s="12"/>
      <c r="DC1250" s="12"/>
      <c r="DD1250" s="12"/>
      <c r="DE1250" s="12"/>
      <c r="DF1250" s="12"/>
      <c r="DG1250" s="12"/>
      <c r="DH1250" s="12"/>
      <c r="DI1250" s="12"/>
      <c r="DJ1250" s="12"/>
      <c r="DK1250" s="12"/>
      <c r="DL1250" s="12"/>
      <c r="DM1250" s="12"/>
      <c r="DN1250" s="12"/>
      <c r="DO1250" s="12"/>
      <c r="DP1250" s="12"/>
      <c r="DQ1250" s="12"/>
      <c r="DR1250" s="12"/>
      <c r="DS1250" s="12"/>
      <c r="DT1250" s="12"/>
      <c r="DU1250" s="12"/>
      <c r="DV1250" s="12"/>
      <c r="DW1250" s="12"/>
      <c r="DX1250" s="12"/>
    </row>
    <row r="1251" spans="1:128" x14ac:dyDescent="0.25">
      <c r="A1251" s="34" t="s">
        <v>162</v>
      </c>
      <c r="B1251" s="1">
        <v>41011</v>
      </c>
      <c r="C1251" s="2"/>
      <c r="D1251" s="1"/>
      <c r="F1251">
        <v>99</v>
      </c>
      <c r="G1251" t="s">
        <v>130</v>
      </c>
      <c r="H1251" s="2"/>
      <c r="I1251" s="12"/>
      <c r="J1251" s="12"/>
      <c r="K1251" s="2"/>
      <c r="L1251" s="36"/>
      <c r="M1251" s="2"/>
      <c r="N1251" s="2"/>
      <c r="O1251" s="2"/>
      <c r="P1251" s="12"/>
      <c r="Q1251" s="12"/>
      <c r="R1251" s="12"/>
      <c r="S1251" s="12"/>
      <c r="T1251" s="12"/>
      <c r="U1251" s="39">
        <v>4711.2346160880079</v>
      </c>
      <c r="V1251" s="40">
        <v>471.12346160880077</v>
      </c>
      <c r="W1251" s="12"/>
      <c r="X1251" s="12"/>
      <c r="Y1251" s="12"/>
      <c r="Z1251" s="39">
        <v>2648.0018422656358</v>
      </c>
      <c r="AA1251" s="40">
        <v>264.8001842265636</v>
      </c>
      <c r="AB1251" s="12">
        <v>4.2010943922274109</v>
      </c>
      <c r="AC1251" s="42">
        <f>AB1251/AA1251</f>
        <v>1.5865149053797281E-2</v>
      </c>
      <c r="AD1251" s="12"/>
      <c r="AE1251" s="12"/>
      <c r="AF1251" s="12"/>
      <c r="AG1251" s="12">
        <v>79.714987296575131</v>
      </c>
      <c r="AH1251" s="12"/>
      <c r="AI1251" s="12">
        <v>2286.7244267670967</v>
      </c>
      <c r="AJ1251" s="12"/>
      <c r="AK1251" s="12">
        <v>0</v>
      </c>
      <c r="AL1251" s="12">
        <v>0</v>
      </c>
      <c r="AM1251" s="39">
        <f>AG1251+AH1251+AI1251+AJ1251+AK1251+AL1251</f>
        <v>2366.4394140636718</v>
      </c>
      <c r="AN1251" s="40">
        <f>AM1251/10</f>
        <v>236.64394140636719</v>
      </c>
      <c r="AO1251" s="12"/>
      <c r="AP1251" s="12"/>
      <c r="AQ1251" s="12"/>
      <c r="AR1251" s="41">
        <v>182.33835409007719</v>
      </c>
      <c r="AS1251" s="12">
        <v>81.72789349446451</v>
      </c>
      <c r="AT1251" s="12">
        <v>100.61046059561266</v>
      </c>
      <c r="AU1251" s="12">
        <v>0</v>
      </c>
      <c r="AV1251" s="12"/>
      <c r="AW1251" s="12"/>
      <c r="AX1251" s="13">
        <v>0</v>
      </c>
      <c r="AY1251" s="12"/>
      <c r="AZ1251" s="12"/>
      <c r="BA1251" s="39"/>
      <c r="BB1251" s="40">
        <v>0</v>
      </c>
      <c r="BC1251" s="39">
        <f>U1251+Z1251+AM1251+BA1251</f>
        <v>9725.675872417316</v>
      </c>
      <c r="BD1251">
        <f>V1251+AA1251+AN1251</f>
        <v>972.56758724173153</v>
      </c>
      <c r="BE1251" s="12"/>
      <c r="BF1251" s="12"/>
      <c r="BG1251" s="12"/>
      <c r="BH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2"/>
      <c r="DF1251" s="12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</row>
    <row r="1252" spans="1:128" x14ac:dyDescent="0.25">
      <c r="A1252" s="34" t="s">
        <v>162</v>
      </c>
      <c r="B1252" s="1">
        <v>41016</v>
      </c>
      <c r="C1252" s="2"/>
      <c r="D1252" s="1"/>
      <c r="F1252">
        <v>104</v>
      </c>
      <c r="G1252" t="s">
        <v>130</v>
      </c>
      <c r="H1252" s="2"/>
      <c r="I1252" s="12"/>
      <c r="J1252" s="12">
        <v>21.8</v>
      </c>
      <c r="K1252" s="2"/>
      <c r="L1252" s="36"/>
      <c r="M1252" s="2"/>
      <c r="N1252" s="2"/>
      <c r="O1252" s="2"/>
      <c r="P1252" s="12"/>
      <c r="Q1252" s="12"/>
      <c r="R1252" s="12"/>
      <c r="S1252" s="12"/>
      <c r="T1252" s="12"/>
      <c r="U1252" s="39"/>
      <c r="W1252" s="12"/>
      <c r="X1252" s="12"/>
      <c r="Y1252" s="12"/>
      <c r="Z1252" s="39"/>
      <c r="AB1252" s="12"/>
      <c r="AC1252" s="4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39"/>
      <c r="AO1252" s="12"/>
      <c r="AP1252" s="12"/>
      <c r="AQ1252" s="12"/>
      <c r="AR1252" s="41"/>
      <c r="AS1252" s="12"/>
      <c r="AT1252" s="12"/>
      <c r="AU1252" s="12"/>
      <c r="AV1252" s="12"/>
      <c r="AW1252" s="12"/>
      <c r="AX1252" s="13"/>
      <c r="AY1252" s="12"/>
      <c r="AZ1252" s="12"/>
      <c r="BA1252" s="39"/>
      <c r="BB1252" s="40">
        <v>0</v>
      </c>
      <c r="BC1252" s="39"/>
      <c r="BE1252" s="12"/>
      <c r="BF1252" s="12"/>
      <c r="BG1252" s="12"/>
      <c r="BH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</row>
    <row r="1253" spans="1:128" x14ac:dyDescent="0.25">
      <c r="A1253" s="34" t="s">
        <v>162</v>
      </c>
      <c r="B1253" s="1">
        <v>41029</v>
      </c>
      <c r="C1253" s="2"/>
      <c r="D1253" s="1"/>
      <c r="F1253">
        <v>117</v>
      </c>
      <c r="G1253" t="s">
        <v>130</v>
      </c>
      <c r="H1253" s="2"/>
      <c r="I1253" s="12"/>
      <c r="J1253" s="12"/>
      <c r="K1253" s="2"/>
      <c r="L1253" s="36"/>
      <c r="M1253" s="2"/>
      <c r="N1253" s="2"/>
      <c r="O1253" s="2"/>
      <c r="P1253" s="12"/>
      <c r="Q1253" s="12"/>
      <c r="R1253" s="12"/>
      <c r="S1253" s="12"/>
      <c r="T1253" s="12"/>
      <c r="U1253" s="39">
        <v>4596.3589276947569</v>
      </c>
      <c r="V1253" s="40">
        <v>459.63589276947567</v>
      </c>
      <c r="W1253" s="12"/>
      <c r="X1253" s="12"/>
      <c r="Y1253" s="12"/>
      <c r="Z1253" s="39">
        <v>2178.5376228444584</v>
      </c>
      <c r="AA1253" s="40">
        <v>217.85376228444585</v>
      </c>
      <c r="AB1253" s="12">
        <v>3.4045630001996874</v>
      </c>
      <c r="AC1253" s="42">
        <f>AB1253/AA1253</f>
        <v>1.5627744797698011E-2</v>
      </c>
      <c r="AD1253" s="12"/>
      <c r="AE1253" s="12"/>
      <c r="AF1253" s="12"/>
      <c r="AG1253" s="12">
        <v>92.733490711869536</v>
      </c>
      <c r="AH1253" s="12"/>
      <c r="AI1253" s="12">
        <v>3784.5059859540825</v>
      </c>
      <c r="AJ1253" s="12"/>
      <c r="AK1253" s="12">
        <v>80.143993095067827</v>
      </c>
      <c r="AL1253" s="12">
        <v>176.61862996472198</v>
      </c>
      <c r="AM1253" s="39">
        <f>AG1253+AH1253+AI1253+AJ1253+AK1253+AL1253</f>
        <v>4134.0020997257416</v>
      </c>
      <c r="AN1253" s="40">
        <f>AM1253/10</f>
        <v>413.40020997257415</v>
      </c>
      <c r="AO1253" s="12"/>
      <c r="AP1253" s="12"/>
      <c r="AQ1253" s="12"/>
      <c r="AR1253" s="41">
        <v>142.20811600102712</v>
      </c>
      <c r="AS1253" s="12">
        <v>43.293152791199347</v>
      </c>
      <c r="AT1253" s="12">
        <v>91.73850039409777</v>
      </c>
      <c r="AU1253" s="12">
        <v>4.3620494486403505</v>
      </c>
      <c r="AV1253" s="12"/>
      <c r="AW1253" s="12"/>
      <c r="AX1253" s="13">
        <v>2.8144133670896423</v>
      </c>
      <c r="AY1253" s="12"/>
      <c r="AZ1253" s="12"/>
      <c r="BA1253" s="39"/>
      <c r="BB1253" s="40">
        <v>0</v>
      </c>
      <c r="BC1253" s="39">
        <f>U1253+Z1253+AM1253+BA1253</f>
        <v>10908.898650264957</v>
      </c>
      <c r="BD1253">
        <f>V1253+AA1253+AN1253</f>
        <v>1090.8898650264957</v>
      </c>
      <c r="BE1253" s="12"/>
      <c r="BF1253" s="12"/>
      <c r="BG1253" s="12"/>
      <c r="BH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  <c r="CQ1253" s="12"/>
      <c r="CR1253" s="12"/>
      <c r="CS1253" s="12"/>
      <c r="CT1253" s="12"/>
      <c r="CU1253" s="12"/>
      <c r="CV1253" s="12"/>
      <c r="CW1253" s="12"/>
      <c r="CX1253" s="12"/>
      <c r="CY1253" s="12"/>
      <c r="CZ1253" s="12"/>
      <c r="DA1253" s="12"/>
      <c r="DB1253" s="12"/>
      <c r="DC1253" s="12"/>
      <c r="DD1253" s="12"/>
      <c r="DE1253" s="12"/>
      <c r="DF1253" s="12"/>
      <c r="DG1253" s="12"/>
      <c r="DH1253" s="12"/>
      <c r="DI1253" s="12"/>
      <c r="DJ1253" s="12"/>
      <c r="DK1253" s="12"/>
      <c r="DL1253" s="12"/>
      <c r="DM1253" s="12"/>
      <c r="DN1253" s="12"/>
      <c r="DO1253" s="12"/>
      <c r="DP1253" s="12"/>
      <c r="DQ1253" s="12"/>
      <c r="DR1253" s="12"/>
      <c r="DS1253" s="12"/>
      <c r="DT1253" s="12"/>
      <c r="DU1253" s="12"/>
      <c r="DV1253" s="12"/>
      <c r="DW1253" s="12"/>
      <c r="DX1253" s="12"/>
    </row>
    <row r="1254" spans="1:128" x14ac:dyDescent="0.25">
      <c r="A1254" s="34" t="s">
        <v>162</v>
      </c>
      <c r="B1254" s="1">
        <v>41043</v>
      </c>
      <c r="C1254" s="2"/>
      <c r="D1254" s="1"/>
      <c r="F1254">
        <v>131</v>
      </c>
      <c r="G1254" t="s">
        <v>130</v>
      </c>
      <c r="H1254" s="2"/>
      <c r="I1254" s="12"/>
      <c r="J1254" s="12"/>
      <c r="K1254" s="2"/>
      <c r="L1254" s="36"/>
      <c r="M1254" s="2"/>
      <c r="N1254" s="2"/>
      <c r="O1254" s="2"/>
      <c r="P1254" s="12"/>
      <c r="Q1254" s="12"/>
      <c r="R1254" s="12"/>
      <c r="S1254" s="12"/>
      <c r="T1254" s="12"/>
      <c r="U1254" s="39"/>
      <c r="W1254" s="12"/>
      <c r="X1254" s="12"/>
      <c r="Y1254" s="12"/>
      <c r="Z1254" s="39"/>
      <c r="AB1254" s="12"/>
      <c r="AC1254" s="4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39"/>
      <c r="AO1254" s="12"/>
      <c r="AP1254" s="12"/>
      <c r="AQ1254" s="12"/>
      <c r="AR1254" s="41"/>
      <c r="AS1254" s="12"/>
      <c r="AT1254" s="12"/>
      <c r="AU1254" s="12"/>
      <c r="AV1254" s="12"/>
      <c r="AW1254" s="12"/>
      <c r="AX1254" s="13"/>
      <c r="AY1254" s="12"/>
      <c r="AZ1254" s="12"/>
      <c r="BA1254" s="39"/>
      <c r="BB1254" s="40">
        <v>0</v>
      </c>
      <c r="BC1254" s="39"/>
      <c r="BE1254" s="12"/>
      <c r="BF1254" s="12"/>
      <c r="BG1254" s="12">
        <v>10.320781032078104</v>
      </c>
      <c r="BH1254" s="12">
        <v>4.2635135135135132</v>
      </c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2"/>
      <c r="DF1254" s="12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</row>
    <row r="1255" spans="1:128" x14ac:dyDescent="0.25">
      <c r="A1255" s="34" t="s">
        <v>162</v>
      </c>
      <c r="B1255" s="1">
        <v>41050</v>
      </c>
      <c r="C1255" s="2"/>
      <c r="D1255" s="1"/>
      <c r="F1255">
        <v>138</v>
      </c>
      <c r="G1255" t="s">
        <v>130</v>
      </c>
      <c r="H1255" s="2"/>
      <c r="I1255" s="12"/>
      <c r="J1255" s="12"/>
      <c r="K1255" s="2"/>
      <c r="L1255" s="36"/>
      <c r="M1255" s="2"/>
      <c r="N1255" s="2"/>
      <c r="O1255" s="2"/>
      <c r="P1255" s="12"/>
      <c r="Q1255" s="12"/>
      <c r="R1255" s="12"/>
      <c r="S1255" s="12"/>
      <c r="T1255" s="12"/>
      <c r="U1255" s="39"/>
      <c r="W1255" s="12"/>
      <c r="X1255" s="12"/>
      <c r="Y1255" s="12"/>
      <c r="Z1255" s="39"/>
      <c r="AB1255" s="12"/>
      <c r="AC1255" s="4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39"/>
      <c r="AO1255" s="12"/>
      <c r="AP1255" s="12"/>
      <c r="AQ1255" s="12"/>
      <c r="AR1255" s="41"/>
      <c r="AS1255" s="12"/>
      <c r="AT1255" s="12"/>
      <c r="AU1255" s="12"/>
      <c r="AV1255" s="12"/>
      <c r="AW1255" s="12"/>
      <c r="AX1255" s="13"/>
      <c r="AY1255" s="12"/>
      <c r="AZ1255" s="12"/>
      <c r="BA1255" s="39"/>
      <c r="BB1255" s="40">
        <v>0</v>
      </c>
      <c r="BC1255" s="39"/>
      <c r="BE1255" s="12"/>
      <c r="BF1255" s="12"/>
      <c r="BG1255" s="12">
        <v>14.504881450488146</v>
      </c>
      <c r="BH1255" s="12">
        <v>6.65</v>
      </c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2"/>
      <c r="DF1255" s="12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</row>
    <row r="1256" spans="1:128" x14ac:dyDescent="0.25">
      <c r="A1256" s="34" t="s">
        <v>162</v>
      </c>
      <c r="B1256" s="1">
        <v>41057</v>
      </c>
      <c r="C1256" s="2"/>
      <c r="D1256" s="1"/>
      <c r="F1256">
        <v>145</v>
      </c>
      <c r="G1256" t="s">
        <v>130</v>
      </c>
      <c r="H1256" s="2"/>
      <c r="I1256" s="12"/>
      <c r="J1256" s="12"/>
      <c r="K1256" s="2"/>
      <c r="L1256" s="36"/>
      <c r="M1256" s="2"/>
      <c r="N1256" s="2"/>
      <c r="O1256" s="2"/>
      <c r="P1256" s="12"/>
      <c r="Q1256" s="12"/>
      <c r="R1256" s="12"/>
      <c r="S1256" s="12"/>
      <c r="T1256" s="12"/>
      <c r="U1256" s="39"/>
      <c r="W1256" s="12"/>
      <c r="X1256" s="12"/>
      <c r="Y1256" s="12"/>
      <c r="Z1256" s="39"/>
      <c r="AB1256" s="12"/>
      <c r="AC1256" s="4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39"/>
      <c r="AO1256" s="12"/>
      <c r="AP1256" s="12"/>
      <c r="AQ1256" s="12"/>
      <c r="AR1256" s="41"/>
      <c r="AS1256" s="12"/>
      <c r="AT1256" s="12"/>
      <c r="AU1256" s="12"/>
      <c r="AV1256" s="12"/>
      <c r="AW1256" s="12"/>
      <c r="AX1256" s="13"/>
      <c r="AY1256" s="12"/>
      <c r="AZ1256" s="12"/>
      <c r="BA1256" s="39"/>
      <c r="BB1256" s="40">
        <v>0</v>
      </c>
      <c r="BC1256" s="39"/>
      <c r="BE1256" s="12"/>
      <c r="BF1256" s="12"/>
      <c r="BG1256" s="12">
        <v>24.686192468619247</v>
      </c>
      <c r="BH1256" s="12">
        <v>5.7602739726027394</v>
      </c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  <c r="CN1256" s="12"/>
      <c r="CO1256" s="12"/>
      <c r="CP1256" s="12"/>
      <c r="CQ1256" s="12"/>
      <c r="CR1256" s="12"/>
      <c r="CS1256" s="12"/>
      <c r="CT1256" s="12"/>
      <c r="CU1256" s="12"/>
      <c r="CV1256" s="12"/>
      <c r="CW1256" s="12"/>
      <c r="CX1256" s="12"/>
      <c r="CY1256" s="12"/>
      <c r="CZ1256" s="12"/>
      <c r="DA1256" s="12"/>
      <c r="DB1256" s="12"/>
      <c r="DC1256" s="12"/>
      <c r="DD1256" s="12"/>
      <c r="DE1256" s="12"/>
      <c r="DF1256" s="12"/>
      <c r="DG1256" s="12"/>
      <c r="DH1256" s="12"/>
      <c r="DI1256" s="12"/>
      <c r="DJ1256" s="12"/>
      <c r="DK1256" s="12"/>
      <c r="DL1256" s="12"/>
      <c r="DM1256" s="12"/>
      <c r="DN1256" s="12"/>
      <c r="DO1256" s="12"/>
      <c r="DP1256" s="12"/>
      <c r="DQ1256" s="12"/>
      <c r="DR1256" s="12"/>
      <c r="DS1256" s="12"/>
      <c r="DT1256" s="12"/>
      <c r="DU1256" s="12"/>
      <c r="DV1256" s="12"/>
      <c r="DW1256" s="12"/>
      <c r="DX1256" s="12"/>
    </row>
    <row r="1257" spans="1:128" x14ac:dyDescent="0.25">
      <c r="A1257" s="34" t="s">
        <v>162</v>
      </c>
      <c r="B1257" s="1">
        <v>41064</v>
      </c>
      <c r="C1257" s="2"/>
      <c r="D1257" s="1"/>
      <c r="F1257">
        <v>152</v>
      </c>
      <c r="G1257" t="s">
        <v>130</v>
      </c>
      <c r="H1257" s="2"/>
      <c r="I1257" s="12"/>
      <c r="J1257" s="12"/>
      <c r="K1257" s="2"/>
      <c r="L1257" s="36"/>
      <c r="M1257" s="2"/>
      <c r="N1257" s="2"/>
      <c r="O1257" s="2"/>
      <c r="P1257" s="12"/>
      <c r="Q1257" s="12"/>
      <c r="R1257" s="12"/>
      <c r="S1257" s="12"/>
      <c r="T1257" s="12"/>
      <c r="U1257" s="39"/>
      <c r="W1257" s="12"/>
      <c r="X1257" s="12"/>
      <c r="Y1257" s="12"/>
      <c r="Z1257" s="39"/>
      <c r="AB1257" s="12"/>
      <c r="AC1257" s="4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39"/>
      <c r="AO1257" s="12"/>
      <c r="AP1257" s="12"/>
      <c r="AQ1257" s="12"/>
      <c r="AR1257" s="41"/>
      <c r="AS1257" s="12"/>
      <c r="AT1257" s="12"/>
      <c r="AU1257" s="12"/>
      <c r="AV1257" s="12"/>
      <c r="AW1257" s="12"/>
      <c r="AX1257" s="13"/>
      <c r="AY1257" s="12"/>
      <c r="AZ1257" s="12"/>
      <c r="BA1257" s="39"/>
      <c r="BB1257" s="40">
        <v>0</v>
      </c>
      <c r="BC1257" s="39"/>
      <c r="BE1257" s="12"/>
      <c r="BF1257" s="12"/>
      <c r="BG1257" s="12">
        <v>37.935843793584382</v>
      </c>
      <c r="BH1257" s="12">
        <v>5.8947368421052628</v>
      </c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  <c r="CQ1257" s="12"/>
      <c r="CR1257" s="12"/>
      <c r="CS1257" s="12"/>
      <c r="CT1257" s="12"/>
      <c r="CU1257" s="12"/>
      <c r="CV1257" s="12"/>
      <c r="CW1257" s="12"/>
      <c r="CX1257" s="12"/>
      <c r="CY1257" s="12"/>
      <c r="CZ1257" s="12"/>
      <c r="DA1257" s="12"/>
      <c r="DB1257" s="12"/>
      <c r="DC1257" s="12"/>
      <c r="DD1257" s="12"/>
      <c r="DE1257" s="12"/>
      <c r="DF1257" s="12"/>
      <c r="DG1257" s="12"/>
      <c r="DH1257" s="12"/>
      <c r="DI1257" s="12"/>
      <c r="DJ1257" s="12"/>
      <c r="DK1257" s="12"/>
      <c r="DL1257" s="12"/>
      <c r="DM1257" s="12"/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</row>
    <row r="1258" spans="1:128" x14ac:dyDescent="0.25">
      <c r="A1258" s="34" t="s">
        <v>162</v>
      </c>
      <c r="B1258" s="1">
        <v>41066</v>
      </c>
      <c r="C1258" s="2"/>
      <c r="D1258" s="1"/>
      <c r="F1258">
        <v>154</v>
      </c>
      <c r="G1258" t="s">
        <v>130</v>
      </c>
      <c r="H1258" s="2"/>
      <c r="I1258" s="12"/>
      <c r="J1258" s="12"/>
      <c r="K1258" s="2"/>
      <c r="L1258" s="36"/>
      <c r="M1258" s="2"/>
      <c r="N1258" s="2"/>
      <c r="O1258" s="2"/>
      <c r="P1258" s="12"/>
      <c r="Q1258" s="12"/>
      <c r="R1258" s="12"/>
      <c r="S1258" s="12"/>
      <c r="T1258" s="12"/>
      <c r="U1258" s="39">
        <v>6037.3602371176285</v>
      </c>
      <c r="V1258" s="40">
        <v>603.73602371176287</v>
      </c>
      <c r="W1258" s="12"/>
      <c r="X1258" s="12"/>
      <c r="Y1258" s="12"/>
      <c r="Z1258" s="39">
        <v>1761.5479659250639</v>
      </c>
      <c r="AA1258" s="40">
        <v>176.15479659250639</v>
      </c>
      <c r="AB1258" s="12">
        <v>2.7320599292876246</v>
      </c>
      <c r="AC1258" s="42">
        <f>AB1258/AA1258</f>
        <v>1.5509426834442759E-2</v>
      </c>
      <c r="AD1258" s="12"/>
      <c r="AE1258" s="12"/>
      <c r="AF1258" s="12"/>
      <c r="AG1258" s="12">
        <v>0</v>
      </c>
      <c r="AH1258" s="12"/>
      <c r="AI1258" s="12">
        <v>2607.2511537772034</v>
      </c>
      <c r="AJ1258" s="12"/>
      <c r="AK1258" s="12">
        <v>199.05774155631175</v>
      </c>
      <c r="AL1258" s="12">
        <v>4083.5737697773393</v>
      </c>
      <c r="AM1258" s="39">
        <f>AG1258+AH1258+AI1258+AJ1258+AK1258+AL1258</f>
        <v>6889.8826651108538</v>
      </c>
      <c r="AN1258" s="40">
        <f>AM1258/10</f>
        <v>688.98826651108538</v>
      </c>
      <c r="AO1258" s="12"/>
      <c r="AP1258" s="12"/>
      <c r="AQ1258" s="12"/>
      <c r="AR1258" s="41">
        <v>136.4352203290054</v>
      </c>
      <c r="AS1258" s="12">
        <v>0</v>
      </c>
      <c r="AT1258" s="12">
        <v>60.949619281728914</v>
      </c>
      <c r="AU1258" s="12">
        <v>68.082571570904079</v>
      </c>
      <c r="AV1258" s="12"/>
      <c r="AW1258" s="12"/>
      <c r="AX1258" s="13">
        <v>7.403029476372418</v>
      </c>
      <c r="AY1258" s="12"/>
      <c r="AZ1258" s="12"/>
      <c r="BA1258" s="39"/>
      <c r="BB1258" s="40">
        <v>0</v>
      </c>
      <c r="BC1258" s="39">
        <f>U1258+Z1258+AM1258+BA1258</f>
        <v>14688.790868153546</v>
      </c>
      <c r="BD1258">
        <f>V1258+AA1258+AN1258</f>
        <v>1468.8790868153546</v>
      </c>
      <c r="BE1258" s="12"/>
      <c r="BF1258" s="12"/>
      <c r="BG1258" s="12"/>
      <c r="BH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2"/>
      <c r="DF1258" s="12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</row>
    <row r="1259" spans="1:128" x14ac:dyDescent="0.25">
      <c r="A1259" s="34" t="s">
        <v>162</v>
      </c>
      <c r="B1259" s="1">
        <v>41072</v>
      </c>
      <c r="C1259" s="2"/>
      <c r="D1259" s="1"/>
      <c r="F1259">
        <v>160</v>
      </c>
      <c r="G1259" t="s">
        <v>130</v>
      </c>
      <c r="H1259" s="2"/>
      <c r="I1259" s="12"/>
      <c r="J1259" s="12"/>
      <c r="K1259" s="2"/>
      <c r="L1259" s="36"/>
      <c r="M1259" s="2"/>
      <c r="N1259" s="2"/>
      <c r="O1259" s="2"/>
      <c r="P1259" s="12"/>
      <c r="Q1259" s="12"/>
      <c r="R1259" s="12"/>
      <c r="S1259" s="12"/>
      <c r="T1259" s="12"/>
      <c r="U1259" s="39"/>
      <c r="W1259" s="12"/>
      <c r="X1259" s="12"/>
      <c r="Y1259" s="12"/>
      <c r="Z1259" s="39"/>
      <c r="AB1259" s="12"/>
      <c r="AC1259" s="4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39"/>
      <c r="AO1259" s="12"/>
      <c r="AP1259" s="12"/>
      <c r="AQ1259" s="12"/>
      <c r="AR1259" s="41"/>
      <c r="AS1259" s="12"/>
      <c r="AT1259" s="12"/>
      <c r="AU1259" s="12"/>
      <c r="AV1259" s="12"/>
      <c r="AW1259" s="12"/>
      <c r="AX1259" s="13"/>
      <c r="AY1259" s="12"/>
      <c r="AZ1259" s="12"/>
      <c r="BA1259" s="39"/>
      <c r="BB1259" s="40">
        <v>0</v>
      </c>
      <c r="BC1259" s="39"/>
      <c r="BE1259" s="12"/>
      <c r="BF1259" s="12"/>
      <c r="BG1259" s="12">
        <v>73.779637377963738</v>
      </c>
      <c r="BH1259" s="12">
        <v>5.2509727626459144</v>
      </c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  <c r="CQ1259" s="12"/>
      <c r="CR1259" s="12"/>
      <c r="CS1259" s="12"/>
      <c r="CT1259" s="12"/>
      <c r="CU1259" s="12"/>
      <c r="CV1259" s="12"/>
      <c r="CW1259" s="12"/>
      <c r="CX1259" s="12"/>
      <c r="CY1259" s="12"/>
      <c r="CZ1259" s="12"/>
      <c r="DA1259" s="12"/>
      <c r="DB1259" s="12"/>
      <c r="DC1259" s="12"/>
      <c r="DD1259" s="12"/>
      <c r="DE1259" s="12"/>
      <c r="DF1259" s="12"/>
      <c r="DG1259" s="12"/>
      <c r="DH1259" s="12"/>
      <c r="DI1259" s="12"/>
      <c r="DJ1259" s="12"/>
      <c r="DK1259" s="12"/>
      <c r="DL1259" s="12"/>
      <c r="DM1259" s="12"/>
      <c r="DN1259" s="12"/>
      <c r="DO1259" s="12"/>
      <c r="DP1259" s="12"/>
      <c r="DQ1259" s="12"/>
      <c r="DR1259" s="12"/>
      <c r="DS1259" s="12"/>
      <c r="DT1259" s="12"/>
      <c r="DU1259" s="12"/>
      <c r="DV1259" s="12"/>
      <c r="DW1259" s="12"/>
      <c r="DX1259" s="12"/>
    </row>
    <row r="1260" spans="1:128" x14ac:dyDescent="0.25">
      <c r="A1260" s="34" t="s">
        <v>162</v>
      </c>
      <c r="B1260" s="1">
        <v>41092</v>
      </c>
      <c r="C1260" s="2"/>
      <c r="D1260" s="1"/>
      <c r="F1260">
        <v>180</v>
      </c>
      <c r="G1260" t="s">
        <v>130</v>
      </c>
      <c r="H1260" s="2"/>
      <c r="I1260" s="12"/>
      <c r="J1260" s="12"/>
      <c r="K1260" s="2"/>
      <c r="L1260" s="36"/>
      <c r="M1260" s="2"/>
      <c r="N1260" s="2"/>
      <c r="O1260" s="2"/>
      <c r="P1260" s="12"/>
      <c r="Q1260" s="12"/>
      <c r="R1260" s="12"/>
      <c r="S1260" s="12"/>
      <c r="T1260" s="12"/>
      <c r="U1260" s="39"/>
      <c r="W1260" s="12"/>
      <c r="X1260" s="12"/>
      <c r="Y1260" s="12"/>
      <c r="Z1260" s="39"/>
      <c r="AB1260" s="12"/>
      <c r="AC1260" s="4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39"/>
      <c r="AO1260" s="12"/>
      <c r="AP1260" s="12"/>
      <c r="AQ1260" s="12"/>
      <c r="AR1260" s="41"/>
      <c r="AS1260" s="12"/>
      <c r="AT1260" s="12"/>
      <c r="AU1260" s="12"/>
      <c r="AV1260" s="12"/>
      <c r="AW1260" s="12"/>
      <c r="AX1260" s="13"/>
      <c r="AY1260" s="12"/>
      <c r="AZ1260" s="12"/>
      <c r="BA1260" s="39"/>
      <c r="BB1260" s="40">
        <v>0</v>
      </c>
      <c r="BC1260" s="39"/>
      <c r="BE1260" s="12"/>
      <c r="BF1260" s="12"/>
      <c r="BG1260" s="12">
        <v>100</v>
      </c>
      <c r="BH1260" s="12">
        <v>4.3351063829787231</v>
      </c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2"/>
      <c r="DF1260" s="12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</row>
    <row r="1261" spans="1:128" x14ac:dyDescent="0.25">
      <c r="A1261" s="34" t="s">
        <v>162</v>
      </c>
      <c r="B1261" s="1">
        <v>41096</v>
      </c>
      <c r="C1261" s="2">
        <v>9</v>
      </c>
      <c r="D1261" s="1" t="s">
        <v>122</v>
      </c>
      <c r="E1261" t="s">
        <v>20</v>
      </c>
      <c r="F1261">
        <v>184</v>
      </c>
      <c r="G1261" t="s">
        <v>130</v>
      </c>
      <c r="H1261" s="2"/>
      <c r="I1261" s="12"/>
      <c r="J1261" s="12"/>
      <c r="K1261" s="2"/>
      <c r="L1261" s="36"/>
      <c r="M1261" s="2"/>
      <c r="N1261" s="2"/>
      <c r="O1261" s="2"/>
      <c r="P1261" s="12"/>
      <c r="Q1261" s="12"/>
      <c r="R1261" s="12"/>
      <c r="S1261" s="12"/>
      <c r="T1261" s="12"/>
      <c r="U1261" s="39"/>
      <c r="W1261" s="12"/>
      <c r="X1261" s="12"/>
      <c r="Y1261" s="12"/>
      <c r="Z1261" s="39"/>
      <c r="AB1261" s="12"/>
      <c r="AC1261" s="4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39"/>
      <c r="AO1261" s="12"/>
      <c r="AP1261" s="12"/>
      <c r="AQ1261" s="12"/>
      <c r="AR1261" s="41"/>
      <c r="AS1261" s="12"/>
      <c r="AT1261" s="12"/>
      <c r="AU1261" s="12"/>
      <c r="AV1261" s="12"/>
      <c r="AW1261" s="12"/>
      <c r="AX1261" s="13"/>
      <c r="AY1261" s="12">
        <v>4315.3921124999997</v>
      </c>
      <c r="AZ1261" s="12">
        <v>40.53732423411364</v>
      </c>
      <c r="BA1261" s="39">
        <f>AY1261*(AZ1261/100)</f>
        <v>1749.3444926174909</v>
      </c>
      <c r="BB1261" s="40">
        <v>174.93444926174908</v>
      </c>
      <c r="BC1261" s="39"/>
      <c r="BE1261" s="12"/>
      <c r="BF1261" s="12">
        <f>BA1261/227</f>
        <v>7.7063634036012818</v>
      </c>
      <c r="BG1261" s="12"/>
      <c r="BH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2"/>
      <c r="CV1261" s="12"/>
      <c r="CW1261" s="12"/>
      <c r="CX1261" s="12"/>
      <c r="CY1261" s="12"/>
      <c r="CZ1261" s="12"/>
      <c r="DA1261" s="12"/>
      <c r="DB1261" s="12"/>
      <c r="DC1261" s="12"/>
      <c r="DD1261" s="12"/>
      <c r="DE1261" s="12"/>
      <c r="DF1261" s="12"/>
      <c r="DG1261" s="12"/>
      <c r="DH1261" s="12"/>
      <c r="DI1261" s="12"/>
      <c r="DJ1261" s="12"/>
      <c r="DK1261" s="12"/>
      <c r="DL1261" s="12"/>
      <c r="DM1261" s="12"/>
      <c r="DN1261" s="12"/>
      <c r="DO1261" s="12"/>
      <c r="DP1261" s="12"/>
      <c r="DQ1261" s="12"/>
      <c r="DR1261" s="12"/>
      <c r="DS1261" s="12"/>
      <c r="DT1261" s="12"/>
      <c r="DU1261" s="12"/>
      <c r="DV1261" s="12"/>
      <c r="DW1261" s="12"/>
      <c r="DX1261" s="12"/>
    </row>
    <row r="1262" spans="1:128" x14ac:dyDescent="0.25">
      <c r="A1262" s="34" t="s">
        <v>162</v>
      </c>
      <c r="B1262" s="1">
        <v>40912</v>
      </c>
      <c r="C1262" s="2">
        <v>0</v>
      </c>
      <c r="D1262" s="1" t="s">
        <v>223</v>
      </c>
      <c r="E1262" t="s">
        <v>14</v>
      </c>
      <c r="F1262">
        <v>0</v>
      </c>
      <c r="G1262" t="s">
        <v>130</v>
      </c>
      <c r="H1262" s="2"/>
      <c r="I1262" s="12"/>
      <c r="J1262" s="12"/>
      <c r="K1262" s="2"/>
      <c r="L1262" s="36"/>
      <c r="M1262" s="2"/>
      <c r="N1262" s="2"/>
      <c r="O1262" s="2"/>
      <c r="P1262" s="12"/>
      <c r="Q1262" s="12"/>
      <c r="R1262" s="12"/>
      <c r="S1262" s="12"/>
      <c r="T1262" s="12"/>
      <c r="U1262" s="39">
        <v>0</v>
      </c>
      <c r="W1262" s="12"/>
      <c r="X1262" s="12"/>
      <c r="Y1262" s="12"/>
      <c r="Z1262" s="39">
        <v>0</v>
      </c>
      <c r="AB1262" s="12"/>
      <c r="AC1262" s="42"/>
      <c r="AD1262" s="12"/>
      <c r="AE1262" s="12"/>
      <c r="AF1262" s="12"/>
      <c r="AG1262" s="12">
        <v>0</v>
      </c>
      <c r="AH1262" s="12"/>
      <c r="AI1262" s="12">
        <v>0</v>
      </c>
      <c r="AJ1262" s="12"/>
      <c r="AK1262" s="12">
        <v>0</v>
      </c>
      <c r="AL1262" s="12">
        <v>0</v>
      </c>
      <c r="AM1262" s="39"/>
      <c r="AO1262" s="12"/>
      <c r="AP1262" s="12"/>
      <c r="AQ1262" s="12"/>
      <c r="AR1262" s="41">
        <v>0</v>
      </c>
      <c r="AS1262" s="12">
        <v>0</v>
      </c>
      <c r="AT1262" s="12">
        <v>0</v>
      </c>
      <c r="AU1262" s="12">
        <v>0</v>
      </c>
      <c r="AV1262" s="12"/>
      <c r="AW1262" s="12"/>
      <c r="AX1262" s="13">
        <v>0</v>
      </c>
      <c r="AY1262" s="12"/>
      <c r="AZ1262" s="12"/>
      <c r="BA1262" s="39"/>
      <c r="BB1262" s="40">
        <v>0</v>
      </c>
      <c r="BC1262" s="39"/>
      <c r="BE1262" s="12"/>
      <c r="BF1262" s="12"/>
      <c r="BG1262" s="12"/>
      <c r="BH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2"/>
      <c r="DF1262" s="12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</row>
    <row r="1263" spans="1:128" x14ac:dyDescent="0.25">
      <c r="A1263" s="34" t="s">
        <v>162</v>
      </c>
      <c r="B1263" s="1">
        <v>40947</v>
      </c>
      <c r="C1263" s="2">
        <v>3</v>
      </c>
      <c r="D1263" t="s">
        <v>224</v>
      </c>
      <c r="E1263" t="s">
        <v>16</v>
      </c>
      <c r="F1263">
        <v>35</v>
      </c>
      <c r="G1263" t="s">
        <v>130</v>
      </c>
      <c r="H1263" s="2"/>
      <c r="I1263" s="12"/>
      <c r="J1263" s="12"/>
      <c r="K1263" s="2"/>
      <c r="L1263" s="36">
        <v>35</v>
      </c>
      <c r="M1263" s="2"/>
      <c r="N1263" s="2"/>
      <c r="O1263" s="2"/>
      <c r="P1263" s="12"/>
      <c r="Q1263" s="12"/>
      <c r="R1263" s="12"/>
      <c r="S1263" s="12"/>
      <c r="T1263" s="12"/>
      <c r="U1263" s="39"/>
      <c r="W1263" s="12"/>
      <c r="X1263" s="12"/>
      <c r="Y1263" s="12"/>
      <c r="Z1263" s="39"/>
      <c r="AB1263" s="12"/>
      <c r="AC1263" s="4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39"/>
      <c r="AO1263" s="12"/>
      <c r="AP1263" s="12"/>
      <c r="AQ1263" s="12"/>
      <c r="AR1263" s="41"/>
      <c r="AS1263" s="12"/>
      <c r="AT1263" s="12"/>
      <c r="AU1263" s="12"/>
      <c r="AV1263" s="12"/>
      <c r="AW1263" s="12"/>
      <c r="AX1263" s="13"/>
      <c r="AY1263" s="12"/>
      <c r="AZ1263" s="12"/>
      <c r="BA1263" s="39"/>
      <c r="BB1263" s="40">
        <v>0</v>
      </c>
      <c r="BC1263" s="39"/>
      <c r="BE1263" s="12"/>
      <c r="BF1263" s="12"/>
      <c r="BG1263" s="12"/>
      <c r="BH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  <c r="CQ1263" s="12"/>
      <c r="CR1263" s="12"/>
      <c r="CS1263" s="12"/>
      <c r="CT1263" s="12"/>
      <c r="CU1263" s="12"/>
      <c r="CV1263" s="12"/>
      <c r="CW1263" s="12"/>
      <c r="CX1263" s="12"/>
      <c r="CY1263" s="12"/>
      <c r="CZ1263" s="12"/>
      <c r="DA1263" s="12"/>
      <c r="DB1263" s="12"/>
      <c r="DC1263" s="12"/>
      <c r="DD1263" s="12"/>
      <c r="DE1263" s="12"/>
      <c r="DF1263" s="12"/>
      <c r="DG1263" s="12"/>
      <c r="DH1263" s="12"/>
      <c r="DI1263" s="12"/>
      <c r="DJ1263" s="12"/>
      <c r="DK1263" s="12"/>
      <c r="DL1263" s="12"/>
      <c r="DM1263" s="12"/>
      <c r="DN1263" s="12"/>
      <c r="DO1263" s="12"/>
      <c r="DP1263" s="12"/>
      <c r="DQ1263" s="12"/>
      <c r="DR1263" s="12"/>
      <c r="DS1263" s="12"/>
      <c r="DT1263" s="12"/>
      <c r="DU1263" s="12"/>
      <c r="DV1263" s="12"/>
      <c r="DW1263" s="12"/>
      <c r="DX1263" s="12"/>
    </row>
    <row r="1264" spans="1:128" x14ac:dyDescent="0.25">
      <c r="A1264" s="34" t="s">
        <v>169</v>
      </c>
      <c r="B1264" s="1">
        <v>40963</v>
      </c>
      <c r="C1264" s="2">
        <v>4</v>
      </c>
      <c r="D1264" t="s">
        <v>220</v>
      </c>
      <c r="E1264" t="s">
        <v>17</v>
      </c>
      <c r="F1264">
        <v>51</v>
      </c>
      <c r="G1264" t="s">
        <v>131</v>
      </c>
      <c r="H1264" s="2"/>
      <c r="I1264" s="12"/>
      <c r="J1264" s="12"/>
      <c r="K1264" s="2"/>
      <c r="L1264" s="36"/>
      <c r="M1264" s="2">
        <v>51</v>
      </c>
      <c r="N1264" s="2"/>
      <c r="O1264" s="2"/>
      <c r="P1264" s="12"/>
      <c r="Q1264" s="12"/>
      <c r="R1264" s="12"/>
      <c r="S1264" s="12"/>
      <c r="T1264" s="12"/>
      <c r="U1264" s="39">
        <v>1344.5285114666024</v>
      </c>
      <c r="V1264" s="40">
        <v>134.45285114666024</v>
      </c>
      <c r="W1264" s="12"/>
      <c r="X1264" s="12"/>
      <c r="Y1264" s="12"/>
      <c r="Z1264" s="39">
        <v>1109.2167561991964</v>
      </c>
      <c r="AA1264" s="40">
        <v>110.92167561991964</v>
      </c>
      <c r="AB1264" s="12">
        <v>1.9379762032913779</v>
      </c>
      <c r="AC1264" s="42">
        <f>AB1264/AA1264</f>
        <v>1.7471573454515596E-2</v>
      </c>
      <c r="AD1264" s="12"/>
      <c r="AE1264" s="12"/>
      <c r="AF1264" s="12"/>
      <c r="AG1264" s="12">
        <v>184.70011656603347</v>
      </c>
      <c r="AH1264" s="12"/>
      <c r="AI1264" s="12">
        <v>0</v>
      </c>
      <c r="AJ1264" s="12"/>
      <c r="AK1264" s="12">
        <v>0</v>
      </c>
      <c r="AL1264" s="12">
        <v>0</v>
      </c>
      <c r="AM1264" s="39">
        <f>AG1264+AH1264+AI1264+AJ1264+AK1264+AL1264</f>
        <v>184.70011656603347</v>
      </c>
      <c r="AN1264" s="40">
        <f>AM1264/10</f>
        <v>18.470011656603347</v>
      </c>
      <c r="AO1264" s="12"/>
      <c r="AP1264" s="12"/>
      <c r="AQ1264" s="12"/>
      <c r="AR1264" s="41">
        <v>180.76998708166809</v>
      </c>
      <c r="AS1264" s="12">
        <v>180.76998708166809</v>
      </c>
      <c r="AT1264" s="12">
        <v>0</v>
      </c>
      <c r="AU1264" s="12">
        <v>0</v>
      </c>
      <c r="AV1264" s="12"/>
      <c r="AW1264" s="12"/>
      <c r="AX1264" s="13">
        <v>0</v>
      </c>
      <c r="AY1264" s="12"/>
      <c r="AZ1264" s="12"/>
      <c r="BA1264" s="39"/>
      <c r="BB1264" s="40">
        <v>0</v>
      </c>
      <c r="BC1264" s="39">
        <f>U1264+Z1264+AM1264+BA1264</f>
        <v>2638.4453842318321</v>
      </c>
      <c r="BD1264">
        <f>V1264+AA1264+AN1264</f>
        <v>263.84453842318322</v>
      </c>
      <c r="BE1264" s="12"/>
      <c r="BF1264" s="12"/>
      <c r="BG1264" s="12"/>
      <c r="BH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/>
      <c r="CP1264" s="12"/>
      <c r="CQ1264" s="12"/>
      <c r="CR1264" s="12"/>
      <c r="CS1264" s="12"/>
      <c r="CT1264" s="12"/>
      <c r="CU1264" s="12"/>
      <c r="CV1264" s="12"/>
      <c r="CW1264" s="12"/>
      <c r="CX1264" s="12"/>
      <c r="CY1264" s="12"/>
      <c r="CZ1264" s="12"/>
      <c r="DA1264" s="12"/>
      <c r="DB1264" s="12"/>
      <c r="DC1264" s="12"/>
      <c r="DD1264" s="12"/>
      <c r="DE1264" s="12"/>
      <c r="DF1264" s="12"/>
      <c r="DG1264" s="12"/>
      <c r="DH1264" s="12"/>
      <c r="DI1264" s="12"/>
      <c r="DJ1264" s="12"/>
      <c r="DK1264" s="12"/>
      <c r="DL1264" s="12"/>
      <c r="DM1264" s="12"/>
      <c r="DN1264" s="12"/>
      <c r="DO1264" s="12"/>
      <c r="DP1264" s="12"/>
      <c r="DQ1264" s="12"/>
      <c r="DR1264" s="12"/>
      <c r="DS1264" s="12"/>
      <c r="DT1264" s="12"/>
      <c r="DU1264" s="12"/>
      <c r="DV1264" s="12"/>
      <c r="DW1264" s="12"/>
      <c r="DX1264" s="12"/>
    </row>
    <row r="1265" spans="1:128" x14ac:dyDescent="0.25">
      <c r="A1265" s="34" t="s">
        <v>169</v>
      </c>
      <c r="B1265" s="1">
        <v>41067</v>
      </c>
      <c r="C1265" s="2">
        <v>8</v>
      </c>
      <c r="D1265" s="1" t="s">
        <v>221</v>
      </c>
      <c r="E1265" t="s">
        <v>19</v>
      </c>
      <c r="F1265">
        <v>155</v>
      </c>
      <c r="G1265" t="s">
        <v>131</v>
      </c>
      <c r="H1265" s="2"/>
      <c r="I1265" s="12"/>
      <c r="J1265" s="12"/>
      <c r="K1265" s="2"/>
      <c r="L1265" s="36"/>
      <c r="M1265" s="2"/>
      <c r="N1265" s="2"/>
      <c r="O1265" s="2">
        <v>155</v>
      </c>
      <c r="P1265" s="12"/>
      <c r="Q1265" s="12"/>
      <c r="R1265" s="12"/>
      <c r="S1265" s="12"/>
      <c r="T1265" s="12"/>
      <c r="U1265" s="39"/>
      <c r="W1265" s="12"/>
      <c r="X1265" s="12"/>
      <c r="Y1265" s="12"/>
      <c r="Z1265" s="39"/>
      <c r="AB1265" s="12"/>
      <c r="AC1265" s="4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39"/>
      <c r="AO1265" s="12"/>
      <c r="AP1265" s="12"/>
      <c r="AQ1265" s="12"/>
      <c r="AR1265" s="41"/>
      <c r="AS1265" s="12"/>
      <c r="AT1265" s="12"/>
      <c r="AU1265" s="12"/>
      <c r="AV1265" s="12"/>
      <c r="AW1265" s="12"/>
      <c r="AX1265" s="13"/>
      <c r="AY1265" s="12"/>
      <c r="AZ1265" s="12"/>
      <c r="BA1265" s="39"/>
      <c r="BB1265" s="40">
        <v>0</v>
      </c>
      <c r="BC1265" s="39"/>
      <c r="BE1265" s="12"/>
      <c r="BF1265" s="12"/>
      <c r="BG1265" s="12"/>
      <c r="BH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2"/>
      <c r="DF1265" s="12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/>
      <c r="DT1265" s="12"/>
      <c r="DU1265" s="12"/>
      <c r="DV1265" s="12"/>
      <c r="DW1265" s="12"/>
      <c r="DX1265" s="12"/>
    </row>
    <row r="1266" spans="1:128" x14ac:dyDescent="0.25">
      <c r="A1266" s="34" t="s">
        <v>169</v>
      </c>
      <c r="B1266" s="1">
        <v>40998</v>
      </c>
      <c r="C1266" s="2">
        <v>7</v>
      </c>
      <c r="D1266" t="s">
        <v>222</v>
      </c>
      <c r="E1266" t="s">
        <v>18</v>
      </c>
      <c r="F1266">
        <v>86</v>
      </c>
      <c r="G1266" t="s">
        <v>131</v>
      </c>
      <c r="H1266" s="2"/>
      <c r="I1266" s="12"/>
      <c r="J1266" s="12"/>
      <c r="K1266" s="2"/>
      <c r="L1266" s="36"/>
      <c r="M1266" s="2"/>
      <c r="N1266" s="2">
        <v>86</v>
      </c>
      <c r="O1266" s="2"/>
      <c r="P1266" s="12"/>
      <c r="Q1266" s="12"/>
      <c r="R1266" s="12"/>
      <c r="S1266" s="12"/>
      <c r="T1266" s="12"/>
      <c r="U1266" s="39"/>
      <c r="W1266" s="12"/>
      <c r="X1266" s="12"/>
      <c r="Y1266" s="12"/>
      <c r="Z1266" s="39"/>
      <c r="AB1266" s="12"/>
      <c r="AC1266" s="4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39"/>
      <c r="AO1266" s="12"/>
      <c r="AP1266" s="12"/>
      <c r="AQ1266" s="12"/>
      <c r="AR1266" s="41"/>
      <c r="AS1266" s="12"/>
      <c r="AT1266" s="12"/>
      <c r="AU1266" s="12"/>
      <c r="AV1266" s="12"/>
      <c r="AW1266" s="12"/>
      <c r="AX1266" s="13"/>
      <c r="AY1266" s="12"/>
      <c r="AZ1266" s="12"/>
      <c r="BA1266" s="39"/>
      <c r="BB1266" s="40">
        <v>0</v>
      </c>
      <c r="BC1266" s="39"/>
      <c r="BE1266" s="12"/>
      <c r="BF1266" s="12"/>
      <c r="BG1266" s="12"/>
      <c r="BH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2"/>
      <c r="DF1266" s="12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</row>
    <row r="1267" spans="1:128" x14ac:dyDescent="0.25">
      <c r="A1267" s="34" t="s">
        <v>169</v>
      </c>
      <c r="B1267" s="1">
        <v>40945</v>
      </c>
      <c r="C1267" s="2"/>
      <c r="D1267" s="1"/>
      <c r="F1267">
        <v>33</v>
      </c>
      <c r="G1267" t="s">
        <v>131</v>
      </c>
      <c r="H1267" s="2"/>
      <c r="I1267" s="12"/>
      <c r="J1267" s="12"/>
      <c r="K1267" s="2"/>
      <c r="L1267" s="36"/>
      <c r="M1267" s="2"/>
      <c r="N1267" s="2"/>
      <c r="O1267" s="2"/>
      <c r="P1267" s="12"/>
      <c r="Q1267" s="12"/>
      <c r="R1267" s="12"/>
      <c r="S1267" s="12"/>
      <c r="T1267" s="12"/>
      <c r="U1267" s="39">
        <v>437.82894736842104</v>
      </c>
      <c r="V1267" s="40">
        <v>43.782894736842103</v>
      </c>
      <c r="W1267" s="12"/>
      <c r="X1267" s="12"/>
      <c r="Y1267" s="12"/>
      <c r="Z1267" s="39">
        <v>457.8947368421052</v>
      </c>
      <c r="AA1267" s="40">
        <v>45.78947368421052</v>
      </c>
      <c r="AB1267" s="12">
        <v>0.44080592105263156</v>
      </c>
      <c r="AC1267" s="42">
        <f t="shared" ref="AC1267:AC1268" si="68">AB1267/AA1267</f>
        <v>9.6267959770114948E-3</v>
      </c>
      <c r="AD1267" s="12"/>
      <c r="AE1267" s="12"/>
      <c r="AF1267" s="12"/>
      <c r="AG1267" s="12">
        <v>0</v>
      </c>
      <c r="AH1267" s="12"/>
      <c r="AI1267" s="12">
        <v>0</v>
      </c>
      <c r="AJ1267" s="12"/>
      <c r="AK1267" s="12">
        <v>0</v>
      </c>
      <c r="AL1267" s="12">
        <v>0</v>
      </c>
      <c r="AM1267" s="39">
        <f t="shared" ref="AM1267:AM1268" si="69">AG1267+AH1267+AI1267+AJ1267+AK1267+AL1267</f>
        <v>0</v>
      </c>
      <c r="AN1267" s="40">
        <f t="shared" ref="AN1267:AN1268" si="70">AM1267/10</f>
        <v>0</v>
      </c>
      <c r="AO1267" s="12"/>
      <c r="AP1267" s="12"/>
      <c r="AQ1267" s="12"/>
      <c r="AR1267" s="41">
        <v>0</v>
      </c>
      <c r="AS1267" s="12">
        <v>0</v>
      </c>
      <c r="AT1267" s="12">
        <v>0</v>
      </c>
      <c r="AU1267" s="12">
        <v>0</v>
      </c>
      <c r="AV1267" s="12"/>
      <c r="AW1267" s="12"/>
      <c r="AX1267" s="13">
        <v>0</v>
      </c>
      <c r="AY1267" s="12"/>
      <c r="AZ1267" s="12"/>
      <c r="BA1267" s="39"/>
      <c r="BB1267" s="40">
        <v>0</v>
      </c>
      <c r="BC1267" s="39">
        <f>U1267+Z1267+AM1267+BA1267</f>
        <v>895.72368421052624</v>
      </c>
      <c r="BD1267">
        <f t="shared" ref="BD1267:BD1268" si="71">V1267+AA1267+AN1267</f>
        <v>89.57236842105263</v>
      </c>
      <c r="BE1267" s="12"/>
      <c r="BF1267" s="12"/>
      <c r="BG1267" s="12"/>
      <c r="BH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/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2"/>
      <c r="DF1267" s="12"/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/>
      <c r="DS1267" s="12"/>
      <c r="DT1267" s="12"/>
      <c r="DU1267" s="12"/>
      <c r="DV1267" s="12"/>
      <c r="DW1267" s="12"/>
      <c r="DX1267" s="12"/>
    </row>
    <row r="1268" spans="1:128" x14ac:dyDescent="0.25">
      <c r="A1268" s="34" t="s">
        <v>169</v>
      </c>
      <c r="B1268" s="1">
        <v>40956</v>
      </c>
      <c r="C1268" s="2"/>
      <c r="D1268" s="1"/>
      <c r="F1268">
        <v>44</v>
      </c>
      <c r="G1268" t="s">
        <v>131</v>
      </c>
      <c r="H1268" s="2"/>
      <c r="I1268" s="12"/>
      <c r="J1268" s="12"/>
      <c r="K1268" s="2"/>
      <c r="L1268" s="36"/>
      <c r="M1268" s="2"/>
      <c r="N1268" s="2"/>
      <c r="O1268" s="2"/>
      <c r="P1268" s="12"/>
      <c r="Q1268" s="12"/>
      <c r="R1268" s="12"/>
      <c r="S1268" s="12"/>
      <c r="T1268" s="12"/>
      <c r="U1268" s="39">
        <v>788.76184641337068</v>
      </c>
      <c r="V1268" s="40">
        <v>78.876184641337062</v>
      </c>
      <c r="W1268" s="12"/>
      <c r="X1268" s="12"/>
      <c r="Y1268" s="12"/>
      <c r="Z1268" s="39">
        <v>748.05069600563354</v>
      </c>
      <c r="AA1268" s="40">
        <v>74.805069600563357</v>
      </c>
      <c r="AB1268" s="12">
        <v>1.0038255539510501</v>
      </c>
      <c r="AC1268" s="42">
        <f t="shared" si="68"/>
        <v>1.3419218233619428E-2</v>
      </c>
      <c r="AD1268" s="12"/>
      <c r="AE1268" s="12"/>
      <c r="AF1268" s="12"/>
      <c r="AG1268" s="12">
        <v>85.346847414029668</v>
      </c>
      <c r="AH1268" s="12"/>
      <c r="AI1268" s="12">
        <v>0</v>
      </c>
      <c r="AJ1268" s="12"/>
      <c r="AK1268" s="12">
        <v>0</v>
      </c>
      <c r="AL1268" s="12">
        <v>0</v>
      </c>
      <c r="AM1268" s="39">
        <f t="shared" si="69"/>
        <v>85.346847414029668</v>
      </c>
      <c r="AN1268" s="40">
        <f t="shared" si="70"/>
        <v>8.5346847414029661</v>
      </c>
      <c r="AO1268" s="12"/>
      <c r="AP1268" s="12"/>
      <c r="AQ1268" s="12"/>
      <c r="AR1268" s="41">
        <v>100.21126569193106</v>
      </c>
      <c r="AS1268" s="12">
        <v>100.21126569193106</v>
      </c>
      <c r="AT1268" s="12">
        <v>0</v>
      </c>
      <c r="AU1268" s="12">
        <v>0</v>
      </c>
      <c r="AV1268" s="12"/>
      <c r="AW1268" s="12"/>
      <c r="AX1268" s="13">
        <v>0</v>
      </c>
      <c r="AY1268" s="12"/>
      <c r="AZ1268" s="12"/>
      <c r="BA1268" s="39"/>
      <c r="BB1268" s="40">
        <v>0</v>
      </c>
      <c r="BC1268" s="39">
        <f>U1268+Z1268+AM1268+BA1268</f>
        <v>1622.1593898330341</v>
      </c>
      <c r="BD1268">
        <f t="shared" si="71"/>
        <v>162.2159389833034</v>
      </c>
      <c r="BE1268" s="12"/>
      <c r="BF1268" s="12"/>
      <c r="BG1268" s="12"/>
      <c r="BH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  <c r="CQ1268" s="12"/>
      <c r="CR1268" s="12"/>
      <c r="CS1268" s="12"/>
      <c r="CT1268" s="12"/>
      <c r="CU1268" s="12"/>
      <c r="CV1268" s="12"/>
      <c r="CW1268" s="12"/>
      <c r="CX1268" s="12"/>
      <c r="CY1268" s="12"/>
      <c r="CZ1268" s="12"/>
      <c r="DA1268" s="12"/>
      <c r="DB1268" s="12"/>
      <c r="DC1268" s="12"/>
      <c r="DD1268" s="12"/>
      <c r="DE1268" s="12"/>
      <c r="DF1268" s="12"/>
      <c r="DG1268" s="12"/>
      <c r="DH1268" s="12"/>
      <c r="DI1268" s="12"/>
      <c r="DJ1268" s="12"/>
      <c r="DK1268" s="12"/>
      <c r="DL1268" s="12"/>
      <c r="DM1268" s="12"/>
      <c r="DN1268" s="12"/>
      <c r="DO1268" s="12"/>
      <c r="DP1268" s="12"/>
      <c r="DQ1268" s="12"/>
      <c r="DR1268" s="12"/>
      <c r="DS1268" s="12"/>
      <c r="DT1268" s="12"/>
      <c r="DU1268" s="12"/>
      <c r="DV1268" s="12"/>
      <c r="DW1268" s="12"/>
      <c r="DX1268" s="12"/>
    </row>
    <row r="1269" spans="1:128" x14ac:dyDescent="0.25">
      <c r="A1269" s="34" t="s">
        <v>169</v>
      </c>
      <c r="B1269" s="1">
        <v>40960</v>
      </c>
      <c r="C1269" s="2"/>
      <c r="D1269" s="1"/>
      <c r="F1269">
        <v>48</v>
      </c>
      <c r="G1269" t="s">
        <v>131</v>
      </c>
      <c r="H1269" s="2"/>
      <c r="I1269" s="12"/>
      <c r="J1269" s="12">
        <v>13.1</v>
      </c>
      <c r="K1269" s="2"/>
      <c r="L1269" s="36"/>
      <c r="M1269" s="2"/>
      <c r="N1269" s="2"/>
      <c r="O1269" s="2"/>
      <c r="P1269" s="12"/>
      <c r="Q1269" s="12"/>
      <c r="R1269" s="12"/>
      <c r="S1269" s="12"/>
      <c r="T1269" s="12"/>
      <c r="U1269" s="39"/>
      <c r="W1269" s="12"/>
      <c r="X1269" s="12"/>
      <c r="Y1269" s="12"/>
      <c r="Z1269" s="39"/>
      <c r="AB1269" s="12"/>
      <c r="AC1269" s="4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39"/>
      <c r="AO1269" s="12"/>
      <c r="AP1269" s="12"/>
      <c r="AQ1269" s="12"/>
      <c r="AR1269" s="41"/>
      <c r="AS1269" s="12"/>
      <c r="AT1269" s="12"/>
      <c r="AU1269" s="12"/>
      <c r="AV1269" s="12"/>
      <c r="AW1269" s="12"/>
      <c r="AX1269" s="13"/>
      <c r="AY1269" s="12"/>
      <c r="AZ1269" s="12"/>
      <c r="BA1269" s="39"/>
      <c r="BB1269" s="40">
        <v>0</v>
      </c>
      <c r="BC1269" s="39"/>
      <c r="BE1269" s="12"/>
      <c r="BF1269" s="12"/>
      <c r="BG1269" s="12"/>
      <c r="BH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2"/>
      <c r="DF1269" s="12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</row>
    <row r="1270" spans="1:128" x14ac:dyDescent="0.25">
      <c r="A1270" s="34" t="s">
        <v>169</v>
      </c>
      <c r="B1270" s="1">
        <v>40970</v>
      </c>
      <c r="C1270" s="2"/>
      <c r="D1270" s="1"/>
      <c r="F1270">
        <v>58</v>
      </c>
      <c r="G1270" t="s">
        <v>131</v>
      </c>
      <c r="H1270" s="2"/>
      <c r="I1270" s="12"/>
      <c r="J1270" s="12">
        <v>16.3</v>
      </c>
      <c r="K1270" s="2"/>
      <c r="L1270" s="36"/>
      <c r="M1270" s="2"/>
      <c r="N1270" s="2"/>
      <c r="O1270" s="2"/>
      <c r="P1270" s="12"/>
      <c r="Q1270" s="12"/>
      <c r="R1270" s="12"/>
      <c r="S1270" s="12"/>
      <c r="T1270" s="12"/>
      <c r="U1270" s="39"/>
      <c r="W1270" s="12"/>
      <c r="X1270" s="12"/>
      <c r="Y1270" s="12"/>
      <c r="Z1270" s="39"/>
      <c r="AB1270" s="12"/>
      <c r="AC1270" s="4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39"/>
      <c r="AO1270" s="12"/>
      <c r="AP1270" s="12"/>
      <c r="AQ1270" s="12"/>
      <c r="AR1270" s="41"/>
      <c r="AS1270" s="12"/>
      <c r="AT1270" s="12"/>
      <c r="AU1270" s="12"/>
      <c r="AV1270" s="12"/>
      <c r="AW1270" s="12"/>
      <c r="AX1270" s="13"/>
      <c r="AY1270" s="12"/>
      <c r="AZ1270" s="12"/>
      <c r="BA1270" s="39"/>
      <c r="BB1270" s="40">
        <v>0</v>
      </c>
      <c r="BC1270" s="39"/>
      <c r="BE1270" s="12"/>
      <c r="BF1270" s="12"/>
      <c r="BG1270" s="12"/>
      <c r="BH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  <c r="CQ1270" s="12"/>
      <c r="CR1270" s="12"/>
      <c r="CS1270" s="12"/>
      <c r="CT1270" s="12"/>
      <c r="CU1270" s="12"/>
      <c r="CV1270" s="12"/>
      <c r="CW1270" s="12"/>
      <c r="CX1270" s="12"/>
      <c r="CY1270" s="12"/>
      <c r="CZ1270" s="12"/>
      <c r="DA1270" s="12"/>
      <c r="DB1270" s="12"/>
      <c r="DC1270" s="12"/>
      <c r="DD1270" s="12"/>
      <c r="DE1270" s="12"/>
      <c r="DF1270" s="12"/>
      <c r="DG1270" s="12"/>
      <c r="DH1270" s="12"/>
      <c r="DI1270" s="12"/>
      <c r="DJ1270" s="12"/>
      <c r="DK1270" s="12"/>
      <c r="DL1270" s="12"/>
      <c r="DM1270" s="12"/>
      <c r="DN1270" s="12"/>
      <c r="DO1270" s="12"/>
      <c r="DP1270" s="12"/>
      <c r="DQ1270" s="12"/>
      <c r="DR1270" s="12"/>
      <c r="DS1270" s="12"/>
      <c r="DT1270" s="12"/>
      <c r="DU1270" s="12"/>
      <c r="DV1270" s="12"/>
      <c r="DW1270" s="12"/>
      <c r="DX1270" s="12"/>
    </row>
    <row r="1271" spans="1:128" x14ac:dyDescent="0.25">
      <c r="A1271" s="34" t="s">
        <v>169</v>
      </c>
      <c r="B1271" s="1">
        <v>40976</v>
      </c>
      <c r="C1271" s="2"/>
      <c r="D1271" s="1"/>
      <c r="F1271">
        <v>64</v>
      </c>
      <c r="G1271" t="s">
        <v>131</v>
      </c>
      <c r="H1271" s="2"/>
      <c r="I1271" s="12"/>
      <c r="J1271" s="12">
        <v>18.350000000000001</v>
      </c>
      <c r="K1271" s="2"/>
      <c r="L1271" s="36"/>
      <c r="M1271" s="2"/>
      <c r="N1271" s="2"/>
      <c r="O1271" s="2"/>
      <c r="P1271" s="12"/>
      <c r="Q1271" s="12"/>
      <c r="R1271" s="12"/>
      <c r="S1271" s="12"/>
      <c r="T1271" s="12"/>
      <c r="U1271" s="39"/>
      <c r="W1271" s="12"/>
      <c r="X1271" s="12"/>
      <c r="Y1271" s="12"/>
      <c r="Z1271" s="39"/>
      <c r="AB1271" s="12"/>
      <c r="AC1271" s="4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39"/>
      <c r="AO1271" s="12"/>
      <c r="AP1271" s="12"/>
      <c r="AQ1271" s="12"/>
      <c r="AR1271" s="41"/>
      <c r="AS1271" s="12"/>
      <c r="AT1271" s="12"/>
      <c r="AU1271" s="12"/>
      <c r="AV1271" s="12"/>
      <c r="AW1271" s="12"/>
      <c r="AX1271" s="13"/>
      <c r="AY1271" s="12"/>
      <c r="AZ1271" s="12"/>
      <c r="BA1271" s="39"/>
      <c r="BB1271" s="40">
        <v>0</v>
      </c>
      <c r="BC1271" s="39"/>
      <c r="BE1271" s="12"/>
      <c r="BF1271" s="12"/>
      <c r="BG1271" s="12"/>
      <c r="BH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</row>
    <row r="1272" spans="1:128" x14ac:dyDescent="0.25">
      <c r="A1272" s="34" t="s">
        <v>169</v>
      </c>
      <c r="B1272" s="1">
        <v>40980</v>
      </c>
      <c r="C1272" s="2"/>
      <c r="D1272" s="1"/>
      <c r="F1272">
        <v>68</v>
      </c>
      <c r="G1272" t="s">
        <v>131</v>
      </c>
      <c r="H1272" s="2"/>
      <c r="I1272" s="12"/>
      <c r="J1272" s="12"/>
      <c r="K1272" s="2"/>
      <c r="L1272" s="36"/>
      <c r="M1272" s="2"/>
      <c r="N1272" s="2"/>
      <c r="O1272" s="2"/>
      <c r="P1272" s="12"/>
      <c r="Q1272" s="12"/>
      <c r="R1272" s="12"/>
      <c r="S1272" s="12"/>
      <c r="T1272" s="12"/>
      <c r="U1272" s="39">
        <v>3047.9611001989761</v>
      </c>
      <c r="V1272" s="40">
        <v>304.79611001989758</v>
      </c>
      <c r="W1272" s="12"/>
      <c r="X1272" s="12"/>
      <c r="Y1272" s="12"/>
      <c r="Z1272" s="39">
        <v>1913.226483352513</v>
      </c>
      <c r="AA1272" s="40">
        <v>191.3226483352513</v>
      </c>
      <c r="AB1272" s="12">
        <v>3.5843497425407627</v>
      </c>
      <c r="AC1272" s="42">
        <f>AB1272/AA1272</f>
        <v>1.8734581471295388E-2</v>
      </c>
      <c r="AD1272" s="12"/>
      <c r="AE1272" s="12"/>
      <c r="AF1272" s="12"/>
      <c r="AG1272" s="12">
        <v>241.45259920546454</v>
      </c>
      <c r="AH1272" s="12"/>
      <c r="AI1272" s="12">
        <v>214.26646622993815</v>
      </c>
      <c r="AJ1272" s="12"/>
      <c r="AK1272" s="12">
        <v>0</v>
      </c>
      <c r="AL1272" s="12">
        <v>0</v>
      </c>
      <c r="AM1272" s="39">
        <f>AG1272+AH1272+AI1272+AJ1272+AK1272+AL1272</f>
        <v>455.71906543540268</v>
      </c>
      <c r="AN1272" s="40">
        <f>AM1272/10</f>
        <v>45.571906543540265</v>
      </c>
      <c r="AO1272" s="12"/>
      <c r="AP1272" s="12"/>
      <c r="AQ1272" s="12"/>
      <c r="AR1272" s="41">
        <v>275.48943963692079</v>
      </c>
      <c r="AS1272" s="12">
        <v>223.2782283576887</v>
      </c>
      <c r="AT1272" s="12">
        <v>52.211211279232089</v>
      </c>
      <c r="AU1272" s="12">
        <v>0</v>
      </c>
      <c r="AV1272" s="12"/>
      <c r="AW1272" s="12"/>
      <c r="AX1272" s="13">
        <v>0</v>
      </c>
      <c r="AY1272" s="12"/>
      <c r="AZ1272" s="12"/>
      <c r="BA1272" s="39"/>
      <c r="BB1272" s="40">
        <v>0</v>
      </c>
      <c r="BC1272" s="39">
        <f>U1272+Z1272+AM1272+BA1272</f>
        <v>5416.9066489868919</v>
      </c>
      <c r="BD1272">
        <f>V1272+AA1272+AN1272</f>
        <v>541.69066489868919</v>
      </c>
      <c r="BE1272" s="12"/>
      <c r="BF1272" s="12"/>
      <c r="BG1272" s="12"/>
      <c r="BH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  <c r="CN1272" s="12"/>
      <c r="CO1272" s="12"/>
      <c r="CP1272" s="12"/>
      <c r="CQ1272" s="12"/>
      <c r="CR1272" s="12"/>
      <c r="CS1272" s="12"/>
      <c r="CT1272" s="12"/>
      <c r="CU1272" s="12"/>
      <c r="CV1272" s="12"/>
      <c r="CW1272" s="12"/>
      <c r="CX1272" s="12"/>
      <c r="CY1272" s="12"/>
      <c r="CZ1272" s="12"/>
      <c r="DA1272" s="12"/>
      <c r="DB1272" s="12"/>
      <c r="DC1272" s="12"/>
      <c r="DD1272" s="12"/>
      <c r="DE1272" s="12"/>
      <c r="DF1272" s="12"/>
      <c r="DG1272" s="12"/>
      <c r="DH1272" s="12"/>
      <c r="DI1272" s="12"/>
      <c r="DJ1272" s="12"/>
      <c r="DK1272" s="12"/>
      <c r="DL1272" s="12"/>
      <c r="DM1272" s="12"/>
      <c r="DN1272" s="12"/>
      <c r="DO1272" s="12"/>
      <c r="DP1272" s="12"/>
      <c r="DQ1272" s="12"/>
      <c r="DR1272" s="12"/>
      <c r="DS1272" s="12"/>
      <c r="DT1272" s="12"/>
      <c r="DU1272" s="12"/>
      <c r="DV1272" s="12"/>
      <c r="DW1272" s="12"/>
      <c r="DX1272" s="12"/>
    </row>
    <row r="1273" spans="1:128" x14ac:dyDescent="0.25">
      <c r="A1273" s="34" t="s">
        <v>169</v>
      </c>
      <c r="B1273" s="1">
        <v>40982</v>
      </c>
      <c r="C1273" s="2"/>
      <c r="D1273" s="1"/>
      <c r="F1273">
        <v>70</v>
      </c>
      <c r="G1273" t="s">
        <v>131</v>
      </c>
      <c r="H1273" s="2"/>
      <c r="I1273" s="12"/>
      <c r="J1273" s="12">
        <v>19.600000000000001</v>
      </c>
      <c r="K1273" s="2"/>
      <c r="L1273" s="36"/>
      <c r="M1273" s="2"/>
      <c r="N1273" s="2"/>
      <c r="O1273" s="2"/>
      <c r="P1273" s="12"/>
      <c r="Q1273" s="12"/>
      <c r="R1273" s="12"/>
      <c r="S1273" s="12"/>
      <c r="T1273" s="12"/>
      <c r="U1273" s="39"/>
      <c r="W1273" s="12"/>
      <c r="X1273" s="12"/>
      <c r="Y1273" s="12"/>
      <c r="Z1273" s="39"/>
      <c r="AB1273" s="12"/>
      <c r="AC1273" s="4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39"/>
      <c r="AO1273" s="12"/>
      <c r="AP1273" s="12"/>
      <c r="AQ1273" s="12"/>
      <c r="AR1273" s="41"/>
      <c r="AS1273" s="12"/>
      <c r="AT1273" s="12"/>
      <c r="AU1273" s="12"/>
      <c r="AV1273" s="12"/>
      <c r="AW1273" s="12"/>
      <c r="AX1273" s="13"/>
      <c r="AY1273" s="12"/>
      <c r="AZ1273" s="12"/>
      <c r="BA1273" s="39"/>
      <c r="BB1273" s="40">
        <v>0</v>
      </c>
      <c r="BC1273" s="39"/>
      <c r="BE1273" s="12"/>
      <c r="BF1273" s="12"/>
      <c r="BG1273" s="12"/>
      <c r="BH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  <c r="CQ1273" s="12"/>
      <c r="CR1273" s="12"/>
      <c r="CS1273" s="12"/>
      <c r="CT1273" s="12"/>
      <c r="CU1273" s="12"/>
      <c r="CV1273" s="12"/>
      <c r="CW1273" s="12"/>
      <c r="CX1273" s="12"/>
      <c r="CY1273" s="12"/>
      <c r="CZ1273" s="12"/>
      <c r="DA1273" s="12"/>
      <c r="DB1273" s="12"/>
      <c r="DC1273" s="12"/>
      <c r="DD1273" s="12"/>
      <c r="DE1273" s="12"/>
      <c r="DF1273" s="12"/>
      <c r="DG1273" s="12"/>
      <c r="DH1273" s="12"/>
      <c r="DI1273" s="12"/>
      <c r="DJ1273" s="12"/>
      <c r="DK1273" s="12"/>
      <c r="DL1273" s="12"/>
      <c r="DM1273" s="12"/>
      <c r="DN1273" s="12"/>
      <c r="DO1273" s="12"/>
      <c r="DP1273" s="12"/>
      <c r="DQ1273" s="12"/>
      <c r="DR1273" s="12"/>
      <c r="DS1273" s="12"/>
      <c r="DT1273" s="12"/>
      <c r="DU1273" s="12"/>
      <c r="DV1273" s="12"/>
      <c r="DW1273" s="12"/>
      <c r="DX1273" s="12"/>
    </row>
    <row r="1274" spans="1:128" x14ac:dyDescent="0.25">
      <c r="A1274" s="34" t="s">
        <v>169</v>
      </c>
      <c r="B1274" s="1">
        <v>40994</v>
      </c>
      <c r="C1274" s="2"/>
      <c r="D1274" s="1"/>
      <c r="F1274">
        <v>82</v>
      </c>
      <c r="G1274" t="s">
        <v>131</v>
      </c>
      <c r="H1274" s="2"/>
      <c r="I1274" s="12"/>
      <c r="J1274" s="12">
        <v>21.95</v>
      </c>
      <c r="K1274" s="2"/>
      <c r="L1274" s="36"/>
      <c r="M1274" s="2"/>
      <c r="N1274" s="2"/>
      <c r="O1274" s="2"/>
      <c r="P1274" s="12"/>
      <c r="Q1274" s="12"/>
      <c r="R1274" s="12"/>
      <c r="S1274" s="12"/>
      <c r="T1274" s="12"/>
      <c r="U1274" s="39"/>
      <c r="W1274" s="12"/>
      <c r="X1274" s="12"/>
      <c r="Y1274" s="12"/>
      <c r="Z1274" s="39"/>
      <c r="AB1274" s="12"/>
      <c r="AC1274" s="4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39"/>
      <c r="AO1274" s="12"/>
      <c r="AP1274" s="12"/>
      <c r="AQ1274" s="12"/>
      <c r="AR1274" s="41"/>
      <c r="AS1274" s="12"/>
      <c r="AT1274" s="12"/>
      <c r="AU1274" s="12"/>
      <c r="AV1274" s="12"/>
      <c r="AW1274" s="12"/>
      <c r="AX1274" s="13"/>
      <c r="AY1274" s="12"/>
      <c r="AZ1274" s="12"/>
      <c r="BA1274" s="39"/>
      <c r="BB1274" s="40">
        <v>0</v>
      </c>
      <c r="BC1274" s="39"/>
      <c r="BE1274" s="12"/>
      <c r="BF1274" s="12"/>
      <c r="BG1274" s="12"/>
      <c r="BH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  <c r="CQ1274" s="12"/>
      <c r="CR1274" s="12"/>
      <c r="CS1274" s="12"/>
      <c r="CT1274" s="12"/>
      <c r="CU1274" s="12"/>
      <c r="CV1274" s="12"/>
      <c r="CW1274" s="12"/>
      <c r="CX1274" s="12"/>
      <c r="CY1274" s="12"/>
      <c r="CZ1274" s="12"/>
      <c r="DA1274" s="12"/>
      <c r="DB1274" s="12"/>
      <c r="DC1274" s="12"/>
      <c r="DD1274" s="12"/>
      <c r="DE1274" s="12"/>
      <c r="DF1274" s="12"/>
      <c r="DG1274" s="12"/>
      <c r="DH1274" s="12"/>
      <c r="DI1274" s="12"/>
      <c r="DJ1274" s="12"/>
      <c r="DK1274" s="12"/>
      <c r="DL1274" s="12"/>
      <c r="DM1274" s="12"/>
      <c r="DN1274" s="12"/>
      <c r="DO1274" s="12"/>
      <c r="DP1274" s="12"/>
      <c r="DQ1274" s="12"/>
      <c r="DR1274" s="12"/>
      <c r="DS1274" s="12"/>
      <c r="DT1274" s="12"/>
      <c r="DU1274" s="12"/>
      <c r="DV1274" s="12"/>
      <c r="DW1274" s="12"/>
      <c r="DX1274" s="12"/>
    </row>
    <row r="1275" spans="1:128" x14ac:dyDescent="0.25">
      <c r="A1275" s="34" t="s">
        <v>169</v>
      </c>
      <c r="B1275" s="1">
        <v>41001</v>
      </c>
      <c r="C1275" s="2"/>
      <c r="D1275" s="1"/>
      <c r="F1275">
        <v>89</v>
      </c>
      <c r="G1275" t="s">
        <v>131</v>
      </c>
      <c r="H1275" s="2"/>
      <c r="I1275" s="12"/>
      <c r="J1275" s="12">
        <v>22.95</v>
      </c>
      <c r="K1275" s="2"/>
      <c r="L1275" s="36"/>
      <c r="M1275" s="2"/>
      <c r="N1275" s="2"/>
      <c r="O1275" s="2"/>
      <c r="P1275" s="12"/>
      <c r="Q1275" s="12"/>
      <c r="R1275" s="12"/>
      <c r="S1275" s="12"/>
      <c r="T1275" s="12"/>
      <c r="U1275" s="39"/>
      <c r="W1275" s="12"/>
      <c r="X1275" s="12"/>
      <c r="Y1275" s="12"/>
      <c r="Z1275" s="39"/>
      <c r="AB1275" s="12"/>
      <c r="AC1275" s="4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39"/>
      <c r="AO1275" s="12"/>
      <c r="AP1275" s="12"/>
      <c r="AQ1275" s="12"/>
      <c r="AR1275" s="41"/>
      <c r="AS1275" s="12"/>
      <c r="AT1275" s="12"/>
      <c r="AU1275" s="12"/>
      <c r="AV1275" s="12"/>
      <c r="AW1275" s="12"/>
      <c r="AX1275" s="13"/>
      <c r="AY1275" s="12"/>
      <c r="AZ1275" s="12"/>
      <c r="BA1275" s="39"/>
      <c r="BB1275" s="40">
        <v>0</v>
      </c>
      <c r="BC1275" s="39"/>
      <c r="BE1275" s="12"/>
      <c r="BF1275" s="12"/>
      <c r="BG1275" s="12"/>
      <c r="BH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2"/>
      <c r="CV1275" s="12"/>
      <c r="CW1275" s="12"/>
      <c r="CX1275" s="12"/>
      <c r="CY1275" s="12"/>
      <c r="CZ1275" s="12"/>
      <c r="DA1275" s="12"/>
      <c r="DB1275" s="12"/>
      <c r="DC1275" s="12"/>
      <c r="DD1275" s="12"/>
      <c r="DE1275" s="12"/>
      <c r="DF1275" s="12"/>
      <c r="DG1275" s="12"/>
      <c r="DH1275" s="12"/>
      <c r="DI1275" s="12"/>
      <c r="DJ1275" s="12"/>
      <c r="DK1275" s="12"/>
      <c r="DL1275" s="12"/>
      <c r="DM1275" s="12"/>
      <c r="DN1275" s="12"/>
      <c r="DO1275" s="12"/>
      <c r="DP1275" s="12"/>
      <c r="DQ1275" s="12"/>
      <c r="DR1275" s="12"/>
      <c r="DS1275" s="12"/>
      <c r="DT1275" s="12"/>
      <c r="DU1275" s="12"/>
      <c r="DV1275" s="12"/>
      <c r="DW1275" s="12"/>
      <c r="DX1275" s="12"/>
    </row>
    <row r="1276" spans="1:128" x14ac:dyDescent="0.25">
      <c r="A1276" s="34" t="s">
        <v>169</v>
      </c>
      <c r="B1276" s="1">
        <v>41011</v>
      </c>
      <c r="C1276" s="2"/>
      <c r="D1276" s="1"/>
      <c r="F1276">
        <v>99</v>
      </c>
      <c r="G1276" t="s">
        <v>131</v>
      </c>
      <c r="H1276" s="2"/>
      <c r="I1276" s="12"/>
      <c r="J1276" s="12"/>
      <c r="K1276" s="2"/>
      <c r="L1276" s="36"/>
      <c r="M1276" s="2"/>
      <c r="N1276" s="2"/>
      <c r="O1276" s="2"/>
      <c r="P1276" s="12"/>
      <c r="Q1276" s="12"/>
      <c r="R1276" s="12"/>
      <c r="S1276" s="12"/>
      <c r="T1276" s="12"/>
      <c r="U1276" s="39">
        <v>5067.1927705184216</v>
      </c>
      <c r="V1276" s="40">
        <v>506.71927705184214</v>
      </c>
      <c r="W1276" s="12"/>
      <c r="X1276" s="12"/>
      <c r="Y1276" s="12"/>
      <c r="Z1276" s="39">
        <v>2277.1909513537812</v>
      </c>
      <c r="AA1276" s="40">
        <v>227.71909513537813</v>
      </c>
      <c r="AB1276" s="12">
        <v>3.4878303076397863</v>
      </c>
      <c r="AC1276" s="42">
        <f>AB1276/AA1276</f>
        <v>1.5316371714749194E-2</v>
      </c>
      <c r="AD1276" s="12"/>
      <c r="AE1276" s="12"/>
      <c r="AF1276" s="12"/>
      <c r="AG1276" s="12">
        <v>51.311914330054151</v>
      </c>
      <c r="AH1276" s="12"/>
      <c r="AI1276" s="12">
        <v>2518.6589886271422</v>
      </c>
      <c r="AJ1276" s="12"/>
      <c r="AK1276" s="12">
        <v>0</v>
      </c>
      <c r="AL1276" s="12">
        <v>0</v>
      </c>
      <c r="AM1276" s="39">
        <f>AG1276+AH1276+AI1276+AJ1276+AK1276+AL1276</f>
        <v>2569.9709029571964</v>
      </c>
      <c r="AN1276" s="40">
        <f>AM1276/10</f>
        <v>256.99709029571966</v>
      </c>
      <c r="AO1276" s="12"/>
      <c r="AP1276" s="12"/>
      <c r="AQ1276" s="12"/>
      <c r="AR1276" s="41">
        <v>158.14708541169614</v>
      </c>
      <c r="AS1276" s="12">
        <v>77.770890192967812</v>
      </c>
      <c r="AT1276" s="12">
        <v>80.376195218728327</v>
      </c>
      <c r="AU1276" s="12">
        <v>0</v>
      </c>
      <c r="AV1276" s="12"/>
      <c r="AW1276" s="12"/>
      <c r="AX1276" s="13">
        <v>0</v>
      </c>
      <c r="AY1276" s="12"/>
      <c r="AZ1276" s="12"/>
      <c r="BA1276" s="39"/>
      <c r="BB1276" s="40">
        <v>0</v>
      </c>
      <c r="BC1276" s="39">
        <f>U1276+Z1276+AM1276+BA1276</f>
        <v>9914.3546248293987</v>
      </c>
      <c r="BD1276">
        <f>V1276+AA1276+AN1276</f>
        <v>991.4354624829399</v>
      </c>
      <c r="BE1276" s="12"/>
      <c r="BF1276" s="12"/>
      <c r="BG1276" s="12"/>
      <c r="BH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  <c r="CN1276" s="12"/>
      <c r="CO1276" s="12"/>
      <c r="CP1276" s="12"/>
      <c r="CQ1276" s="12"/>
      <c r="CR1276" s="12"/>
      <c r="CS1276" s="12"/>
      <c r="CT1276" s="12"/>
      <c r="CU1276" s="12"/>
      <c r="CV1276" s="12"/>
      <c r="CW1276" s="12"/>
      <c r="CX1276" s="12"/>
      <c r="CY1276" s="12"/>
      <c r="CZ1276" s="12"/>
      <c r="DA1276" s="12"/>
      <c r="DB1276" s="12"/>
      <c r="DC1276" s="12"/>
      <c r="DD1276" s="12"/>
      <c r="DE1276" s="12"/>
      <c r="DF1276" s="12"/>
      <c r="DG1276" s="12"/>
      <c r="DH1276" s="12"/>
      <c r="DI1276" s="12"/>
      <c r="DJ1276" s="12"/>
      <c r="DK1276" s="12"/>
      <c r="DL1276" s="12"/>
      <c r="DM1276" s="12"/>
      <c r="DN1276" s="12"/>
      <c r="DO1276" s="12"/>
      <c r="DP1276" s="12"/>
      <c r="DQ1276" s="12"/>
      <c r="DR1276" s="12"/>
      <c r="DS1276" s="12"/>
      <c r="DT1276" s="12"/>
      <c r="DU1276" s="12"/>
      <c r="DV1276" s="12"/>
      <c r="DW1276" s="12"/>
      <c r="DX1276" s="12"/>
    </row>
    <row r="1277" spans="1:128" x14ac:dyDescent="0.25">
      <c r="A1277" s="34" t="s">
        <v>169</v>
      </c>
      <c r="B1277" s="1">
        <v>41016</v>
      </c>
      <c r="C1277" s="2"/>
      <c r="D1277" s="1"/>
      <c r="F1277">
        <v>104</v>
      </c>
      <c r="G1277" t="s">
        <v>131</v>
      </c>
      <c r="H1277" s="2"/>
      <c r="I1277" s="12"/>
      <c r="J1277" s="12">
        <v>24.15</v>
      </c>
      <c r="K1277" s="2"/>
      <c r="L1277" s="36"/>
      <c r="M1277" s="2"/>
      <c r="N1277" s="2"/>
      <c r="O1277" s="2"/>
      <c r="P1277" s="12"/>
      <c r="Q1277" s="12"/>
      <c r="R1277" s="12"/>
      <c r="S1277" s="12"/>
      <c r="T1277" s="12"/>
      <c r="U1277" s="39"/>
      <c r="W1277" s="12"/>
      <c r="X1277" s="12"/>
      <c r="Y1277" s="12"/>
      <c r="Z1277" s="39"/>
      <c r="AB1277" s="12"/>
      <c r="AC1277" s="4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39"/>
      <c r="AO1277" s="12"/>
      <c r="AP1277" s="12"/>
      <c r="AQ1277" s="12"/>
      <c r="AR1277" s="41"/>
      <c r="AS1277" s="12"/>
      <c r="AT1277" s="12"/>
      <c r="AU1277" s="12"/>
      <c r="AV1277" s="12"/>
      <c r="AW1277" s="12"/>
      <c r="AX1277" s="13"/>
      <c r="AY1277" s="12"/>
      <c r="AZ1277" s="12"/>
      <c r="BA1277" s="39"/>
      <c r="BB1277" s="40">
        <v>0</v>
      </c>
      <c r="BC1277" s="39"/>
      <c r="BE1277" s="12"/>
      <c r="BF1277" s="12"/>
      <c r="BG1277" s="12"/>
      <c r="BH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2"/>
      <c r="DF1277" s="12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2"/>
      <c r="DV1277" s="12"/>
      <c r="DW1277" s="12"/>
      <c r="DX1277" s="12"/>
    </row>
    <row r="1278" spans="1:128" x14ac:dyDescent="0.25">
      <c r="A1278" s="34" t="s">
        <v>169</v>
      </c>
      <c r="B1278" s="1">
        <v>41029</v>
      </c>
      <c r="C1278" s="2"/>
      <c r="D1278" s="1"/>
      <c r="F1278">
        <v>117</v>
      </c>
      <c r="G1278" t="s">
        <v>131</v>
      </c>
      <c r="H1278" s="2"/>
      <c r="I1278" s="12"/>
      <c r="J1278" s="12"/>
      <c r="K1278" s="2"/>
      <c r="L1278" s="36"/>
      <c r="M1278" s="2"/>
      <c r="N1278" s="2"/>
      <c r="O1278" s="2"/>
      <c r="P1278" s="12"/>
      <c r="Q1278" s="12"/>
      <c r="R1278" s="12"/>
      <c r="S1278" s="12"/>
      <c r="T1278" s="12"/>
      <c r="U1278" s="39">
        <v>5656.1837068369641</v>
      </c>
      <c r="V1278" s="40">
        <v>565.61837068369641</v>
      </c>
      <c r="W1278" s="12"/>
      <c r="X1278" s="12"/>
      <c r="Y1278" s="12"/>
      <c r="Z1278" s="39">
        <v>2272.1776324087646</v>
      </c>
      <c r="AA1278" s="40">
        <v>227.21776324087645</v>
      </c>
      <c r="AB1278" s="12">
        <v>3.4145619159687834</v>
      </c>
      <c r="AC1278" s="42">
        <f>AB1278/AA1278</f>
        <v>1.5027706757015131E-2</v>
      </c>
      <c r="AD1278" s="12"/>
      <c r="AE1278" s="12"/>
      <c r="AF1278" s="12"/>
      <c r="AG1278" s="12">
        <v>154.78536067230539</v>
      </c>
      <c r="AH1278" s="12"/>
      <c r="AI1278" s="12">
        <v>4002.3760893460853</v>
      </c>
      <c r="AJ1278" s="12"/>
      <c r="AK1278" s="12">
        <v>37.612556636779019</v>
      </c>
      <c r="AL1278" s="12">
        <v>393.44560346401977</v>
      </c>
      <c r="AM1278" s="39">
        <f>AG1278+AH1278+AI1278+AJ1278+AK1278+AL1278</f>
        <v>4588.2196101191894</v>
      </c>
      <c r="AN1278" s="40">
        <f>AM1278/10</f>
        <v>458.82196101191892</v>
      </c>
      <c r="AO1278" s="12"/>
      <c r="AP1278" s="12"/>
      <c r="AQ1278" s="12"/>
      <c r="AR1278" s="41">
        <v>203.64891534759658</v>
      </c>
      <c r="AS1278" s="12">
        <v>78.904253073018907</v>
      </c>
      <c r="AT1278" s="12">
        <v>115.23180890070165</v>
      </c>
      <c r="AU1278" s="12">
        <v>8.3374609789766883</v>
      </c>
      <c r="AV1278" s="12"/>
      <c r="AW1278" s="12"/>
      <c r="AX1278" s="13">
        <v>1.1753923948993443</v>
      </c>
      <c r="AY1278" s="12"/>
      <c r="AZ1278" s="12"/>
      <c r="BA1278" s="39"/>
      <c r="BB1278" s="40">
        <v>0</v>
      </c>
      <c r="BC1278" s="39">
        <f>U1278+Z1278+AM1278+BA1278</f>
        <v>12516.580949364918</v>
      </c>
      <c r="BD1278">
        <f>V1278+AA1278+AN1278</f>
        <v>1251.6580949364918</v>
      </c>
      <c r="BE1278" s="12"/>
      <c r="BF1278" s="12"/>
      <c r="BG1278" s="12"/>
      <c r="BH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  <c r="CQ1278" s="12"/>
      <c r="CR1278" s="12"/>
      <c r="CS1278" s="12"/>
      <c r="CT1278" s="12"/>
      <c r="CU1278" s="12"/>
      <c r="CV1278" s="12"/>
      <c r="CW1278" s="12"/>
      <c r="CX1278" s="12"/>
      <c r="CY1278" s="12"/>
      <c r="CZ1278" s="12"/>
      <c r="DA1278" s="12"/>
      <c r="DB1278" s="12"/>
      <c r="DC1278" s="12"/>
      <c r="DD1278" s="12"/>
      <c r="DE1278" s="12"/>
      <c r="DF1278" s="12"/>
      <c r="DG1278" s="12"/>
      <c r="DH1278" s="12"/>
      <c r="DI1278" s="12"/>
      <c r="DJ1278" s="12"/>
      <c r="DK1278" s="12"/>
      <c r="DL1278" s="12"/>
      <c r="DM1278" s="12"/>
      <c r="DN1278" s="12"/>
      <c r="DO1278" s="12"/>
      <c r="DP1278" s="12"/>
      <c r="DQ1278" s="12"/>
      <c r="DR1278" s="12"/>
      <c r="DS1278" s="12"/>
      <c r="DT1278" s="12"/>
      <c r="DU1278" s="12"/>
      <c r="DV1278" s="12"/>
      <c r="DW1278" s="12"/>
      <c r="DX1278" s="12"/>
    </row>
    <row r="1279" spans="1:128" x14ac:dyDescent="0.25">
      <c r="A1279" s="34" t="s">
        <v>169</v>
      </c>
      <c r="B1279" s="1">
        <v>41043</v>
      </c>
      <c r="C1279" s="2"/>
      <c r="D1279" s="1"/>
      <c r="F1279">
        <v>131</v>
      </c>
      <c r="G1279" t="s">
        <v>131</v>
      </c>
      <c r="H1279" s="2"/>
      <c r="I1279" s="12"/>
      <c r="J1279" s="12"/>
      <c r="K1279" s="2"/>
      <c r="L1279" s="36"/>
      <c r="M1279" s="2"/>
      <c r="N1279" s="2"/>
      <c r="O1279" s="2"/>
      <c r="P1279" s="12"/>
      <c r="Q1279" s="12"/>
      <c r="R1279" s="12"/>
      <c r="S1279" s="12"/>
      <c r="T1279" s="12"/>
      <c r="U1279" s="39"/>
      <c r="W1279" s="12"/>
      <c r="X1279" s="12"/>
      <c r="Y1279" s="12"/>
      <c r="Z1279" s="39"/>
      <c r="AB1279" s="12"/>
      <c r="AC1279" s="4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39"/>
      <c r="AO1279" s="12"/>
      <c r="AP1279" s="12"/>
      <c r="AQ1279" s="12"/>
      <c r="AR1279" s="41"/>
      <c r="AS1279" s="12"/>
      <c r="AT1279" s="12"/>
      <c r="AU1279" s="12"/>
      <c r="AV1279" s="12"/>
      <c r="AW1279" s="12"/>
      <c r="AX1279" s="13"/>
      <c r="AY1279" s="12"/>
      <c r="AZ1279" s="12"/>
      <c r="BA1279" s="39"/>
      <c r="BB1279" s="40">
        <v>0</v>
      </c>
      <c r="BC1279" s="39"/>
      <c r="BE1279" s="12"/>
      <c r="BF1279" s="12"/>
      <c r="BG1279" s="12">
        <v>15.669515669515668</v>
      </c>
      <c r="BH1279" s="12">
        <v>3.9818181818181819</v>
      </c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  <c r="CQ1279" s="12"/>
      <c r="CR1279" s="12"/>
      <c r="CS1279" s="12"/>
      <c r="CT1279" s="12"/>
      <c r="CU1279" s="12"/>
      <c r="CV1279" s="12"/>
      <c r="CW1279" s="12"/>
      <c r="CX1279" s="12"/>
      <c r="CY1279" s="12"/>
      <c r="CZ1279" s="12"/>
      <c r="DA1279" s="12"/>
      <c r="DB1279" s="12"/>
      <c r="DC1279" s="12"/>
      <c r="DD1279" s="12"/>
      <c r="DE1279" s="12"/>
      <c r="DF1279" s="12"/>
      <c r="DG1279" s="12"/>
      <c r="DH1279" s="12"/>
      <c r="DI1279" s="12"/>
      <c r="DJ1279" s="12"/>
      <c r="DK1279" s="12"/>
      <c r="DL1279" s="12"/>
      <c r="DM1279" s="12"/>
      <c r="DN1279" s="12"/>
      <c r="DO1279" s="12"/>
      <c r="DP1279" s="12"/>
      <c r="DQ1279" s="12"/>
      <c r="DR1279" s="12"/>
      <c r="DS1279" s="12"/>
      <c r="DT1279" s="12"/>
      <c r="DU1279" s="12"/>
      <c r="DV1279" s="12"/>
      <c r="DW1279" s="12"/>
      <c r="DX1279" s="12"/>
    </row>
    <row r="1280" spans="1:128" x14ac:dyDescent="0.25">
      <c r="A1280" s="34" t="s">
        <v>169</v>
      </c>
      <c r="B1280" s="1">
        <v>41050</v>
      </c>
      <c r="C1280" s="2"/>
      <c r="D1280" s="1"/>
      <c r="F1280">
        <v>138</v>
      </c>
      <c r="G1280" t="s">
        <v>131</v>
      </c>
      <c r="H1280" s="2"/>
      <c r="I1280" s="12"/>
      <c r="J1280" s="12"/>
      <c r="K1280" s="2"/>
      <c r="L1280" s="36"/>
      <c r="M1280" s="2"/>
      <c r="N1280" s="2"/>
      <c r="O1280" s="2"/>
      <c r="P1280" s="12"/>
      <c r="Q1280" s="12"/>
      <c r="R1280" s="12"/>
      <c r="S1280" s="12"/>
      <c r="T1280" s="12"/>
      <c r="U1280" s="39"/>
      <c r="W1280" s="12"/>
      <c r="X1280" s="12"/>
      <c r="Y1280" s="12"/>
      <c r="Z1280" s="39"/>
      <c r="AB1280" s="12"/>
      <c r="AC1280" s="4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39"/>
      <c r="AO1280" s="12"/>
      <c r="AP1280" s="12"/>
      <c r="AQ1280" s="12"/>
      <c r="AR1280" s="41"/>
      <c r="AS1280" s="12"/>
      <c r="AT1280" s="12"/>
      <c r="AU1280" s="12"/>
      <c r="AV1280" s="12"/>
      <c r="AW1280" s="12"/>
      <c r="AX1280" s="13"/>
      <c r="AY1280" s="12"/>
      <c r="AZ1280" s="12"/>
      <c r="BA1280" s="39"/>
      <c r="BB1280" s="40">
        <v>0</v>
      </c>
      <c r="BC1280" s="39"/>
      <c r="BE1280" s="12"/>
      <c r="BF1280" s="12"/>
      <c r="BG1280" s="12">
        <v>25.641025641025642</v>
      </c>
      <c r="BH1280" s="12">
        <v>5.1785714285714288</v>
      </c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  <c r="CN1280" s="12"/>
      <c r="CO1280" s="12"/>
      <c r="CP1280" s="12"/>
      <c r="CQ1280" s="12"/>
      <c r="CR1280" s="12"/>
      <c r="CS1280" s="12"/>
      <c r="CT1280" s="12"/>
      <c r="CU1280" s="12"/>
      <c r="CV1280" s="12"/>
      <c r="CW1280" s="12"/>
      <c r="CX1280" s="12"/>
      <c r="CY1280" s="12"/>
      <c r="CZ1280" s="12"/>
      <c r="DA1280" s="12"/>
      <c r="DB1280" s="12"/>
      <c r="DC1280" s="12"/>
      <c r="DD1280" s="12"/>
      <c r="DE1280" s="12"/>
      <c r="DF1280" s="12"/>
      <c r="DG1280" s="12"/>
      <c r="DH1280" s="12"/>
      <c r="DI1280" s="12"/>
      <c r="DJ1280" s="12"/>
      <c r="DK1280" s="12"/>
      <c r="DL1280" s="12"/>
      <c r="DM1280" s="12"/>
      <c r="DN1280" s="12"/>
      <c r="DO1280" s="12"/>
      <c r="DP1280" s="12"/>
      <c r="DQ1280" s="12"/>
      <c r="DR1280" s="12"/>
      <c r="DS1280" s="12"/>
      <c r="DT1280" s="12"/>
      <c r="DU1280" s="12"/>
      <c r="DV1280" s="12"/>
      <c r="DW1280" s="12"/>
      <c r="DX1280" s="12"/>
    </row>
    <row r="1281" spans="1:128" x14ac:dyDescent="0.25">
      <c r="A1281" s="34" t="s">
        <v>169</v>
      </c>
      <c r="B1281" s="1">
        <v>41057</v>
      </c>
      <c r="C1281" s="2"/>
      <c r="D1281" s="1"/>
      <c r="F1281">
        <v>145</v>
      </c>
      <c r="G1281" t="s">
        <v>131</v>
      </c>
      <c r="H1281" s="2"/>
      <c r="I1281" s="12"/>
      <c r="J1281" s="12"/>
      <c r="K1281" s="2"/>
      <c r="L1281" s="36"/>
      <c r="M1281" s="2"/>
      <c r="N1281" s="2"/>
      <c r="O1281" s="2"/>
      <c r="P1281" s="12"/>
      <c r="Q1281" s="12"/>
      <c r="R1281" s="12"/>
      <c r="S1281" s="12"/>
      <c r="T1281" s="12"/>
      <c r="U1281" s="39"/>
      <c r="W1281" s="12"/>
      <c r="X1281" s="12"/>
      <c r="Y1281" s="12"/>
      <c r="Z1281" s="39"/>
      <c r="AB1281" s="12"/>
      <c r="AC1281" s="4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39"/>
      <c r="AO1281" s="12"/>
      <c r="AP1281" s="12"/>
      <c r="AQ1281" s="12"/>
      <c r="AR1281" s="41"/>
      <c r="AS1281" s="12"/>
      <c r="AT1281" s="12"/>
      <c r="AU1281" s="12"/>
      <c r="AV1281" s="12"/>
      <c r="AW1281" s="12"/>
      <c r="AX1281" s="13"/>
      <c r="AY1281" s="12"/>
      <c r="AZ1281" s="12"/>
      <c r="BA1281" s="39"/>
      <c r="BB1281" s="40">
        <v>0</v>
      </c>
      <c r="BC1281" s="39"/>
      <c r="BE1281" s="12"/>
      <c r="BF1281" s="12"/>
      <c r="BG1281" s="12">
        <v>38.46153846153846</v>
      </c>
      <c r="BH1281" s="12">
        <v>6.0555555555555554</v>
      </c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  <c r="CN1281" s="12"/>
      <c r="CO1281" s="12"/>
      <c r="CP1281" s="12"/>
      <c r="CQ1281" s="12"/>
      <c r="CR1281" s="12"/>
      <c r="CS1281" s="12"/>
      <c r="CT1281" s="12"/>
      <c r="CU1281" s="12"/>
      <c r="CV1281" s="12"/>
      <c r="CW1281" s="12"/>
      <c r="CX1281" s="12"/>
      <c r="CY1281" s="12"/>
      <c r="CZ1281" s="12"/>
      <c r="DA1281" s="12"/>
      <c r="DB1281" s="12"/>
      <c r="DC1281" s="12"/>
      <c r="DD1281" s="12"/>
      <c r="DE1281" s="12"/>
      <c r="DF1281" s="12"/>
      <c r="DG1281" s="12"/>
      <c r="DH1281" s="12"/>
      <c r="DI1281" s="12"/>
      <c r="DJ1281" s="12"/>
      <c r="DK1281" s="12"/>
      <c r="DL1281" s="12"/>
      <c r="DM1281" s="12"/>
      <c r="DN1281" s="12"/>
      <c r="DO1281" s="12"/>
      <c r="DP1281" s="12"/>
      <c r="DQ1281" s="12"/>
      <c r="DR1281" s="12"/>
      <c r="DS1281" s="12"/>
      <c r="DT1281" s="12"/>
      <c r="DU1281" s="12"/>
      <c r="DV1281" s="12"/>
      <c r="DW1281" s="12"/>
      <c r="DX1281" s="12"/>
    </row>
    <row r="1282" spans="1:128" x14ac:dyDescent="0.25">
      <c r="A1282" s="34" t="s">
        <v>169</v>
      </c>
      <c r="B1282" s="1">
        <v>41064</v>
      </c>
      <c r="C1282" s="2"/>
      <c r="D1282" s="1"/>
      <c r="F1282">
        <v>152</v>
      </c>
      <c r="G1282" t="s">
        <v>131</v>
      </c>
      <c r="H1282" s="2"/>
      <c r="I1282" s="12"/>
      <c r="J1282" s="12"/>
      <c r="K1282" s="2"/>
      <c r="L1282" s="36"/>
      <c r="M1282" s="2"/>
      <c r="N1282" s="2"/>
      <c r="O1282" s="2"/>
      <c r="P1282" s="12"/>
      <c r="Q1282" s="12"/>
      <c r="R1282" s="12"/>
      <c r="S1282" s="12"/>
      <c r="T1282" s="12"/>
      <c r="U1282" s="39"/>
      <c r="W1282" s="12"/>
      <c r="X1282" s="12"/>
      <c r="Y1282" s="12"/>
      <c r="Z1282" s="39"/>
      <c r="AB1282" s="12"/>
      <c r="AC1282" s="4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39"/>
      <c r="AO1282" s="12"/>
      <c r="AP1282" s="12"/>
      <c r="AQ1282" s="12"/>
      <c r="AR1282" s="41"/>
      <c r="AS1282" s="12"/>
      <c r="AT1282" s="12"/>
      <c r="AU1282" s="12"/>
      <c r="AV1282" s="12"/>
      <c r="AW1282" s="12"/>
      <c r="AX1282" s="13"/>
      <c r="AY1282" s="12"/>
      <c r="AZ1282" s="12"/>
      <c r="BA1282" s="39"/>
      <c r="BB1282" s="40">
        <v>0</v>
      </c>
      <c r="BC1282" s="39"/>
      <c r="BE1282" s="12"/>
      <c r="BF1282" s="12"/>
      <c r="BG1282" s="12">
        <v>49.145299145299141</v>
      </c>
      <c r="BH1282" s="12">
        <v>6.1333333333333337</v>
      </c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  <c r="CQ1282" s="12"/>
      <c r="CR1282" s="12"/>
      <c r="CS1282" s="12"/>
      <c r="CT1282" s="12"/>
      <c r="CU1282" s="12"/>
      <c r="CV1282" s="12"/>
      <c r="CW1282" s="12"/>
      <c r="CX1282" s="12"/>
      <c r="CY1282" s="12"/>
      <c r="CZ1282" s="12"/>
      <c r="DA1282" s="12"/>
      <c r="DB1282" s="12"/>
      <c r="DC1282" s="12"/>
      <c r="DD1282" s="12"/>
      <c r="DE1282" s="12"/>
      <c r="DF1282" s="12"/>
      <c r="DG1282" s="12"/>
      <c r="DH1282" s="12"/>
      <c r="DI1282" s="12"/>
      <c r="DJ1282" s="12"/>
      <c r="DK1282" s="12"/>
      <c r="DL1282" s="12"/>
      <c r="DM1282" s="12"/>
      <c r="DN1282" s="12"/>
      <c r="DO1282" s="12"/>
      <c r="DP1282" s="12"/>
      <c r="DQ1282" s="12"/>
      <c r="DR1282" s="12"/>
      <c r="DS1282" s="12"/>
      <c r="DT1282" s="12"/>
      <c r="DU1282" s="12"/>
      <c r="DV1282" s="12"/>
      <c r="DW1282" s="12"/>
      <c r="DX1282" s="12"/>
    </row>
    <row r="1283" spans="1:128" x14ac:dyDescent="0.25">
      <c r="A1283" s="34" t="s">
        <v>169</v>
      </c>
      <c r="B1283" s="1">
        <v>41066</v>
      </c>
      <c r="C1283" s="2"/>
      <c r="D1283" s="1"/>
      <c r="F1283">
        <v>154</v>
      </c>
      <c r="G1283" t="s">
        <v>131</v>
      </c>
      <c r="H1283" s="2"/>
      <c r="I1283" s="12"/>
      <c r="J1283" s="12"/>
      <c r="K1283" s="2"/>
      <c r="L1283" s="36"/>
      <c r="M1283" s="2"/>
      <c r="N1283" s="2"/>
      <c r="O1283" s="2"/>
      <c r="P1283" s="12"/>
      <c r="Q1283" s="12"/>
      <c r="R1283" s="12"/>
      <c r="S1283" s="12"/>
      <c r="T1283" s="12"/>
      <c r="U1283" s="39">
        <v>6360.6863448252752</v>
      </c>
      <c r="V1283" s="40">
        <v>636.0686344825275</v>
      </c>
      <c r="W1283" s="12"/>
      <c r="X1283" s="12"/>
      <c r="Y1283" s="12"/>
      <c r="Z1283" s="39">
        <v>1551.1248010037998</v>
      </c>
      <c r="AA1283" s="40">
        <v>155.11248010037997</v>
      </c>
      <c r="AB1283" s="12">
        <v>2.2798652036695901</v>
      </c>
      <c r="AC1283" s="42">
        <f>AB1283/AA1283</f>
        <v>1.4698141646592144E-2</v>
      </c>
      <c r="AD1283" s="12"/>
      <c r="AE1283" s="12"/>
      <c r="AF1283" s="12"/>
      <c r="AG1283" s="12">
        <v>0</v>
      </c>
      <c r="AH1283" s="12"/>
      <c r="AI1283" s="12">
        <v>2246.427371020302</v>
      </c>
      <c r="AJ1283" s="12"/>
      <c r="AK1283" s="12">
        <v>345.43428462703417</v>
      </c>
      <c r="AL1283" s="12">
        <v>4399.3927183397354</v>
      </c>
      <c r="AM1283" s="39">
        <f>AG1283+AH1283+AI1283+AJ1283+AK1283+AL1283</f>
        <v>6991.2543739870716</v>
      </c>
      <c r="AN1283" s="40">
        <f>AM1283/10</f>
        <v>699.12543739870716</v>
      </c>
      <c r="AO1283" s="12"/>
      <c r="AP1283" s="12"/>
      <c r="AQ1283" s="12"/>
      <c r="AR1283" s="41">
        <v>143.2532539079682</v>
      </c>
      <c r="AS1283" s="12">
        <v>0</v>
      </c>
      <c r="AT1283" s="12">
        <v>65.365562793130465</v>
      </c>
      <c r="AU1283" s="12">
        <v>67.114221403611808</v>
      </c>
      <c r="AV1283" s="12"/>
      <c r="AW1283" s="12"/>
      <c r="AX1283" s="13">
        <v>10.773469711225927</v>
      </c>
      <c r="AY1283" s="12"/>
      <c r="AZ1283" s="12"/>
      <c r="BA1283" s="39"/>
      <c r="BB1283" s="40">
        <v>0</v>
      </c>
      <c r="BC1283" s="39">
        <f>U1283+Z1283+AM1283+BA1283</f>
        <v>14903.065519816148</v>
      </c>
      <c r="BD1283">
        <f>V1283+AA1283+AN1283</f>
        <v>1490.3065519816146</v>
      </c>
      <c r="BE1283" s="12"/>
      <c r="BF1283" s="12"/>
      <c r="BG1283" s="12"/>
      <c r="BH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  <c r="CQ1283" s="12"/>
      <c r="CR1283" s="12"/>
      <c r="CS1283" s="12"/>
      <c r="CT1283" s="12"/>
      <c r="CU1283" s="12"/>
      <c r="CV1283" s="12"/>
      <c r="CW1283" s="12"/>
      <c r="CX1283" s="12"/>
      <c r="CY1283" s="12"/>
      <c r="CZ1283" s="12"/>
      <c r="DA1283" s="12"/>
      <c r="DB1283" s="12"/>
      <c r="DC1283" s="12"/>
      <c r="DD1283" s="12"/>
      <c r="DE1283" s="12"/>
      <c r="DF1283" s="12"/>
      <c r="DG1283" s="12"/>
      <c r="DH1283" s="12"/>
      <c r="DI1283" s="12"/>
      <c r="DJ1283" s="12"/>
      <c r="DK1283" s="12"/>
      <c r="DL1283" s="12"/>
      <c r="DM1283" s="12"/>
      <c r="DN1283" s="12"/>
      <c r="DO1283" s="12"/>
      <c r="DP1283" s="12"/>
      <c r="DQ1283" s="12"/>
      <c r="DR1283" s="12"/>
      <c r="DS1283" s="12"/>
      <c r="DT1283" s="12"/>
      <c r="DU1283" s="12"/>
      <c r="DV1283" s="12"/>
      <c r="DW1283" s="12"/>
      <c r="DX1283" s="12"/>
    </row>
    <row r="1284" spans="1:128" x14ac:dyDescent="0.25">
      <c r="A1284" s="34" t="s">
        <v>169</v>
      </c>
      <c r="B1284" s="1">
        <v>41072</v>
      </c>
      <c r="C1284" s="2"/>
      <c r="D1284" s="1"/>
      <c r="F1284">
        <v>160</v>
      </c>
      <c r="G1284" t="s">
        <v>131</v>
      </c>
      <c r="H1284" s="2"/>
      <c r="I1284" s="12"/>
      <c r="J1284" s="12"/>
      <c r="K1284" s="2"/>
      <c r="L1284" s="36"/>
      <c r="M1284" s="2"/>
      <c r="N1284" s="2"/>
      <c r="O1284" s="2"/>
      <c r="P1284" s="12"/>
      <c r="Q1284" s="12"/>
      <c r="R1284" s="12"/>
      <c r="S1284" s="12"/>
      <c r="T1284" s="12"/>
      <c r="U1284" s="39"/>
      <c r="W1284" s="12"/>
      <c r="X1284" s="12"/>
      <c r="Y1284" s="12"/>
      <c r="Z1284" s="39"/>
      <c r="AB1284" s="12"/>
      <c r="AC1284" s="4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39"/>
      <c r="AO1284" s="12"/>
      <c r="AP1284" s="12"/>
      <c r="AQ1284" s="12"/>
      <c r="AR1284" s="41"/>
      <c r="AS1284" s="12"/>
      <c r="AT1284" s="12"/>
      <c r="AU1284" s="12"/>
      <c r="AV1284" s="12"/>
      <c r="AW1284" s="12"/>
      <c r="AX1284" s="13"/>
      <c r="AY1284" s="12"/>
      <c r="AZ1284" s="12"/>
      <c r="BA1284" s="39"/>
      <c r="BB1284" s="40">
        <v>0</v>
      </c>
      <c r="BC1284" s="39"/>
      <c r="BE1284" s="12"/>
      <c r="BF1284" s="12"/>
      <c r="BG1284" s="12">
        <v>77.635327635327627</v>
      </c>
      <c r="BH1284" s="12">
        <v>5.2750000000000004</v>
      </c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  <c r="CN1284" s="12"/>
      <c r="CO1284" s="12"/>
      <c r="CP1284" s="12"/>
      <c r="CQ1284" s="12"/>
      <c r="CR1284" s="12"/>
      <c r="CS1284" s="12"/>
      <c r="CT1284" s="12"/>
      <c r="CU1284" s="12"/>
      <c r="CV1284" s="12"/>
      <c r="CW1284" s="12"/>
      <c r="CX1284" s="12"/>
      <c r="CY1284" s="12"/>
      <c r="CZ1284" s="12"/>
      <c r="DA1284" s="12"/>
      <c r="DB1284" s="12"/>
      <c r="DC1284" s="12"/>
      <c r="DD1284" s="12"/>
      <c r="DE1284" s="12"/>
      <c r="DF1284" s="12"/>
      <c r="DG1284" s="12"/>
      <c r="DH1284" s="12"/>
      <c r="DI1284" s="12"/>
      <c r="DJ1284" s="12"/>
      <c r="DK1284" s="12"/>
      <c r="DL1284" s="12"/>
      <c r="DM1284" s="12"/>
      <c r="DN1284" s="12"/>
      <c r="DO1284" s="12"/>
      <c r="DP1284" s="12"/>
      <c r="DQ1284" s="12"/>
      <c r="DR1284" s="12"/>
      <c r="DS1284" s="12"/>
      <c r="DT1284" s="12"/>
      <c r="DU1284" s="12"/>
      <c r="DV1284" s="12"/>
      <c r="DW1284" s="12"/>
      <c r="DX1284" s="12"/>
    </row>
    <row r="1285" spans="1:128" x14ac:dyDescent="0.25">
      <c r="A1285" s="34" t="s">
        <v>169</v>
      </c>
      <c r="B1285" s="1">
        <v>41092</v>
      </c>
      <c r="C1285" s="2"/>
      <c r="D1285" s="1"/>
      <c r="F1285">
        <v>180</v>
      </c>
      <c r="G1285" t="s">
        <v>131</v>
      </c>
      <c r="H1285" s="2"/>
      <c r="I1285" s="12"/>
      <c r="J1285" s="12"/>
      <c r="K1285" s="2"/>
      <c r="L1285" s="36"/>
      <c r="M1285" s="2"/>
      <c r="N1285" s="2"/>
      <c r="O1285" s="2"/>
      <c r="P1285" s="12"/>
      <c r="Q1285" s="12"/>
      <c r="R1285" s="12"/>
      <c r="S1285" s="12"/>
      <c r="T1285" s="12"/>
      <c r="U1285" s="39"/>
      <c r="W1285" s="12"/>
      <c r="X1285" s="12"/>
      <c r="Y1285" s="12"/>
      <c r="Z1285" s="39"/>
      <c r="AB1285" s="12"/>
      <c r="AC1285" s="4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39"/>
      <c r="AO1285" s="12"/>
      <c r="AP1285" s="12"/>
      <c r="AQ1285" s="12"/>
      <c r="AR1285" s="41"/>
      <c r="AS1285" s="12"/>
      <c r="AT1285" s="12"/>
      <c r="AU1285" s="12"/>
      <c r="AV1285" s="12"/>
      <c r="AW1285" s="12"/>
      <c r="AX1285" s="13"/>
      <c r="AY1285" s="12"/>
      <c r="AZ1285" s="12"/>
      <c r="BA1285" s="39"/>
      <c r="BB1285" s="40">
        <v>0</v>
      </c>
      <c r="BC1285" s="39"/>
      <c r="BE1285" s="12"/>
      <c r="BF1285" s="12"/>
      <c r="BG1285" s="12">
        <v>100</v>
      </c>
      <c r="BH1285" s="12">
        <v>3.8216560509554141</v>
      </c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  <c r="CQ1285" s="12"/>
      <c r="CR1285" s="12"/>
      <c r="CS1285" s="12"/>
      <c r="CT1285" s="12"/>
      <c r="CU1285" s="12"/>
      <c r="CV1285" s="12"/>
      <c r="CW1285" s="12"/>
      <c r="CX1285" s="12"/>
      <c r="CY1285" s="12"/>
      <c r="CZ1285" s="12"/>
      <c r="DA1285" s="12"/>
      <c r="DB1285" s="12"/>
      <c r="DC1285" s="12"/>
      <c r="DD1285" s="12"/>
      <c r="DE1285" s="12"/>
      <c r="DF1285" s="12"/>
      <c r="DG1285" s="12"/>
      <c r="DH1285" s="12"/>
      <c r="DI1285" s="12"/>
      <c r="DJ1285" s="12"/>
      <c r="DK1285" s="12"/>
      <c r="DL1285" s="12"/>
      <c r="DM1285" s="12"/>
      <c r="DN1285" s="12"/>
      <c r="DO1285" s="12"/>
      <c r="DP1285" s="12"/>
      <c r="DQ1285" s="12"/>
      <c r="DR1285" s="12"/>
      <c r="DS1285" s="12"/>
      <c r="DT1285" s="12"/>
      <c r="DU1285" s="12"/>
      <c r="DV1285" s="12"/>
      <c r="DW1285" s="12"/>
      <c r="DX1285" s="12"/>
    </row>
    <row r="1286" spans="1:128" x14ac:dyDescent="0.25">
      <c r="A1286" s="34" t="s">
        <v>169</v>
      </c>
      <c r="B1286" s="1">
        <v>41096</v>
      </c>
      <c r="C1286" s="2">
        <v>9</v>
      </c>
      <c r="D1286" s="1" t="s">
        <v>122</v>
      </c>
      <c r="E1286" t="s">
        <v>20</v>
      </c>
      <c r="F1286">
        <v>184</v>
      </c>
      <c r="G1286" t="s">
        <v>131</v>
      </c>
      <c r="H1286" s="2"/>
      <c r="I1286" s="12"/>
      <c r="J1286" s="12"/>
      <c r="K1286" s="2"/>
      <c r="L1286" s="36"/>
      <c r="M1286" s="2"/>
      <c r="N1286" s="2"/>
      <c r="O1286" s="2"/>
      <c r="P1286" s="12"/>
      <c r="Q1286" s="12"/>
      <c r="R1286" s="12"/>
      <c r="S1286" s="12"/>
      <c r="T1286" s="12"/>
      <c r="U1286" s="39"/>
      <c r="W1286" s="12"/>
      <c r="X1286" s="12"/>
      <c r="Y1286" s="12"/>
      <c r="Z1286" s="39"/>
      <c r="AB1286" s="12"/>
      <c r="AC1286" s="4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39"/>
      <c r="AO1286" s="12"/>
      <c r="AP1286" s="12"/>
      <c r="AQ1286" s="12"/>
      <c r="AR1286" s="41"/>
      <c r="AS1286" s="12"/>
      <c r="AT1286" s="12"/>
      <c r="AU1286" s="12"/>
      <c r="AV1286" s="12"/>
      <c r="AW1286" s="12"/>
      <c r="AX1286" s="13"/>
      <c r="AY1286" s="12">
        <v>4315.9893197916663</v>
      </c>
      <c r="AZ1286" s="12">
        <v>36.664503256003343</v>
      </c>
      <c r="BA1286" s="39">
        <f>AY1286*(AZ1286/100)</f>
        <v>1582.436044683772</v>
      </c>
      <c r="BB1286" s="40">
        <v>158.24360446837721</v>
      </c>
      <c r="BC1286" s="39"/>
      <c r="BE1286" s="12"/>
      <c r="BF1286" s="12">
        <f>BA1286/227</f>
        <v>6.9710838972853395</v>
      </c>
      <c r="BG1286" s="12"/>
      <c r="BH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  <c r="CQ1286" s="12"/>
      <c r="CR1286" s="12"/>
      <c r="CS1286" s="12"/>
      <c r="CT1286" s="12"/>
      <c r="CU1286" s="12"/>
      <c r="CV1286" s="12"/>
      <c r="CW1286" s="12"/>
      <c r="CX1286" s="12"/>
      <c r="CY1286" s="12"/>
      <c r="CZ1286" s="12"/>
      <c r="DA1286" s="12"/>
      <c r="DB1286" s="12"/>
      <c r="DC1286" s="12"/>
      <c r="DD1286" s="12"/>
      <c r="DE1286" s="12"/>
      <c r="DF1286" s="12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</row>
    <row r="1287" spans="1:128" x14ac:dyDescent="0.25">
      <c r="A1287" s="34" t="s">
        <v>169</v>
      </c>
      <c r="B1287" s="1">
        <v>40912</v>
      </c>
      <c r="C1287" s="2">
        <v>0</v>
      </c>
      <c r="D1287" s="1" t="s">
        <v>223</v>
      </c>
      <c r="E1287" t="s">
        <v>14</v>
      </c>
      <c r="F1287">
        <v>0</v>
      </c>
      <c r="G1287" t="s">
        <v>131</v>
      </c>
      <c r="H1287" s="2"/>
      <c r="I1287" s="12"/>
      <c r="J1287" s="12"/>
      <c r="K1287" s="2"/>
      <c r="L1287" s="36"/>
      <c r="M1287" s="2"/>
      <c r="N1287" s="2"/>
      <c r="O1287" s="2"/>
      <c r="P1287" s="12"/>
      <c r="Q1287" s="12"/>
      <c r="R1287" s="12"/>
      <c r="S1287" s="12"/>
      <c r="T1287" s="12"/>
      <c r="U1287" s="39">
        <v>0</v>
      </c>
      <c r="W1287" s="12"/>
      <c r="X1287" s="12"/>
      <c r="Y1287" s="12"/>
      <c r="Z1287" s="39">
        <v>0</v>
      </c>
      <c r="AB1287" s="12"/>
      <c r="AC1287" s="42"/>
      <c r="AD1287" s="12"/>
      <c r="AE1287" s="12"/>
      <c r="AF1287" s="12"/>
      <c r="AG1287" s="12">
        <v>0</v>
      </c>
      <c r="AH1287" s="12"/>
      <c r="AI1287" s="12">
        <v>0</v>
      </c>
      <c r="AJ1287" s="12"/>
      <c r="AK1287" s="12">
        <v>0</v>
      </c>
      <c r="AL1287" s="12">
        <v>0</v>
      </c>
      <c r="AM1287" s="39"/>
      <c r="AO1287" s="12"/>
      <c r="AP1287" s="12"/>
      <c r="AQ1287" s="12"/>
      <c r="AR1287" s="41">
        <v>0</v>
      </c>
      <c r="AS1287" s="12">
        <v>0</v>
      </c>
      <c r="AT1287" s="12">
        <v>0</v>
      </c>
      <c r="AU1287" s="12">
        <v>0</v>
      </c>
      <c r="AV1287" s="12"/>
      <c r="AW1287" s="12"/>
      <c r="AX1287" s="13">
        <v>0</v>
      </c>
      <c r="AY1287" s="12"/>
      <c r="AZ1287" s="12"/>
      <c r="BA1287" s="39"/>
      <c r="BB1287" s="40">
        <v>0</v>
      </c>
      <c r="BC1287" s="39"/>
      <c r="BE1287" s="12"/>
      <c r="BF1287" s="12"/>
      <c r="BG1287" s="12"/>
      <c r="BH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  <c r="CN1287" s="12"/>
      <c r="CO1287" s="12"/>
      <c r="CP1287" s="12"/>
      <c r="CQ1287" s="12"/>
      <c r="CR1287" s="12"/>
      <c r="CS1287" s="12"/>
      <c r="CT1287" s="12"/>
      <c r="CU1287" s="12"/>
      <c r="CV1287" s="12"/>
      <c r="CW1287" s="12"/>
      <c r="CX1287" s="12"/>
      <c r="CY1287" s="12"/>
      <c r="CZ1287" s="12"/>
      <c r="DA1287" s="12"/>
      <c r="DB1287" s="12"/>
      <c r="DC1287" s="12"/>
      <c r="DD1287" s="12"/>
      <c r="DE1287" s="12"/>
      <c r="DF1287" s="12"/>
      <c r="DG1287" s="12"/>
      <c r="DH1287" s="12"/>
      <c r="DI1287" s="12"/>
      <c r="DJ1287" s="12"/>
      <c r="DK1287" s="12"/>
      <c r="DL1287" s="12"/>
      <c r="DM1287" s="12"/>
      <c r="DN1287" s="12"/>
      <c r="DO1287" s="12"/>
      <c r="DP1287" s="12"/>
      <c r="DQ1287" s="12"/>
      <c r="DR1287" s="12"/>
      <c r="DS1287" s="12"/>
      <c r="DT1287" s="12"/>
      <c r="DU1287" s="12"/>
      <c r="DV1287" s="12"/>
      <c r="DW1287" s="12"/>
      <c r="DX1287" s="12"/>
    </row>
    <row r="1288" spans="1:128" x14ac:dyDescent="0.25">
      <c r="A1288" s="34" t="s">
        <v>169</v>
      </c>
      <c r="B1288" s="1">
        <v>40947</v>
      </c>
      <c r="C1288" s="2">
        <v>3</v>
      </c>
      <c r="D1288" t="s">
        <v>224</v>
      </c>
      <c r="E1288" t="s">
        <v>16</v>
      </c>
      <c r="F1288">
        <v>35</v>
      </c>
      <c r="G1288" t="s">
        <v>131</v>
      </c>
      <c r="H1288" s="2"/>
      <c r="I1288" s="12"/>
      <c r="J1288" s="12"/>
      <c r="K1288" s="2"/>
      <c r="L1288" s="36">
        <v>35</v>
      </c>
      <c r="M1288" s="2"/>
      <c r="N1288" s="2"/>
      <c r="O1288" s="2"/>
      <c r="P1288" s="12"/>
      <c r="Q1288" s="12"/>
      <c r="R1288" s="12"/>
      <c r="S1288" s="12"/>
      <c r="T1288" s="12"/>
      <c r="U1288" s="39"/>
      <c r="W1288" s="12"/>
      <c r="X1288" s="12"/>
      <c r="Y1288" s="12"/>
      <c r="Z1288" s="39"/>
      <c r="AB1288" s="12"/>
      <c r="AC1288" s="4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39"/>
      <c r="AO1288" s="12"/>
      <c r="AP1288" s="12"/>
      <c r="AQ1288" s="12"/>
      <c r="AR1288" s="41"/>
      <c r="AS1288" s="12"/>
      <c r="AT1288" s="12"/>
      <c r="AU1288" s="12"/>
      <c r="AV1288" s="12"/>
      <c r="AW1288" s="12"/>
      <c r="AX1288" s="13"/>
      <c r="AY1288" s="12"/>
      <c r="AZ1288" s="12"/>
      <c r="BA1288" s="39"/>
      <c r="BB1288" s="40">
        <v>0</v>
      </c>
      <c r="BC1288" s="39"/>
      <c r="BE1288" s="12"/>
      <c r="BF1288" s="12"/>
      <c r="BG1288" s="12"/>
      <c r="BH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  <c r="CQ1288" s="12"/>
      <c r="CR1288" s="12"/>
      <c r="CS1288" s="12"/>
      <c r="CT1288" s="12"/>
      <c r="CU1288" s="12"/>
      <c r="CV1288" s="12"/>
      <c r="CW1288" s="12"/>
      <c r="CX1288" s="12"/>
      <c r="CY1288" s="12"/>
      <c r="CZ1288" s="12"/>
      <c r="DA1288" s="12"/>
      <c r="DB1288" s="12"/>
      <c r="DC1288" s="12"/>
      <c r="DD1288" s="12"/>
      <c r="DE1288" s="12"/>
      <c r="DF1288" s="12"/>
      <c r="DG1288" s="12"/>
      <c r="DH1288" s="12"/>
      <c r="DI1288" s="12"/>
      <c r="DJ1288" s="12"/>
      <c r="DK1288" s="12"/>
      <c r="DL1288" s="12"/>
      <c r="DM1288" s="12"/>
      <c r="DN1288" s="12"/>
      <c r="DO1288" s="12"/>
      <c r="DP1288" s="12"/>
      <c r="DQ1288" s="12"/>
      <c r="DR1288" s="12"/>
      <c r="DS1288" s="12"/>
      <c r="DT1288" s="12"/>
      <c r="DU1288" s="12"/>
      <c r="DV1288" s="12"/>
      <c r="DW1288" s="12"/>
      <c r="DX1288" s="12"/>
    </row>
    <row r="1289" spans="1:128" x14ac:dyDescent="0.25">
      <c r="A1289" s="33" t="s">
        <v>118</v>
      </c>
      <c r="B1289" s="1">
        <v>36530</v>
      </c>
      <c r="C1289" s="2"/>
      <c r="G1289" t="s">
        <v>214</v>
      </c>
      <c r="U1289"/>
      <c r="X1289"/>
      <c r="Z1289"/>
      <c r="AC1289" s="42"/>
      <c r="AE1289"/>
      <c r="AM1289"/>
      <c r="AP1289"/>
      <c r="BA1289"/>
      <c r="BC1289">
        <v>22.0397953047001</v>
      </c>
      <c r="BD1289">
        <f t="shared" ref="BD1289:BD1294" si="72">V1289+AA1289+AN1289</f>
        <v>0</v>
      </c>
    </row>
    <row r="1290" spans="1:128" x14ac:dyDescent="0.25">
      <c r="A1290" s="33" t="s">
        <v>118</v>
      </c>
      <c r="B1290" s="1">
        <v>36544</v>
      </c>
      <c r="C1290" s="2"/>
      <c r="G1290" t="s">
        <v>214</v>
      </c>
      <c r="U1290"/>
      <c r="X1290"/>
      <c r="Z1290"/>
      <c r="AB1290">
        <v>1.7981584612741099</v>
      </c>
      <c r="AC1290" s="42"/>
      <c r="AE1290"/>
      <c r="AM1290"/>
      <c r="AP1290"/>
      <c r="BA1290"/>
      <c r="BC1290">
        <v>125.371812704538</v>
      </c>
      <c r="BD1290">
        <f t="shared" si="72"/>
        <v>0</v>
      </c>
    </row>
    <row r="1291" spans="1:128" x14ac:dyDescent="0.25">
      <c r="A1291" s="33" t="s">
        <v>118</v>
      </c>
      <c r="B1291" s="1">
        <v>36558</v>
      </c>
      <c r="C1291" s="2"/>
      <c r="G1291" t="s">
        <v>214</v>
      </c>
      <c r="U1291"/>
      <c r="X1291"/>
      <c r="Z1291"/>
      <c r="AB1291">
        <v>4.3573110704575502</v>
      </c>
      <c r="AC1291" s="42"/>
      <c r="AE1291"/>
      <c r="AM1291"/>
      <c r="AP1291"/>
      <c r="BA1291"/>
      <c r="BC1291">
        <v>326.505975198957</v>
      </c>
      <c r="BD1291">
        <f t="shared" si="72"/>
        <v>0</v>
      </c>
    </row>
    <row r="1292" spans="1:128" x14ac:dyDescent="0.25">
      <c r="A1292" s="33" t="s">
        <v>118</v>
      </c>
      <c r="B1292" s="1">
        <v>36572</v>
      </c>
      <c r="C1292" s="2"/>
      <c r="G1292" t="s">
        <v>214</v>
      </c>
      <c r="U1292"/>
      <c r="X1292"/>
      <c r="Z1292"/>
      <c r="AB1292">
        <v>4.6620240754404199</v>
      </c>
      <c r="AC1292" s="42"/>
      <c r="AE1292"/>
      <c r="AM1292">
        <v>11.650485436893099</v>
      </c>
      <c r="AP1292"/>
      <c r="BA1292"/>
      <c r="BC1292">
        <v>501.19503979161499</v>
      </c>
      <c r="BD1292">
        <f t="shared" si="72"/>
        <v>0</v>
      </c>
    </row>
    <row r="1293" spans="1:128" x14ac:dyDescent="0.25">
      <c r="A1293" s="33" t="s">
        <v>118</v>
      </c>
      <c r="B1293" s="1">
        <v>36576</v>
      </c>
      <c r="C1293" s="2"/>
      <c r="G1293" t="s">
        <v>214</v>
      </c>
      <c r="U1293"/>
      <c r="X1293"/>
      <c r="Z1293"/>
      <c r="AB1293">
        <v>6.1475050283507997</v>
      </c>
      <c r="AC1293" s="42"/>
      <c r="AE1293"/>
      <c r="AM1293">
        <v>44.660194174757102</v>
      </c>
      <c r="AP1293"/>
      <c r="BA1293"/>
      <c r="BC1293">
        <v>556.78154643093001</v>
      </c>
      <c r="BD1293">
        <f t="shared" si="72"/>
        <v>0</v>
      </c>
    </row>
    <row r="1294" spans="1:128" x14ac:dyDescent="0.25">
      <c r="A1294" s="33" t="s">
        <v>118</v>
      </c>
      <c r="B1294" s="1">
        <v>36589</v>
      </c>
      <c r="C1294" s="2"/>
      <c r="G1294" t="s">
        <v>214</v>
      </c>
      <c r="U1294"/>
      <c r="X1294"/>
      <c r="Z1294"/>
      <c r="AB1294">
        <v>3.9776832189530902</v>
      </c>
      <c r="AC1294" s="42"/>
      <c r="AE1294"/>
      <c r="AM1294">
        <v>170.873786407766</v>
      </c>
      <c r="AP1294"/>
      <c r="BA1294"/>
      <c r="BC1294">
        <v>612.51858602331004</v>
      </c>
      <c r="BD1294">
        <f t="shared" si="72"/>
        <v>0</v>
      </c>
    </row>
    <row r="1295" spans="1:128" x14ac:dyDescent="0.25">
      <c r="A1295" s="33" t="s">
        <v>118</v>
      </c>
      <c r="B1295" s="1">
        <v>36599</v>
      </c>
      <c r="C1295" s="2"/>
      <c r="G1295" t="s">
        <v>214</v>
      </c>
      <c r="U1295"/>
      <c r="X1295"/>
      <c r="Z1295"/>
      <c r="AB1295">
        <v>2.5412425838142698</v>
      </c>
      <c r="AC1295" s="42"/>
      <c r="AE1295"/>
      <c r="AM1295"/>
      <c r="AP1295"/>
      <c r="BA1295"/>
      <c r="BC1295"/>
    </row>
    <row r="1296" spans="1:128" x14ac:dyDescent="0.25">
      <c r="A1296" s="33" t="s">
        <v>118</v>
      </c>
      <c r="B1296" s="1">
        <v>36600</v>
      </c>
      <c r="C1296" s="2"/>
      <c r="G1296" t="s">
        <v>214</v>
      </c>
      <c r="U1296"/>
      <c r="X1296"/>
      <c r="Z1296"/>
      <c r="AB1296">
        <v>3.45724133051678</v>
      </c>
      <c r="AC1296" s="42"/>
      <c r="AE1296"/>
      <c r="AM1296">
        <v>347.57281553398002</v>
      </c>
      <c r="AP1296"/>
      <c r="BA1296"/>
      <c r="BC1296">
        <v>760.72270575604</v>
      </c>
      <c r="BD1296">
        <f t="shared" ref="BD1296:BD1307" si="73">V1296+AA1296+AN1296</f>
        <v>0</v>
      </c>
    </row>
    <row r="1297" spans="1:57" x14ac:dyDescent="0.25">
      <c r="A1297" s="33" t="s">
        <v>118</v>
      </c>
      <c r="B1297" s="1">
        <v>36612</v>
      </c>
      <c r="C1297" s="2"/>
      <c r="G1297" t="s">
        <v>214</v>
      </c>
      <c r="U1297"/>
      <c r="X1297"/>
      <c r="Z1297"/>
      <c r="AB1297">
        <v>2.1673152144250398</v>
      </c>
      <c r="AC1297" s="42"/>
      <c r="AE1297"/>
      <c r="AM1297">
        <v>458.252427184466</v>
      </c>
      <c r="AP1297"/>
      <c r="BA1297"/>
      <c r="BC1297">
        <v>776.80316709526699</v>
      </c>
      <c r="BD1297">
        <f t="shared" si="73"/>
        <v>0</v>
      </c>
    </row>
    <row r="1298" spans="1:57" x14ac:dyDescent="0.25">
      <c r="A1298" s="33" t="s">
        <v>118</v>
      </c>
      <c r="B1298" s="1">
        <v>36627</v>
      </c>
      <c r="C1298" s="2"/>
      <c r="D1298" s="9" t="s">
        <v>122</v>
      </c>
      <c r="G1298" t="s">
        <v>214</v>
      </c>
      <c r="M1298" s="28">
        <v>53</v>
      </c>
      <c r="N1298" s="28"/>
      <c r="O1298" s="28">
        <v>104</v>
      </c>
      <c r="U1298"/>
      <c r="X1298"/>
      <c r="Z1298"/>
      <c r="AC1298" s="42"/>
      <c r="AE1298"/>
      <c r="AM1298">
        <v>500.97087378640703</v>
      </c>
      <c r="AP1298"/>
      <c r="BA1298" s="28">
        <v>354</v>
      </c>
      <c r="BC1298">
        <v>676.61905939041503</v>
      </c>
      <c r="BD1298">
        <f t="shared" si="73"/>
        <v>0</v>
      </c>
      <c r="BE1298">
        <f>BA1298/BC1298</f>
        <v>0.52318951866199048</v>
      </c>
    </row>
    <row r="1299" spans="1:57" x14ac:dyDescent="0.25">
      <c r="A1299" s="33" t="s">
        <v>117</v>
      </c>
      <c r="B1299" s="1">
        <v>36530</v>
      </c>
      <c r="C1299" s="2"/>
      <c r="G1299" t="s">
        <v>215</v>
      </c>
      <c r="U1299"/>
      <c r="X1299"/>
      <c r="Z1299"/>
      <c r="AB1299">
        <v>0.44868050010612398</v>
      </c>
      <c r="AC1299" s="42"/>
      <c r="AE1299"/>
      <c r="AM1299"/>
      <c r="AP1299"/>
      <c r="BA1299"/>
      <c r="BC1299">
        <v>29.973767419208301</v>
      </c>
      <c r="BD1299">
        <f t="shared" si="73"/>
        <v>0</v>
      </c>
    </row>
    <row r="1300" spans="1:57" x14ac:dyDescent="0.25">
      <c r="A1300" s="33" t="s">
        <v>117</v>
      </c>
      <c r="B1300" s="1">
        <v>36543</v>
      </c>
      <c r="C1300" s="2"/>
      <c r="G1300" t="s">
        <v>215</v>
      </c>
      <c r="U1300"/>
      <c r="X1300"/>
      <c r="Z1300"/>
      <c r="AB1300">
        <v>1.7156834008833699</v>
      </c>
      <c r="AC1300" s="42"/>
      <c r="AE1300"/>
      <c r="AM1300"/>
      <c r="AP1300"/>
      <c r="BA1300"/>
      <c r="BC1300">
        <v>135.94011149769199</v>
      </c>
      <c r="BD1300">
        <f t="shared" si="73"/>
        <v>0</v>
      </c>
    </row>
    <row r="1301" spans="1:57" x14ac:dyDescent="0.25">
      <c r="A1301" s="33" t="s">
        <v>117</v>
      </c>
      <c r="B1301" s="1">
        <v>36545</v>
      </c>
      <c r="C1301" s="2"/>
      <c r="G1301" t="s">
        <v>215</v>
      </c>
      <c r="U1301"/>
      <c r="X1301"/>
      <c r="Z1301"/>
      <c r="AB1301">
        <v>2.2107359079836999</v>
      </c>
      <c r="AC1301" s="42"/>
      <c r="AE1301"/>
      <c r="AM1301"/>
      <c r="AP1301"/>
      <c r="BA1301"/>
      <c r="BC1301">
        <v>154.47337448392599</v>
      </c>
      <c r="BD1301">
        <f t="shared" si="73"/>
        <v>0</v>
      </c>
    </row>
    <row r="1302" spans="1:57" x14ac:dyDescent="0.25">
      <c r="A1302" s="33" t="s">
        <v>117</v>
      </c>
      <c r="B1302" s="1">
        <v>36557</v>
      </c>
      <c r="C1302" s="2"/>
      <c r="G1302" t="s">
        <v>215</v>
      </c>
      <c r="U1302"/>
      <c r="X1302"/>
      <c r="Z1302"/>
      <c r="AB1302">
        <v>3.7524535319742398</v>
      </c>
      <c r="AC1302" s="42"/>
      <c r="AE1302"/>
      <c r="AM1302">
        <v>-3.8834951456311702</v>
      </c>
      <c r="AP1302"/>
      <c r="BA1302"/>
      <c r="BC1302">
        <v>307.99042197190698</v>
      </c>
      <c r="BD1302">
        <f t="shared" si="73"/>
        <v>0</v>
      </c>
    </row>
    <row r="1303" spans="1:57" x14ac:dyDescent="0.25">
      <c r="A1303" s="33" t="s">
        <v>117</v>
      </c>
      <c r="B1303" s="1">
        <v>36565</v>
      </c>
      <c r="C1303" s="2"/>
      <c r="G1303" t="s">
        <v>215</v>
      </c>
      <c r="U1303"/>
      <c r="X1303"/>
      <c r="Z1303"/>
      <c r="AB1303">
        <v>4.3584835100415402</v>
      </c>
      <c r="AC1303" s="42"/>
      <c r="AE1303"/>
      <c r="AM1303">
        <v>13.5922330097087</v>
      </c>
      <c r="AP1303"/>
      <c r="BA1303"/>
      <c r="BC1303">
        <v>450.850621870814</v>
      </c>
      <c r="BD1303">
        <f t="shared" si="73"/>
        <v>0</v>
      </c>
    </row>
    <row r="1304" spans="1:57" x14ac:dyDescent="0.25">
      <c r="A1304" s="33" t="s">
        <v>117</v>
      </c>
      <c r="B1304" s="1">
        <v>36572</v>
      </c>
      <c r="C1304" s="2"/>
      <c r="G1304" t="s">
        <v>215</v>
      </c>
      <c r="U1304"/>
      <c r="X1304"/>
      <c r="Z1304"/>
      <c r="AB1304">
        <v>4.4146797521705201</v>
      </c>
      <c r="AC1304" s="42"/>
      <c r="AE1304"/>
      <c r="AM1304">
        <v>36.893203883494998</v>
      </c>
      <c r="AP1304"/>
      <c r="BA1304"/>
      <c r="BC1304">
        <v>522.34049225751403</v>
      </c>
      <c r="BD1304">
        <f t="shared" si="73"/>
        <v>0</v>
      </c>
    </row>
    <row r="1305" spans="1:57" x14ac:dyDescent="0.25">
      <c r="A1305" s="33" t="s">
        <v>117</v>
      </c>
      <c r="B1305" s="1">
        <v>36588</v>
      </c>
      <c r="C1305" s="2"/>
      <c r="G1305" t="s">
        <v>215</v>
      </c>
      <c r="U1305"/>
      <c r="X1305"/>
      <c r="Z1305"/>
      <c r="AB1305">
        <v>3.64782340634128</v>
      </c>
      <c r="AC1305" s="42"/>
      <c r="AE1305"/>
      <c r="AM1305">
        <v>209.70873786407699</v>
      </c>
      <c r="AP1305"/>
      <c r="BA1305"/>
      <c r="BC1305">
        <v>623.06917505727995</v>
      </c>
      <c r="BD1305">
        <f t="shared" si="73"/>
        <v>0</v>
      </c>
    </row>
    <row r="1306" spans="1:57" x14ac:dyDescent="0.25">
      <c r="A1306" s="33" t="s">
        <v>117</v>
      </c>
      <c r="B1306" s="1">
        <v>36600</v>
      </c>
      <c r="C1306" s="2"/>
      <c r="G1306" t="s">
        <v>215</v>
      </c>
      <c r="U1306"/>
      <c r="X1306"/>
      <c r="Z1306"/>
      <c r="AB1306">
        <v>3.0998494021568801</v>
      </c>
      <c r="AC1306" s="42"/>
      <c r="AE1306"/>
      <c r="AM1306">
        <v>337.86407766990197</v>
      </c>
      <c r="AP1306"/>
      <c r="BA1306"/>
      <c r="BC1306">
        <v>686.71362212539202</v>
      </c>
      <c r="BD1306">
        <f t="shared" si="73"/>
        <v>0</v>
      </c>
    </row>
    <row r="1307" spans="1:57" x14ac:dyDescent="0.25">
      <c r="A1307" s="33" t="s">
        <v>117</v>
      </c>
      <c r="B1307" s="1">
        <v>36613</v>
      </c>
      <c r="C1307" s="2"/>
      <c r="G1307" t="s">
        <v>215</v>
      </c>
      <c r="U1307"/>
      <c r="X1307"/>
      <c r="Z1307"/>
      <c r="AB1307">
        <v>0.38039600157672898</v>
      </c>
      <c r="AC1307" s="42"/>
      <c r="AE1307"/>
      <c r="AM1307">
        <v>502.91262135922301</v>
      </c>
      <c r="AP1307"/>
      <c r="BA1307"/>
      <c r="BC1307">
        <v>694.87339366949902</v>
      </c>
      <c r="BD1307">
        <f t="shared" si="73"/>
        <v>0</v>
      </c>
      <c r="BE1307">
        <f>BA1308/BC1307</f>
        <v>0.51376265554613976</v>
      </c>
    </row>
    <row r="1308" spans="1:57" x14ac:dyDescent="0.25">
      <c r="A1308" s="33" t="s">
        <v>117</v>
      </c>
      <c r="B1308" s="1">
        <v>36626</v>
      </c>
      <c r="C1308" s="2"/>
      <c r="D1308" s="9" t="s">
        <v>122</v>
      </c>
      <c r="G1308" t="s">
        <v>215</v>
      </c>
      <c r="M1308" s="28">
        <v>50</v>
      </c>
      <c r="N1308" s="28"/>
      <c r="O1308" s="28">
        <v>102</v>
      </c>
      <c r="U1308"/>
      <c r="X1308"/>
      <c r="Z1308"/>
      <c r="AC1308" s="42"/>
      <c r="AE1308"/>
      <c r="AM1308">
        <v>504.85436893203803</v>
      </c>
      <c r="AP1308"/>
      <c r="BA1308" s="28">
        <v>357</v>
      </c>
      <c r="BC1308"/>
    </row>
    <row r="1309" spans="1:57" x14ac:dyDescent="0.25">
      <c r="A1309" s="33" t="s">
        <v>120</v>
      </c>
      <c r="B1309" s="1">
        <v>36558</v>
      </c>
      <c r="C1309" s="2"/>
      <c r="G1309" t="s">
        <v>214</v>
      </c>
      <c r="U1309"/>
      <c r="X1309"/>
      <c r="Z1309"/>
      <c r="AC1309" s="42"/>
      <c r="AE1309"/>
      <c r="AM1309"/>
      <c r="AP1309"/>
      <c r="BA1309"/>
      <c r="BC1309">
        <v>56.9103111383317</v>
      </c>
      <c r="BD1309">
        <f t="shared" ref="BD1309:BD1348" si="74">V1309+AA1309+AN1309</f>
        <v>0</v>
      </c>
    </row>
    <row r="1310" spans="1:57" x14ac:dyDescent="0.25">
      <c r="A1310" s="33" t="s">
        <v>120</v>
      </c>
      <c r="B1310" s="1">
        <v>36566</v>
      </c>
      <c r="C1310" s="2"/>
      <c r="G1310" t="s">
        <v>214</v>
      </c>
      <c r="U1310"/>
      <c r="X1310"/>
      <c r="Z1310"/>
      <c r="AB1310">
        <v>1.96698976136811</v>
      </c>
      <c r="AC1310" s="42"/>
      <c r="AE1310"/>
      <c r="AM1310"/>
      <c r="AP1310"/>
      <c r="BA1310"/>
      <c r="BC1310">
        <v>125.76585484638601</v>
      </c>
      <c r="BD1310">
        <f t="shared" si="74"/>
        <v>0</v>
      </c>
    </row>
    <row r="1311" spans="1:57" x14ac:dyDescent="0.25">
      <c r="A1311" s="33" t="s">
        <v>120</v>
      </c>
      <c r="B1311" s="1">
        <v>36571</v>
      </c>
      <c r="C1311" s="2"/>
      <c r="G1311" t="s">
        <v>214</v>
      </c>
      <c r="U1311"/>
      <c r="X1311"/>
      <c r="Z1311"/>
      <c r="AC1311" s="42"/>
      <c r="AE1311"/>
      <c r="AM1311"/>
      <c r="AP1311"/>
      <c r="BA1311"/>
      <c r="BC1311">
        <v>170.792917572139</v>
      </c>
      <c r="BD1311">
        <f t="shared" si="74"/>
        <v>0</v>
      </c>
    </row>
    <row r="1312" spans="1:57" x14ac:dyDescent="0.25">
      <c r="A1312" s="33" t="s">
        <v>120</v>
      </c>
      <c r="B1312" s="1">
        <v>36587</v>
      </c>
      <c r="C1312" s="2"/>
      <c r="G1312" t="s">
        <v>214</v>
      </c>
      <c r="U1312"/>
      <c r="X1312"/>
      <c r="Z1312"/>
      <c r="AB1312">
        <v>3.9774810741972302</v>
      </c>
      <c r="AC1312" s="42"/>
      <c r="AE1312"/>
      <c r="AM1312">
        <v>31.067961165048398</v>
      </c>
      <c r="AP1312"/>
      <c r="BA1312"/>
      <c r="BC1312">
        <v>369.314890586893</v>
      </c>
      <c r="BD1312">
        <f t="shared" si="74"/>
        <v>0</v>
      </c>
    </row>
    <row r="1313" spans="1:57" x14ac:dyDescent="0.25">
      <c r="A1313" s="33" t="s">
        <v>120</v>
      </c>
      <c r="B1313" s="1">
        <v>36598</v>
      </c>
      <c r="C1313" s="2"/>
      <c r="G1313" t="s">
        <v>214</v>
      </c>
      <c r="U1313"/>
      <c r="X1313"/>
      <c r="Z1313"/>
      <c r="AB1313">
        <v>4.1717421845783704</v>
      </c>
      <c r="AC1313" s="42"/>
      <c r="AE1313"/>
      <c r="AM1313">
        <v>139.80582524271799</v>
      </c>
      <c r="AP1313"/>
      <c r="BA1313"/>
      <c r="BC1313">
        <v>543.95968078159001</v>
      </c>
      <c r="BD1313">
        <f t="shared" si="74"/>
        <v>0</v>
      </c>
    </row>
    <row r="1314" spans="1:57" x14ac:dyDescent="0.25">
      <c r="A1314" s="33" t="s">
        <v>120</v>
      </c>
      <c r="B1314" s="1">
        <v>36612</v>
      </c>
      <c r="C1314" s="2"/>
      <c r="G1314" t="s">
        <v>214</v>
      </c>
      <c r="U1314"/>
      <c r="X1314"/>
      <c r="Z1314"/>
      <c r="AB1314">
        <v>3.4043602623838898</v>
      </c>
      <c r="AC1314" s="42"/>
      <c r="AE1314"/>
      <c r="AM1314">
        <v>310.67961165048501</v>
      </c>
      <c r="AP1314"/>
      <c r="BA1314"/>
      <c r="BC1314">
        <v>668.42386832794</v>
      </c>
      <c r="BD1314">
        <f t="shared" si="74"/>
        <v>0</v>
      </c>
    </row>
    <row r="1315" spans="1:57" x14ac:dyDescent="0.25">
      <c r="A1315" s="33" t="s">
        <v>120</v>
      </c>
      <c r="B1315" s="1">
        <v>36626</v>
      </c>
      <c r="C1315" s="2"/>
      <c r="G1315" t="s">
        <v>214</v>
      </c>
      <c r="U1315"/>
      <c r="X1315"/>
      <c r="Z1315"/>
      <c r="AB1315">
        <v>1.2348618845955499</v>
      </c>
      <c r="AC1315" s="42"/>
      <c r="AE1315"/>
      <c r="AM1315">
        <v>384.46601941747502</v>
      </c>
      <c r="AP1315"/>
      <c r="BA1315"/>
      <c r="BC1315">
        <v>570.87408730173297</v>
      </c>
      <c r="BD1315">
        <f t="shared" si="74"/>
        <v>0</v>
      </c>
    </row>
    <row r="1316" spans="1:57" x14ac:dyDescent="0.25">
      <c r="A1316" s="33" t="s">
        <v>120</v>
      </c>
      <c r="B1316" s="1">
        <v>36641</v>
      </c>
      <c r="C1316" s="2"/>
      <c r="D1316" s="9" t="s">
        <v>122</v>
      </c>
      <c r="G1316" t="s">
        <v>214</v>
      </c>
      <c r="M1316" s="28">
        <v>42</v>
      </c>
      <c r="N1316" s="28"/>
      <c r="O1316" s="28">
        <v>91</v>
      </c>
      <c r="U1316"/>
      <c r="X1316"/>
      <c r="Z1316"/>
      <c r="AC1316" s="42"/>
      <c r="AE1316"/>
      <c r="AM1316">
        <v>438.83495145631002</v>
      </c>
      <c r="AP1316"/>
      <c r="BA1316" s="28">
        <v>264</v>
      </c>
      <c r="BC1316">
        <v>565.84894313322502</v>
      </c>
      <c r="BD1316">
        <f t="shared" si="74"/>
        <v>0</v>
      </c>
      <c r="BE1316">
        <f>BA1316/BC1316</f>
        <v>0.46655561206525592</v>
      </c>
    </row>
    <row r="1317" spans="1:57" x14ac:dyDescent="0.25">
      <c r="A1317" s="33" t="s">
        <v>119</v>
      </c>
      <c r="B1317" s="1">
        <v>36553</v>
      </c>
      <c r="C1317" s="2"/>
      <c r="G1317" t="s">
        <v>215</v>
      </c>
      <c r="U1317"/>
      <c r="X1317"/>
      <c r="Z1317"/>
      <c r="AB1317">
        <v>0.59010097130555095</v>
      </c>
      <c r="AC1317" s="42"/>
      <c r="AE1317"/>
      <c r="AM1317"/>
      <c r="AP1317"/>
      <c r="BA1317"/>
      <c r="BC1317">
        <v>30.376664440648</v>
      </c>
      <c r="BD1317">
        <f t="shared" si="74"/>
        <v>0</v>
      </c>
    </row>
    <row r="1318" spans="1:57" x14ac:dyDescent="0.25">
      <c r="A1318" s="33" t="s">
        <v>119</v>
      </c>
      <c r="B1318" s="1">
        <v>36558</v>
      </c>
      <c r="C1318" s="2"/>
      <c r="G1318" t="s">
        <v>215</v>
      </c>
      <c r="U1318"/>
      <c r="X1318"/>
      <c r="Z1318"/>
      <c r="AB1318">
        <v>0.865826418298143</v>
      </c>
      <c r="AC1318" s="42"/>
      <c r="AE1318"/>
      <c r="AM1318"/>
      <c r="AP1318"/>
      <c r="BA1318"/>
      <c r="BC1318">
        <v>64.831000933451804</v>
      </c>
      <c r="BD1318">
        <f t="shared" si="74"/>
        <v>0</v>
      </c>
    </row>
    <row r="1319" spans="1:57" x14ac:dyDescent="0.25">
      <c r="A1319" s="33" t="s">
        <v>119</v>
      </c>
      <c r="B1319" s="1">
        <v>36567</v>
      </c>
      <c r="C1319" s="2"/>
      <c r="G1319" t="s">
        <v>215</v>
      </c>
      <c r="U1319"/>
      <c r="X1319"/>
      <c r="Z1319"/>
      <c r="AB1319">
        <v>2.1045694822062</v>
      </c>
      <c r="AC1319" s="42"/>
      <c r="AE1319"/>
      <c r="AM1319"/>
      <c r="AP1319"/>
      <c r="BA1319"/>
      <c r="BC1319">
        <v>149.56777118991101</v>
      </c>
      <c r="BD1319">
        <f t="shared" si="74"/>
        <v>0</v>
      </c>
    </row>
    <row r="1320" spans="1:57" x14ac:dyDescent="0.25">
      <c r="A1320" s="33" t="s">
        <v>119</v>
      </c>
      <c r="B1320" s="1">
        <v>36572</v>
      </c>
      <c r="C1320" s="2"/>
      <c r="G1320" t="s">
        <v>215</v>
      </c>
      <c r="U1320"/>
      <c r="X1320"/>
      <c r="Z1320"/>
      <c r="AB1320">
        <v>2.71019517076178</v>
      </c>
      <c r="AC1320" s="42"/>
      <c r="AE1320"/>
      <c r="AM1320"/>
      <c r="AP1320"/>
      <c r="BA1320"/>
      <c r="BC1320">
        <v>199.87676959234301</v>
      </c>
      <c r="BD1320">
        <f t="shared" si="74"/>
        <v>0</v>
      </c>
    </row>
    <row r="1321" spans="1:57" x14ac:dyDescent="0.25">
      <c r="A1321" s="33" t="s">
        <v>119</v>
      </c>
      <c r="B1321" s="1">
        <v>36579</v>
      </c>
      <c r="C1321" s="2"/>
      <c r="G1321" t="s">
        <v>215</v>
      </c>
      <c r="U1321"/>
      <c r="X1321"/>
      <c r="Z1321"/>
      <c r="AB1321">
        <v>4.0585815502481299</v>
      </c>
      <c r="AC1321" s="42"/>
      <c r="AE1321"/>
      <c r="AM1321">
        <v>1.94174757281552</v>
      </c>
      <c r="AP1321"/>
      <c r="BA1321"/>
      <c r="BC1321">
        <v>297.80731044100901</v>
      </c>
      <c r="BD1321">
        <f t="shared" si="74"/>
        <v>0</v>
      </c>
    </row>
    <row r="1322" spans="1:57" x14ac:dyDescent="0.25">
      <c r="A1322" s="33" t="s">
        <v>119</v>
      </c>
      <c r="B1322" s="1">
        <v>36589</v>
      </c>
      <c r="C1322" s="2"/>
      <c r="G1322" t="s">
        <v>215</v>
      </c>
      <c r="U1322"/>
      <c r="X1322"/>
      <c r="Z1322"/>
      <c r="AB1322">
        <v>3.5103245434055301</v>
      </c>
      <c r="AC1322" s="42"/>
      <c r="AE1322"/>
      <c r="AM1322">
        <v>34.951456310679497</v>
      </c>
      <c r="AP1322"/>
      <c r="BA1322"/>
      <c r="BC1322">
        <v>371.98020934411102</v>
      </c>
      <c r="BD1322">
        <f t="shared" si="74"/>
        <v>0</v>
      </c>
    </row>
    <row r="1323" spans="1:57" x14ac:dyDescent="0.25">
      <c r="A1323" s="33" t="s">
        <v>119</v>
      </c>
      <c r="B1323" s="1">
        <v>36600</v>
      </c>
      <c r="C1323" s="2"/>
      <c r="G1323" t="s">
        <v>215</v>
      </c>
      <c r="U1323"/>
      <c r="X1323"/>
      <c r="Z1323"/>
      <c r="AB1323">
        <v>3.7322794853394501</v>
      </c>
      <c r="AC1323" s="42"/>
      <c r="AE1323"/>
      <c r="AM1323">
        <v>190.29126213592201</v>
      </c>
      <c r="AP1323"/>
      <c r="BA1323"/>
      <c r="BC1323">
        <v>567.77487944450297</v>
      </c>
      <c r="BD1323">
        <f t="shared" si="74"/>
        <v>0</v>
      </c>
    </row>
    <row r="1324" spans="1:57" x14ac:dyDescent="0.25">
      <c r="A1324" s="33" t="s">
        <v>119</v>
      </c>
      <c r="B1324" s="1">
        <v>36613</v>
      </c>
      <c r="C1324" s="2"/>
      <c r="G1324" t="s">
        <v>215</v>
      </c>
      <c r="U1324"/>
      <c r="X1324"/>
      <c r="Z1324"/>
      <c r="AB1324">
        <v>2.5796905163787698</v>
      </c>
      <c r="AC1324" s="42"/>
      <c r="AE1324"/>
      <c r="AM1324">
        <v>376.69902912621302</v>
      </c>
      <c r="AP1324"/>
      <c r="BA1324"/>
      <c r="BC1324">
        <v>681.65305843851502</v>
      </c>
      <c r="BD1324">
        <f t="shared" si="74"/>
        <v>0</v>
      </c>
    </row>
    <row r="1325" spans="1:57" x14ac:dyDescent="0.25">
      <c r="A1325" s="33" t="s">
        <v>119</v>
      </c>
      <c r="B1325" s="1">
        <v>36626</v>
      </c>
      <c r="C1325" s="2"/>
      <c r="G1325" t="s">
        <v>215</v>
      </c>
      <c r="U1325"/>
      <c r="X1325"/>
      <c r="Z1325"/>
      <c r="AB1325">
        <v>0.24532287571129699</v>
      </c>
      <c r="AC1325" s="42"/>
      <c r="AE1325"/>
      <c r="AM1325">
        <v>386.40776699029101</v>
      </c>
      <c r="AP1325"/>
      <c r="BA1325"/>
      <c r="BC1325">
        <v>536.52158192423894</v>
      </c>
      <c r="BD1325">
        <f t="shared" si="74"/>
        <v>0</v>
      </c>
    </row>
    <row r="1326" spans="1:57" x14ac:dyDescent="0.25">
      <c r="A1326" s="33" t="s">
        <v>119</v>
      </c>
      <c r="B1326" s="1">
        <v>36642</v>
      </c>
      <c r="C1326" s="2"/>
      <c r="D1326" s="9" t="s">
        <v>122</v>
      </c>
      <c r="G1326" t="s">
        <v>215</v>
      </c>
      <c r="M1326" s="28">
        <v>40</v>
      </c>
      <c r="N1326" s="28"/>
      <c r="O1326" s="28">
        <v>89</v>
      </c>
      <c r="U1326"/>
      <c r="X1326"/>
      <c r="Z1326"/>
      <c r="AC1326" s="42"/>
      <c r="AE1326"/>
      <c r="AM1326">
        <v>452.42718446601901</v>
      </c>
      <c r="AP1326"/>
      <c r="BA1326" s="28">
        <v>272</v>
      </c>
      <c r="BC1326">
        <v>568.51426189044298</v>
      </c>
      <c r="BD1326">
        <f t="shared" si="74"/>
        <v>0</v>
      </c>
      <c r="BE1326">
        <f>BA1326/BC1326</f>
        <v>0.47844006427479291</v>
      </c>
    </row>
    <row r="1327" spans="1:57" x14ac:dyDescent="0.25">
      <c r="A1327" s="33" t="s">
        <v>116</v>
      </c>
      <c r="B1327" s="1">
        <v>36523</v>
      </c>
      <c r="C1327" s="2"/>
      <c r="G1327" t="s">
        <v>214</v>
      </c>
      <c r="U1327"/>
      <c r="X1327"/>
      <c r="Z1327"/>
      <c r="AC1327" s="42"/>
      <c r="AE1327"/>
      <c r="AM1327"/>
      <c r="AP1327"/>
      <c r="BA1327"/>
      <c r="BC1327">
        <v>106.506491733601</v>
      </c>
      <c r="BD1327">
        <f t="shared" si="74"/>
        <v>0</v>
      </c>
    </row>
    <row r="1328" spans="1:57" x14ac:dyDescent="0.25">
      <c r="A1328" s="33" t="s">
        <v>116</v>
      </c>
      <c r="B1328" s="1">
        <v>36532</v>
      </c>
      <c r="C1328" s="2"/>
      <c r="G1328" t="s">
        <v>214</v>
      </c>
      <c r="U1328"/>
      <c r="X1328"/>
      <c r="Z1328"/>
      <c r="AB1328">
        <v>1.8509991004558299</v>
      </c>
      <c r="AC1328" s="42"/>
      <c r="AE1328"/>
      <c r="AM1328"/>
      <c r="AP1328"/>
      <c r="BA1328"/>
      <c r="BC1328">
        <v>207.106778779281</v>
      </c>
      <c r="BD1328">
        <f t="shared" si="74"/>
        <v>0</v>
      </c>
    </row>
    <row r="1329" spans="1:57" x14ac:dyDescent="0.25">
      <c r="A1329" s="33" t="s">
        <v>116</v>
      </c>
      <c r="B1329" s="1">
        <v>36537</v>
      </c>
      <c r="C1329" s="2"/>
      <c r="G1329" t="s">
        <v>214</v>
      </c>
      <c r="U1329"/>
      <c r="X1329"/>
      <c r="Z1329"/>
      <c r="AB1329">
        <v>3.7213232395718499</v>
      </c>
      <c r="AC1329" s="42"/>
      <c r="AE1329"/>
      <c r="AM1329"/>
      <c r="AP1329"/>
      <c r="BA1329"/>
      <c r="BC1329">
        <v>249.48623250700001</v>
      </c>
      <c r="BD1329">
        <f t="shared" si="74"/>
        <v>0</v>
      </c>
    </row>
    <row r="1330" spans="1:57" x14ac:dyDescent="0.25">
      <c r="A1330" s="33" t="s">
        <v>116</v>
      </c>
      <c r="B1330" s="1">
        <v>36550</v>
      </c>
      <c r="C1330" s="2"/>
      <c r="G1330" t="s">
        <v>214</v>
      </c>
      <c r="U1330"/>
      <c r="X1330"/>
      <c r="Z1330"/>
      <c r="AB1330">
        <v>5.5654898472796299</v>
      </c>
      <c r="AC1330" s="42"/>
      <c r="AE1330"/>
      <c r="AM1330">
        <v>3</v>
      </c>
      <c r="AP1330"/>
      <c r="BA1330"/>
      <c r="BC1330">
        <v>408.30292543084499</v>
      </c>
      <c r="BD1330">
        <f t="shared" si="74"/>
        <v>0</v>
      </c>
    </row>
    <row r="1331" spans="1:57" x14ac:dyDescent="0.25">
      <c r="A1331" s="33" t="s">
        <v>116</v>
      </c>
      <c r="B1331" s="1">
        <v>36565</v>
      </c>
      <c r="C1331" s="2"/>
      <c r="G1331" t="s">
        <v>214</v>
      </c>
      <c r="U1331"/>
      <c r="X1331"/>
      <c r="Z1331"/>
      <c r="AB1331">
        <v>5.5681177291058104</v>
      </c>
      <c r="AC1331" s="42"/>
      <c r="AE1331"/>
      <c r="AM1331">
        <v>79.611650485436797</v>
      </c>
      <c r="AP1331"/>
      <c r="BA1331"/>
      <c r="BC1331">
        <v>651.74127517645104</v>
      </c>
      <c r="BD1331">
        <f t="shared" si="74"/>
        <v>0</v>
      </c>
    </row>
    <row r="1332" spans="1:57" x14ac:dyDescent="0.25">
      <c r="A1332" s="33" t="s">
        <v>116</v>
      </c>
      <c r="B1332" s="1">
        <v>36578</v>
      </c>
      <c r="C1332" s="2"/>
      <c r="G1332" t="s">
        <v>214</v>
      </c>
      <c r="U1332"/>
      <c r="X1332"/>
      <c r="Z1332"/>
      <c r="AB1332">
        <v>5.1029017879703602</v>
      </c>
      <c r="AC1332" s="42"/>
      <c r="AE1332"/>
      <c r="AM1332"/>
      <c r="AP1332"/>
      <c r="BA1332"/>
      <c r="BC1332">
        <v>844.91932835738203</v>
      </c>
      <c r="BD1332">
        <f t="shared" si="74"/>
        <v>0</v>
      </c>
    </row>
    <row r="1333" spans="1:57" x14ac:dyDescent="0.25">
      <c r="A1333" s="33" t="s">
        <v>116</v>
      </c>
      <c r="B1333" s="1">
        <v>36593</v>
      </c>
      <c r="C1333" s="2"/>
      <c r="G1333" t="s">
        <v>214</v>
      </c>
      <c r="U1333"/>
      <c r="X1333"/>
      <c r="Z1333"/>
      <c r="AC1333" s="42"/>
      <c r="AE1333"/>
      <c r="AM1333">
        <v>462.135922330097</v>
      </c>
      <c r="AP1333"/>
      <c r="BA1333"/>
      <c r="BC1333">
        <v>953.55541863287999</v>
      </c>
      <c r="BD1333">
        <f t="shared" si="74"/>
        <v>0</v>
      </c>
    </row>
    <row r="1334" spans="1:57" x14ac:dyDescent="0.25">
      <c r="A1334" s="33" t="s">
        <v>116</v>
      </c>
      <c r="B1334" s="1">
        <v>36607</v>
      </c>
      <c r="C1334" s="2"/>
      <c r="G1334" t="s">
        <v>214</v>
      </c>
      <c r="U1334"/>
      <c r="X1334"/>
      <c r="Z1334"/>
      <c r="AB1334">
        <v>0.43436865139126002</v>
      </c>
      <c r="AC1334" s="42"/>
      <c r="AE1334"/>
      <c r="AM1334">
        <v>462.135922330097</v>
      </c>
      <c r="AP1334"/>
      <c r="BA1334"/>
      <c r="BC1334">
        <v>718.564624018122</v>
      </c>
      <c r="BD1334">
        <f t="shared" si="74"/>
        <v>0</v>
      </c>
    </row>
    <row r="1335" spans="1:57" x14ac:dyDescent="0.25">
      <c r="A1335" s="33" t="s">
        <v>116</v>
      </c>
      <c r="B1335" s="1">
        <v>36621</v>
      </c>
      <c r="C1335" s="2"/>
      <c r="D1335" s="9" t="s">
        <v>122</v>
      </c>
      <c r="G1335" t="s">
        <v>214</v>
      </c>
      <c r="M1335" s="28">
        <v>60</v>
      </c>
      <c r="N1335" s="28"/>
      <c r="O1335" s="28">
        <v>117</v>
      </c>
      <c r="U1335"/>
      <c r="X1335"/>
      <c r="Z1335"/>
      <c r="AC1335" s="42"/>
      <c r="AE1335"/>
      <c r="AM1335">
        <v>526.21359223300897</v>
      </c>
      <c r="AP1335"/>
      <c r="BA1335" s="28">
        <v>410</v>
      </c>
      <c r="BC1335">
        <v>750.51745702616199</v>
      </c>
      <c r="BD1335">
        <f t="shared" si="74"/>
        <v>0</v>
      </c>
      <c r="BE1335">
        <f>BA1335/BC1335</f>
        <v>0.5462897580351791</v>
      </c>
    </row>
    <row r="1336" spans="1:57" x14ac:dyDescent="0.25">
      <c r="A1336" s="33" t="s">
        <v>115</v>
      </c>
      <c r="B1336" s="1">
        <v>36508</v>
      </c>
      <c r="C1336" s="2"/>
      <c r="G1336" t="s">
        <v>215</v>
      </c>
      <c r="U1336"/>
      <c r="X1336"/>
      <c r="Z1336"/>
      <c r="AB1336">
        <v>0.36252640515873402</v>
      </c>
      <c r="AC1336" s="42"/>
      <c r="AE1336"/>
      <c r="AM1336"/>
      <c r="AP1336"/>
      <c r="BA1336"/>
      <c r="BC1336">
        <v>32.240616594781997</v>
      </c>
      <c r="BD1336">
        <f t="shared" si="74"/>
        <v>0</v>
      </c>
    </row>
    <row r="1337" spans="1:57" x14ac:dyDescent="0.25">
      <c r="A1337" s="33" t="s">
        <v>115</v>
      </c>
      <c r="B1337" s="1">
        <v>36522</v>
      </c>
      <c r="C1337" s="2"/>
      <c r="G1337" t="s">
        <v>215</v>
      </c>
      <c r="U1337"/>
      <c r="X1337"/>
      <c r="Z1337"/>
      <c r="AB1337">
        <v>1.65706142168406</v>
      </c>
      <c r="AC1337" s="42"/>
      <c r="AE1337"/>
      <c r="AM1337"/>
      <c r="AP1337"/>
      <c r="BA1337"/>
      <c r="BC1337">
        <v>117.06593564716199</v>
      </c>
      <c r="BD1337">
        <f t="shared" si="74"/>
        <v>0</v>
      </c>
    </row>
    <row r="1338" spans="1:57" x14ac:dyDescent="0.25">
      <c r="A1338" s="33" t="s">
        <v>115</v>
      </c>
      <c r="B1338" s="1">
        <v>36530</v>
      </c>
      <c r="C1338" s="2"/>
      <c r="G1338" t="s">
        <v>215</v>
      </c>
      <c r="U1338"/>
      <c r="X1338"/>
      <c r="Z1338"/>
      <c r="AB1338">
        <v>2.4005498337359299</v>
      </c>
      <c r="AC1338" s="42"/>
      <c r="AE1338"/>
      <c r="AM1338"/>
      <c r="AP1338"/>
      <c r="BA1338"/>
      <c r="BC1338">
        <v>193.846596590133</v>
      </c>
      <c r="BD1338">
        <f t="shared" si="74"/>
        <v>0</v>
      </c>
    </row>
    <row r="1339" spans="1:57" x14ac:dyDescent="0.25">
      <c r="A1339" s="33" t="s">
        <v>115</v>
      </c>
      <c r="B1339" s="1">
        <v>36536</v>
      </c>
      <c r="C1339" s="2"/>
      <c r="G1339" t="s">
        <v>215</v>
      </c>
      <c r="U1339"/>
      <c r="X1339"/>
      <c r="Z1339"/>
      <c r="AB1339">
        <v>3.4464468005538702</v>
      </c>
      <c r="AC1339" s="42"/>
      <c r="AE1339"/>
      <c r="AM1339"/>
      <c r="AP1339"/>
      <c r="BA1339"/>
      <c r="BC1339">
        <v>286.477492002936</v>
      </c>
      <c r="BD1339">
        <f t="shared" si="74"/>
        <v>0</v>
      </c>
    </row>
    <row r="1340" spans="1:57" x14ac:dyDescent="0.25">
      <c r="A1340" s="33" t="s">
        <v>115</v>
      </c>
      <c r="B1340" s="1">
        <v>36543</v>
      </c>
      <c r="C1340" s="2"/>
      <c r="G1340" t="s">
        <v>215</v>
      </c>
      <c r="U1340"/>
      <c r="X1340"/>
      <c r="Z1340"/>
      <c r="AB1340">
        <v>4.6297213434540403</v>
      </c>
      <c r="AC1340" s="42"/>
      <c r="AE1340"/>
      <c r="AM1340"/>
      <c r="AP1340"/>
      <c r="BA1340"/>
      <c r="BC1340">
        <v>392.32872264672301</v>
      </c>
      <c r="BD1340">
        <f t="shared" si="74"/>
        <v>0</v>
      </c>
    </row>
    <row r="1341" spans="1:57" x14ac:dyDescent="0.25">
      <c r="A1341" s="33" t="s">
        <v>115</v>
      </c>
      <c r="B1341" s="1">
        <v>36549</v>
      </c>
      <c r="C1341" s="2"/>
      <c r="G1341" t="s">
        <v>215</v>
      </c>
      <c r="U1341"/>
      <c r="X1341"/>
      <c r="Z1341"/>
      <c r="AB1341">
        <v>5.1806062321228197</v>
      </c>
      <c r="AC1341" s="42"/>
      <c r="AE1341"/>
      <c r="AM1341">
        <v>3.8834951456309401</v>
      </c>
      <c r="AP1341"/>
      <c r="BA1341"/>
      <c r="BC1341">
        <v>495.514634533292</v>
      </c>
      <c r="BD1341">
        <f t="shared" si="74"/>
        <v>0</v>
      </c>
    </row>
    <row r="1342" spans="1:57" x14ac:dyDescent="0.25">
      <c r="A1342" s="33" t="s">
        <v>115</v>
      </c>
      <c r="B1342" s="1">
        <v>36563</v>
      </c>
      <c r="C1342" s="2"/>
      <c r="G1342" t="s">
        <v>215</v>
      </c>
      <c r="U1342"/>
      <c r="X1342"/>
      <c r="Z1342"/>
      <c r="AB1342">
        <v>5.1828298244372704</v>
      </c>
      <c r="AC1342" s="42"/>
      <c r="AE1342"/>
      <c r="AM1342">
        <v>116.504854368932</v>
      </c>
      <c r="AP1342"/>
      <c r="BA1342"/>
      <c r="BC1342">
        <v>712.49903149754402</v>
      </c>
      <c r="BD1342">
        <f t="shared" si="74"/>
        <v>0</v>
      </c>
    </row>
    <row r="1343" spans="1:57" x14ac:dyDescent="0.25">
      <c r="A1343" s="33" t="s">
        <v>115</v>
      </c>
      <c r="B1343" s="1">
        <v>36577</v>
      </c>
      <c r="C1343" s="2"/>
      <c r="G1343" t="s">
        <v>215</v>
      </c>
      <c r="U1343"/>
      <c r="X1343"/>
      <c r="Z1343"/>
      <c r="AB1343">
        <v>3.7833008217184299</v>
      </c>
      <c r="AC1343" s="42"/>
      <c r="AE1343"/>
      <c r="AM1343">
        <v>320.388349514563</v>
      </c>
      <c r="AP1343"/>
      <c r="BA1343"/>
      <c r="BC1343">
        <v>802.619568545991</v>
      </c>
      <c r="BD1343">
        <f t="shared" si="74"/>
        <v>0</v>
      </c>
    </row>
    <row r="1344" spans="1:57" x14ac:dyDescent="0.25">
      <c r="A1344" s="33" t="s">
        <v>115</v>
      </c>
      <c r="B1344" s="1">
        <v>36593</v>
      </c>
      <c r="C1344" s="2"/>
      <c r="G1344" t="s">
        <v>215</v>
      </c>
      <c r="U1344"/>
      <c r="X1344"/>
      <c r="Z1344"/>
      <c r="AB1344">
        <v>2.2463942429173498</v>
      </c>
      <c r="AC1344" s="42"/>
      <c r="AE1344"/>
      <c r="AM1344">
        <v>526.21359223300897</v>
      </c>
      <c r="AP1344"/>
      <c r="BA1344"/>
      <c r="BC1344">
        <v>903.33496902636898</v>
      </c>
      <c r="BD1344">
        <f t="shared" si="74"/>
        <v>0</v>
      </c>
    </row>
    <row r="1345" spans="1:128" x14ac:dyDescent="0.25">
      <c r="A1345" s="33" t="s">
        <v>115</v>
      </c>
      <c r="B1345" s="1">
        <v>36607</v>
      </c>
      <c r="C1345" s="2"/>
      <c r="G1345" t="s">
        <v>215</v>
      </c>
      <c r="U1345"/>
      <c r="X1345"/>
      <c r="Z1345"/>
      <c r="AB1345">
        <v>4.95254651856189E-2</v>
      </c>
      <c r="AC1345" s="42"/>
      <c r="AE1345"/>
      <c r="AM1345">
        <v>580.58252427184402</v>
      </c>
      <c r="AP1345"/>
      <c r="BA1345"/>
      <c r="BC1345">
        <v>760.84224663053305</v>
      </c>
      <c r="BD1345">
        <f t="shared" si="74"/>
        <v>0</v>
      </c>
    </row>
    <row r="1346" spans="1:128" x14ac:dyDescent="0.25">
      <c r="A1346" s="33" t="s">
        <v>115</v>
      </c>
      <c r="B1346" s="1">
        <v>36621</v>
      </c>
      <c r="C1346" s="2"/>
      <c r="D1346" s="9" t="s">
        <v>122</v>
      </c>
      <c r="G1346" t="s">
        <v>215</v>
      </c>
      <c r="M1346" s="28">
        <v>58</v>
      </c>
      <c r="N1346" s="28"/>
      <c r="O1346" s="28">
        <v>115</v>
      </c>
      <c r="U1346"/>
      <c r="X1346"/>
      <c r="Z1346"/>
      <c r="AC1346" s="42"/>
      <c r="AE1346"/>
      <c r="AM1346">
        <v>539.80582524271802</v>
      </c>
      <c r="AP1346"/>
      <c r="BA1346" s="28">
        <v>427</v>
      </c>
      <c r="BC1346">
        <v>713.526197530226</v>
      </c>
      <c r="BD1346">
        <f t="shared" si="74"/>
        <v>0</v>
      </c>
      <c r="BE1346">
        <f>BA1346/BC1346</f>
        <v>0.59843633138909613</v>
      </c>
    </row>
    <row r="1347" spans="1:128" x14ac:dyDescent="0.25">
      <c r="A1347" s="34" t="s">
        <v>36</v>
      </c>
      <c r="B1347" s="1">
        <v>44237</v>
      </c>
      <c r="C1347" s="2">
        <v>3</v>
      </c>
      <c r="D1347" t="s">
        <v>224</v>
      </c>
      <c r="E1347" t="s">
        <v>16</v>
      </c>
      <c r="F1347">
        <v>34</v>
      </c>
      <c r="G1347" t="s">
        <v>15</v>
      </c>
      <c r="H1347" s="2"/>
      <c r="I1347" s="12"/>
      <c r="J1347" s="12"/>
      <c r="K1347" s="2"/>
      <c r="L1347" s="36">
        <v>34</v>
      </c>
      <c r="M1347" s="2"/>
      <c r="N1347" s="2"/>
      <c r="O1347" s="2"/>
      <c r="P1347" s="12"/>
      <c r="Q1347" s="12"/>
      <c r="R1347" s="12"/>
      <c r="S1347" s="12"/>
      <c r="T1347" s="12"/>
      <c r="U1347" s="12">
        <v>155.0001699235344</v>
      </c>
      <c r="V1347" s="40">
        <v>15.500016992353441</v>
      </c>
      <c r="W1347" s="12"/>
      <c r="X1347" s="12"/>
      <c r="Y1347" s="12"/>
      <c r="Z1347" s="12">
        <v>196.82378929481735</v>
      </c>
      <c r="AA1347" s="40">
        <v>19.682378929481736</v>
      </c>
      <c r="AB1347" s="15">
        <v>0.52500000000000002</v>
      </c>
      <c r="AC1347" s="42">
        <f>AB1347/AA1347</f>
        <v>2.6673604947906771E-2</v>
      </c>
      <c r="AD1347" s="12"/>
      <c r="AE1347" s="12"/>
      <c r="AF1347" s="12"/>
      <c r="AG1347" s="12"/>
      <c r="AH1347" s="12"/>
      <c r="AI1347" s="12">
        <v>0</v>
      </c>
      <c r="AJ1347" s="12">
        <v>0</v>
      </c>
      <c r="AK1347" s="12"/>
      <c r="AL1347" s="12"/>
      <c r="AM1347" s="12"/>
      <c r="AO1347" s="12"/>
      <c r="AP1347" s="12"/>
      <c r="AQ1347" s="12"/>
      <c r="AR1347" s="41">
        <f>AS1347+AT1347+AV1347+AW1347</f>
        <v>5</v>
      </c>
      <c r="AS1347" s="15">
        <v>5</v>
      </c>
      <c r="AT1347" s="15">
        <v>0</v>
      </c>
      <c r="AU1347" s="12"/>
      <c r="AV1347" s="15">
        <v>0</v>
      </c>
      <c r="AW1347" s="15">
        <v>0</v>
      </c>
      <c r="AX1347" s="16"/>
      <c r="AY1347" s="12"/>
      <c r="AZ1347" s="12"/>
      <c r="BA1347" s="12"/>
      <c r="BB1347" s="40">
        <v>0</v>
      </c>
      <c r="BC1347" s="12">
        <f>U1347+Z1347+AM1347+BA1347</f>
        <v>351.82395921835177</v>
      </c>
      <c r="BD1347">
        <f t="shared" si="74"/>
        <v>35.18239592183518</v>
      </c>
      <c r="BE1347" s="12"/>
      <c r="BF1347" s="12"/>
      <c r="BG1347" s="12"/>
      <c r="BH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2"/>
      <c r="CV1347" s="12"/>
      <c r="CW1347" s="12"/>
      <c r="CX1347" s="12"/>
      <c r="CY1347" s="12"/>
      <c r="CZ1347" s="12"/>
      <c r="DA1347" s="12"/>
      <c r="DB1347" s="12"/>
      <c r="DC1347" s="12"/>
      <c r="DD1347" s="12"/>
      <c r="DE1347" s="12"/>
      <c r="DF1347" s="12"/>
      <c r="DG1347" s="12"/>
      <c r="DH1347" s="12"/>
      <c r="DI1347" s="12"/>
      <c r="DJ1347" s="12"/>
      <c r="DK1347" s="12"/>
      <c r="DL1347" s="12"/>
      <c r="DM1347" s="12"/>
      <c r="DN1347" s="12"/>
      <c r="DO1347" s="12"/>
      <c r="DP1347" s="12"/>
      <c r="DQ1347" s="12"/>
      <c r="DR1347" s="12"/>
      <c r="DS1347" s="12"/>
      <c r="DT1347" s="12"/>
      <c r="DU1347" s="12"/>
      <c r="DV1347" s="12"/>
      <c r="DW1347" s="12"/>
      <c r="DX1347" s="12"/>
    </row>
    <row r="1348" spans="1:128" x14ac:dyDescent="0.25">
      <c r="A1348" s="34" t="s">
        <v>36</v>
      </c>
      <c r="B1348" s="1">
        <v>44258</v>
      </c>
      <c r="C1348" s="2">
        <v>4</v>
      </c>
      <c r="D1348" t="s">
        <v>220</v>
      </c>
      <c r="E1348" t="s">
        <v>17</v>
      </c>
      <c r="F1348">
        <v>55</v>
      </c>
      <c r="G1348" t="s">
        <v>15</v>
      </c>
      <c r="H1348" s="2"/>
      <c r="I1348" s="12"/>
      <c r="J1348" s="12"/>
      <c r="K1348" s="2"/>
      <c r="L1348" s="36"/>
      <c r="M1348" s="2">
        <v>55</v>
      </c>
      <c r="N1348" s="2"/>
      <c r="O1348" s="2"/>
      <c r="P1348" s="12"/>
      <c r="Q1348" s="12"/>
      <c r="R1348" s="12"/>
      <c r="S1348" s="12"/>
      <c r="T1348" s="12"/>
      <c r="U1348" s="12">
        <v>559.15523809523813</v>
      </c>
      <c r="V1348" s="40">
        <v>55.915523809523812</v>
      </c>
      <c r="W1348" s="12"/>
      <c r="X1348" s="12"/>
      <c r="Y1348" s="12"/>
      <c r="Z1348" s="12">
        <v>458.30737297789926</v>
      </c>
      <c r="AA1348" s="40">
        <v>45.830737297789923</v>
      </c>
      <c r="AB1348" s="17">
        <v>1.89</v>
      </c>
      <c r="AC1348" s="42">
        <f>AB1348/AA1348</f>
        <v>4.1238699428279554E-2</v>
      </c>
      <c r="AD1348" s="12"/>
      <c r="AE1348" s="12"/>
      <c r="AF1348" s="12"/>
      <c r="AG1348" s="12"/>
      <c r="AH1348" s="12"/>
      <c r="AI1348" s="12">
        <v>0</v>
      </c>
      <c r="AJ1348" s="12">
        <v>45.248694463431306</v>
      </c>
      <c r="AK1348" s="12"/>
      <c r="AL1348" s="12"/>
      <c r="AM1348" s="12">
        <v>45.248694463431306</v>
      </c>
      <c r="AN1348" s="40">
        <v>4.5248694463431303</v>
      </c>
      <c r="AO1348" s="12"/>
      <c r="AP1348" s="12"/>
      <c r="AQ1348" s="12"/>
      <c r="AR1348" s="41">
        <f>AS1348+AT1348+AV1348+AW1348</f>
        <v>103.19999999999999</v>
      </c>
      <c r="AS1348" s="17">
        <v>84.6</v>
      </c>
      <c r="AT1348" s="17">
        <v>2.6</v>
      </c>
      <c r="AU1348" s="12"/>
      <c r="AV1348" s="17">
        <v>4</v>
      </c>
      <c r="AW1348" s="17">
        <v>12</v>
      </c>
      <c r="AX1348" s="18"/>
      <c r="AY1348" s="12"/>
      <c r="AZ1348" s="12"/>
      <c r="BA1348" s="12"/>
      <c r="BB1348" s="40">
        <v>0</v>
      </c>
      <c r="BC1348" s="12">
        <f>U1348+Z1348+AM1348+BA1348</f>
        <v>1062.7113055365687</v>
      </c>
      <c r="BD1348">
        <f t="shared" si="74"/>
        <v>106.27113055365686</v>
      </c>
      <c r="BE1348" s="12"/>
      <c r="BF1348" s="12"/>
      <c r="BG1348" s="12"/>
      <c r="BH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  <c r="CQ1348" s="12"/>
      <c r="CR1348" s="12"/>
      <c r="CS1348" s="12"/>
      <c r="CT1348" s="12"/>
      <c r="CU1348" s="12"/>
      <c r="CV1348" s="12"/>
      <c r="CW1348" s="12"/>
      <c r="CX1348" s="12"/>
      <c r="CY1348" s="12"/>
      <c r="CZ1348" s="12"/>
      <c r="DA1348" s="12"/>
      <c r="DB1348" s="12"/>
      <c r="DC1348" s="12"/>
      <c r="DD1348" s="12"/>
      <c r="DE1348" s="12"/>
      <c r="DF1348" s="12"/>
      <c r="DG1348" s="12"/>
      <c r="DH1348" s="12"/>
      <c r="DI1348" s="12"/>
      <c r="DJ1348" s="12"/>
      <c r="DK1348" s="12"/>
      <c r="DL1348" s="12"/>
      <c r="DM1348" s="12"/>
      <c r="DN1348" s="12"/>
      <c r="DO1348" s="12"/>
      <c r="DP1348" s="12"/>
      <c r="DQ1348" s="12"/>
      <c r="DR1348" s="12"/>
      <c r="DS1348" s="12"/>
      <c r="DT1348" s="12"/>
      <c r="DU1348" s="12"/>
      <c r="DV1348" s="12"/>
      <c r="DW1348" s="12"/>
      <c r="DX1348" s="12"/>
    </row>
    <row r="1349" spans="1:128" x14ac:dyDescent="0.25">
      <c r="A1349" s="34" t="s">
        <v>36</v>
      </c>
      <c r="B1349" s="1">
        <v>44335</v>
      </c>
      <c r="C1349" s="2">
        <v>8</v>
      </c>
      <c r="D1349" s="1" t="s">
        <v>221</v>
      </c>
      <c r="E1349" t="s">
        <v>19</v>
      </c>
      <c r="F1349">
        <v>132</v>
      </c>
      <c r="G1349" t="s">
        <v>15</v>
      </c>
      <c r="H1349" s="2"/>
      <c r="I1349" s="12"/>
      <c r="J1349" s="12"/>
      <c r="K1349" s="2"/>
      <c r="L1349" s="36"/>
      <c r="M1349" s="2"/>
      <c r="N1349" s="2"/>
      <c r="O1349" s="2">
        <v>132</v>
      </c>
      <c r="P1349" s="12"/>
      <c r="Q1349" s="12"/>
      <c r="R1349" s="12"/>
      <c r="S1349" s="12"/>
      <c r="T1349" s="12"/>
      <c r="U1349" s="12"/>
      <c r="W1349" s="12"/>
      <c r="X1349" s="12"/>
      <c r="Y1349" s="12"/>
      <c r="Z1349" s="12"/>
      <c r="AB1349" s="17"/>
      <c r="AC1349" s="4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O1349" s="12"/>
      <c r="AP1349" s="12"/>
      <c r="AQ1349" s="12"/>
      <c r="AR1349" s="41"/>
      <c r="AS1349" s="12"/>
      <c r="AT1349" s="12"/>
      <c r="AU1349" s="12">
        <v>32.133333333333333</v>
      </c>
      <c r="AV1349" s="17"/>
      <c r="AW1349" s="17"/>
      <c r="AX1349" s="18"/>
      <c r="AY1349" s="12">
        <v>1626.0800000000002</v>
      </c>
      <c r="AZ1349" s="19">
        <v>41</v>
      </c>
      <c r="BA1349" s="12">
        <f>AY1349*(AZ1349/100)</f>
        <v>666.69280000000003</v>
      </c>
      <c r="BB1349" s="40">
        <v>66.669280000000001</v>
      </c>
      <c r="BC1349" s="12"/>
      <c r="BE1349" s="12"/>
      <c r="BF1349" s="12">
        <f>BA1349/227</f>
        <v>2.9369726872246695</v>
      </c>
      <c r="BG1349" s="12"/>
      <c r="BH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2"/>
      <c r="DF1349" s="12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</row>
    <row r="1350" spans="1:128" x14ac:dyDescent="0.25">
      <c r="A1350" s="34" t="s">
        <v>36</v>
      </c>
      <c r="B1350" s="1">
        <v>44307</v>
      </c>
      <c r="C1350" s="2">
        <v>7</v>
      </c>
      <c r="D1350" t="s">
        <v>222</v>
      </c>
      <c r="E1350" t="s">
        <v>18</v>
      </c>
      <c r="F1350">
        <v>104</v>
      </c>
      <c r="G1350" t="s">
        <v>15</v>
      </c>
      <c r="H1350" s="2"/>
      <c r="I1350" s="12"/>
      <c r="J1350" s="12"/>
      <c r="K1350" s="2"/>
      <c r="L1350" s="36"/>
      <c r="M1350" s="2"/>
      <c r="N1350" s="2">
        <v>104</v>
      </c>
      <c r="O1350" s="2"/>
      <c r="P1350" s="12"/>
      <c r="Q1350" s="12"/>
      <c r="R1350" s="12"/>
      <c r="S1350" s="12"/>
      <c r="T1350" s="12"/>
      <c r="U1350" s="12"/>
      <c r="W1350" s="12"/>
      <c r="X1350" s="12"/>
      <c r="Y1350" s="12"/>
      <c r="Z1350" s="12"/>
      <c r="AB1350" s="17"/>
      <c r="AC1350" s="4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O1350" s="12"/>
      <c r="AP1350" s="12"/>
      <c r="AQ1350" s="12"/>
      <c r="AR1350" s="41"/>
      <c r="AS1350" s="12"/>
      <c r="AT1350" s="12"/>
      <c r="AU1350" s="12">
        <v>1.8666666666666665</v>
      </c>
      <c r="AV1350" s="17"/>
      <c r="AW1350" s="17"/>
      <c r="AX1350" s="18"/>
      <c r="AY1350" s="12">
        <v>93.466666666666669</v>
      </c>
      <c r="AZ1350" s="19">
        <v>41</v>
      </c>
      <c r="BA1350" s="12">
        <f>AY1350*(AZ1350/100)</f>
        <v>38.321333333333335</v>
      </c>
      <c r="BB1350" s="40">
        <v>3.8321333333333336</v>
      </c>
      <c r="BC1350" s="12"/>
      <c r="BE1350" s="12"/>
      <c r="BF1350" s="12">
        <f>BA1350/227</f>
        <v>0.1688164464023495</v>
      </c>
      <c r="BG1350" s="12"/>
      <c r="BH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2"/>
      <c r="DF1350" s="12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</row>
    <row r="1351" spans="1:128" x14ac:dyDescent="0.25">
      <c r="A1351" s="34" t="s">
        <v>36</v>
      </c>
      <c r="B1351" s="1">
        <v>44217</v>
      </c>
      <c r="C1351" s="2"/>
      <c r="D1351" s="1"/>
      <c r="F1351">
        <v>14</v>
      </c>
      <c r="G1351" t="s">
        <v>15</v>
      </c>
      <c r="H1351" s="2"/>
      <c r="I1351" s="12"/>
      <c r="J1351" s="12"/>
      <c r="K1351" s="2"/>
      <c r="L1351" s="36"/>
      <c r="M1351" s="2"/>
      <c r="N1351" s="2"/>
      <c r="O1351" s="2"/>
      <c r="P1351" s="12"/>
      <c r="Q1351" s="12"/>
      <c r="R1351" s="12"/>
      <c r="S1351" s="12"/>
      <c r="T1351" s="12"/>
      <c r="U1351" s="12"/>
      <c r="W1351" s="12"/>
      <c r="X1351" s="12"/>
      <c r="Y1351" s="12"/>
      <c r="Z1351" s="12"/>
      <c r="AB1351" s="15"/>
      <c r="AC1351" s="4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O1351" s="12"/>
      <c r="AP1351" s="12"/>
      <c r="AQ1351" s="12"/>
      <c r="AR1351" s="41"/>
      <c r="AS1351" s="14"/>
      <c r="AT1351" s="14"/>
      <c r="AU1351" s="12"/>
      <c r="AV1351" s="15"/>
      <c r="AW1351" s="15"/>
      <c r="AX1351" s="16"/>
      <c r="AY1351" s="12"/>
      <c r="AZ1351" s="12"/>
      <c r="BA1351" s="12"/>
      <c r="BB1351" s="40">
        <v>0</v>
      </c>
      <c r="BC1351" s="12"/>
      <c r="BE1351" s="12"/>
      <c r="BF1351" s="12"/>
      <c r="BG1351" s="12"/>
      <c r="BH1351" s="12"/>
      <c r="BJ1351" s="12">
        <v>2.1132524265979473</v>
      </c>
      <c r="BK1351" s="12">
        <f>BP1351+BS1351+BV1351+BY1351+CB1351+CE1351+CH1351+CK1351+CN1351+CQ1351+CT1351+CW1351</f>
        <v>633.97572797938403</v>
      </c>
      <c r="BL1351" s="12"/>
      <c r="BM1351" s="12">
        <f>BP1351+BS1351+BV1351+BY1351+CB1351+CE1351</f>
        <v>477.81313246442454</v>
      </c>
      <c r="BN1351" s="12">
        <v>0.21127049168195644</v>
      </c>
      <c r="BO1351" s="2">
        <v>300</v>
      </c>
      <c r="BP1351" s="12">
        <f>BN1351*BO1351</f>
        <v>63.381147504586934</v>
      </c>
      <c r="BQ1351" s="12">
        <v>0.26129712037469827</v>
      </c>
      <c r="BR1351" s="2">
        <v>300</v>
      </c>
      <c r="BS1351" s="12">
        <f>BQ1351*BR1351</f>
        <v>78.389136112409474</v>
      </c>
      <c r="BT1351" s="12">
        <v>0.2821168767065998</v>
      </c>
      <c r="BU1351" s="2">
        <v>300</v>
      </c>
      <c r="BV1351" s="12">
        <f>BT1351*BU1351</f>
        <v>84.635063011979938</v>
      </c>
      <c r="BW1351" s="12">
        <v>0.28172860846095371</v>
      </c>
      <c r="BX1351" s="2">
        <v>300</v>
      </c>
      <c r="BY1351" s="12">
        <f>BW1351*BX1351</f>
        <v>84.518582538286111</v>
      </c>
      <c r="BZ1351" s="12">
        <v>0.27940628162934267</v>
      </c>
      <c r="CA1351" s="2">
        <v>300</v>
      </c>
      <c r="CB1351" s="12">
        <f>BZ1351*CA1351</f>
        <v>83.821884488802795</v>
      </c>
      <c r="CC1351" s="12">
        <v>0.2768910626945309</v>
      </c>
      <c r="CD1351" s="2">
        <v>300</v>
      </c>
      <c r="CE1351" s="12">
        <f>CC1351*CD1351</f>
        <v>83.067318808359275</v>
      </c>
      <c r="CF1351" s="12">
        <v>0.26827477857213239</v>
      </c>
      <c r="CG1351" s="2">
        <v>300</v>
      </c>
      <c r="CH1351" s="12">
        <f>CF1351*CG1351</f>
        <v>80.482433571639717</v>
      </c>
      <c r="CI1351" s="12">
        <v>0.25226720647773276</v>
      </c>
      <c r="CJ1351" s="2">
        <v>300</v>
      </c>
      <c r="CK1351" s="12">
        <f>CI1351*CJ1351</f>
        <v>75.680161943319831</v>
      </c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2"/>
      <c r="DF1351" s="12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</row>
    <row r="1352" spans="1:128" x14ac:dyDescent="0.25">
      <c r="A1352" s="34" t="s">
        <v>36</v>
      </c>
      <c r="B1352" s="1">
        <v>44231</v>
      </c>
      <c r="C1352" s="2"/>
      <c r="D1352" s="1"/>
      <c r="F1352">
        <v>28</v>
      </c>
      <c r="G1352" t="s">
        <v>15</v>
      </c>
      <c r="H1352" s="2"/>
      <c r="I1352" s="12">
        <v>290.33333333333337</v>
      </c>
      <c r="J1352" s="12">
        <v>7.0666666666666664</v>
      </c>
      <c r="K1352" s="2"/>
      <c r="L1352" s="36"/>
      <c r="M1352" s="2"/>
      <c r="N1352" s="2"/>
      <c r="O1352" s="2"/>
      <c r="P1352" s="12"/>
      <c r="Q1352" s="12"/>
      <c r="R1352" s="12"/>
      <c r="S1352" s="12"/>
      <c r="T1352" s="12"/>
      <c r="U1352" s="12"/>
      <c r="W1352" s="12"/>
      <c r="X1352" s="12"/>
      <c r="Y1352" s="12"/>
      <c r="Z1352" s="12"/>
      <c r="AB1352" s="15"/>
      <c r="AC1352" s="4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O1352" s="12"/>
      <c r="AP1352" s="12"/>
      <c r="AQ1352" s="12"/>
      <c r="AR1352" s="41"/>
      <c r="AS1352" s="15"/>
      <c r="AT1352" s="15"/>
      <c r="AU1352" s="12"/>
      <c r="AV1352" s="15"/>
      <c r="AW1352" s="15"/>
      <c r="AX1352" s="16"/>
      <c r="AY1352" s="12"/>
      <c r="AZ1352" s="12"/>
      <c r="BA1352" s="12"/>
      <c r="BB1352" s="40">
        <v>0</v>
      </c>
      <c r="BC1352" s="12"/>
      <c r="BE1352" s="12"/>
      <c r="BF1352" s="12"/>
      <c r="BG1352" s="12"/>
      <c r="BH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/>
      <c r="CS1352" s="12"/>
      <c r="CT1352" s="12"/>
      <c r="CU1352" s="12"/>
      <c r="CV1352" s="12"/>
      <c r="CW1352" s="12"/>
      <c r="CX1352" s="12"/>
      <c r="CY1352" s="12"/>
      <c r="CZ1352" s="12"/>
      <c r="DA1352" s="12"/>
      <c r="DB1352" s="12"/>
      <c r="DC1352" s="12"/>
      <c r="DD1352" s="12"/>
      <c r="DE1352" s="12"/>
      <c r="DF1352" s="12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</row>
    <row r="1353" spans="1:128" x14ac:dyDescent="0.25">
      <c r="A1353" s="34" t="s">
        <v>36</v>
      </c>
      <c r="B1353" s="1">
        <v>44236</v>
      </c>
      <c r="C1353" s="2"/>
      <c r="D1353" s="1"/>
      <c r="F1353">
        <v>33</v>
      </c>
      <c r="G1353" t="s">
        <v>15</v>
      </c>
      <c r="H1353" s="2"/>
      <c r="I1353" s="12">
        <v>456</v>
      </c>
      <c r="J1353" s="12">
        <v>10.916666666666666</v>
      </c>
      <c r="K1353" s="2"/>
      <c r="L1353" s="36"/>
      <c r="M1353" s="2"/>
      <c r="N1353" s="2"/>
      <c r="O1353" s="2"/>
      <c r="P1353" s="12"/>
      <c r="Q1353" s="12"/>
      <c r="R1353" s="12"/>
      <c r="S1353" s="12"/>
      <c r="T1353" s="12"/>
      <c r="U1353" s="12"/>
      <c r="W1353" s="12"/>
      <c r="X1353" s="12"/>
      <c r="Y1353" s="12"/>
      <c r="Z1353" s="12"/>
      <c r="AB1353" s="15"/>
      <c r="AC1353" s="4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O1353" s="12"/>
      <c r="AP1353" s="12"/>
      <c r="AQ1353" s="12"/>
      <c r="AR1353" s="41"/>
      <c r="AS1353" s="15"/>
      <c r="AT1353" s="15"/>
      <c r="AU1353" s="12"/>
      <c r="AV1353" s="15"/>
      <c r="AW1353" s="15"/>
      <c r="AX1353" s="16"/>
      <c r="AY1353" s="12"/>
      <c r="AZ1353" s="12"/>
      <c r="BA1353" s="12"/>
      <c r="BB1353" s="40">
        <v>0</v>
      </c>
      <c r="BC1353" s="12"/>
      <c r="BE1353" s="12"/>
      <c r="BF1353" s="12"/>
      <c r="BG1353" s="12"/>
      <c r="BH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/>
      <c r="CY1353" s="12"/>
      <c r="CZ1353" s="12"/>
      <c r="DA1353" s="12"/>
      <c r="DB1353" s="12"/>
      <c r="DC1353" s="12"/>
      <c r="DD1353" s="12"/>
      <c r="DE1353" s="12"/>
      <c r="DF1353" s="12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</row>
    <row r="1354" spans="1:128" x14ac:dyDescent="0.25">
      <c r="A1354" s="34" t="s">
        <v>36</v>
      </c>
      <c r="B1354" s="1">
        <v>44238</v>
      </c>
      <c r="C1354" s="2"/>
      <c r="D1354" s="1"/>
      <c r="F1354">
        <v>35</v>
      </c>
      <c r="G1354" t="s">
        <v>15</v>
      </c>
      <c r="H1354" s="2"/>
      <c r="I1354" s="12"/>
      <c r="J1354" s="12"/>
      <c r="K1354" s="2"/>
      <c r="L1354" s="36"/>
      <c r="M1354" s="2"/>
      <c r="N1354" s="2"/>
      <c r="O1354" s="2"/>
      <c r="P1354" s="12"/>
      <c r="Q1354" s="12"/>
      <c r="R1354" s="12"/>
      <c r="S1354" s="12"/>
      <c r="T1354" s="12"/>
      <c r="U1354" s="12"/>
      <c r="W1354" s="12"/>
      <c r="X1354" s="12"/>
      <c r="Y1354" s="12"/>
      <c r="Z1354" s="12"/>
      <c r="AB1354" s="15"/>
      <c r="AC1354" s="4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O1354" s="12"/>
      <c r="AP1354" s="12"/>
      <c r="AQ1354" s="12"/>
      <c r="AR1354" s="41"/>
      <c r="AS1354" s="14"/>
      <c r="AT1354" s="14"/>
      <c r="AU1354" s="12"/>
      <c r="AV1354" s="15"/>
      <c r="AW1354" s="15"/>
      <c r="AX1354" s="16"/>
      <c r="AY1354" s="12"/>
      <c r="AZ1354" s="12"/>
      <c r="BA1354" s="12"/>
      <c r="BB1354" s="40">
        <v>0</v>
      </c>
      <c r="BC1354" s="12"/>
      <c r="BE1354" s="12"/>
      <c r="BF1354" s="12"/>
      <c r="BG1354" s="12"/>
      <c r="BH1354" s="12"/>
      <c r="BJ1354" s="12">
        <v>2.1269833285117747</v>
      </c>
      <c r="BK1354" s="12">
        <f>BP1354+BS1354+BV1354+BY1354+CB1354+CE1354+CH1354+CK1354+CN1354+CQ1354+CT1354+CW1354</f>
        <v>638.09499855353249</v>
      </c>
      <c r="BL1354" s="12"/>
      <c r="BM1354" s="12">
        <f>BP1354+BS1354+BV1354+BY1354+CB1354+CE1354</f>
        <v>480.46237273045983</v>
      </c>
      <c r="BN1354" s="12">
        <v>0.19905562937778065</v>
      </c>
      <c r="BO1354" s="2">
        <v>300</v>
      </c>
      <c r="BP1354" s="12">
        <f>BN1354*BO1354</f>
        <v>59.716688813334194</v>
      </c>
      <c r="BQ1354" s="12">
        <v>0.25365239846513027</v>
      </c>
      <c r="BR1354" s="2">
        <v>300</v>
      </c>
      <c r="BS1354" s="12">
        <f>BQ1354*BR1354</f>
        <v>76.095719539539076</v>
      </c>
      <c r="BT1354" s="12">
        <v>0.27825256982268159</v>
      </c>
      <c r="BU1354" s="2">
        <v>300</v>
      </c>
      <c r="BV1354" s="12">
        <f>BT1354*BU1354</f>
        <v>83.475770946804474</v>
      </c>
      <c r="BW1354" s="12">
        <v>0.31496365679191957</v>
      </c>
      <c r="BX1354" s="2">
        <v>300</v>
      </c>
      <c r="BY1354" s="12">
        <f>BW1354*BX1354</f>
        <v>94.489097037575874</v>
      </c>
      <c r="BZ1354" s="12">
        <v>0.28163968853798377</v>
      </c>
      <c r="CA1354" s="2">
        <v>300</v>
      </c>
      <c r="CB1354" s="12">
        <f>BZ1354*CA1354</f>
        <v>84.491906561395126</v>
      </c>
      <c r="CC1354" s="12">
        <v>0.27397729943937038</v>
      </c>
      <c r="CD1354" s="2">
        <v>300</v>
      </c>
      <c r="CE1354" s="12">
        <f>CC1354*CD1354</f>
        <v>82.193189831811111</v>
      </c>
      <c r="CF1354" s="12">
        <v>0.26430381666255409</v>
      </c>
      <c r="CG1354" s="2">
        <v>300</v>
      </c>
      <c r="CH1354" s="12">
        <f>CF1354*CG1354</f>
        <v>79.291144998766228</v>
      </c>
      <c r="CI1354" s="12">
        <v>0.26113826941435481</v>
      </c>
      <c r="CJ1354" s="2">
        <v>300</v>
      </c>
      <c r="CK1354" s="12">
        <f>CI1354*CJ1354</f>
        <v>78.341480824306444</v>
      </c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2"/>
      <c r="DF1354" s="12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</row>
    <row r="1355" spans="1:128" x14ac:dyDescent="0.25">
      <c r="A1355" s="34" t="s">
        <v>36</v>
      </c>
      <c r="B1355" s="1">
        <v>44252</v>
      </c>
      <c r="C1355" s="2"/>
      <c r="D1355" s="1"/>
      <c r="F1355">
        <v>49</v>
      </c>
      <c r="G1355" t="s">
        <v>15</v>
      </c>
      <c r="H1355" s="2"/>
      <c r="I1355" s="12">
        <v>673.66666666666663</v>
      </c>
      <c r="J1355" s="12">
        <v>14.666666666666666</v>
      </c>
      <c r="K1355" s="2"/>
      <c r="L1355" s="36"/>
      <c r="M1355" s="2"/>
      <c r="N1355" s="2"/>
      <c r="O1355" s="2"/>
      <c r="P1355" s="12"/>
      <c r="Q1355" s="12"/>
      <c r="R1355" s="12"/>
      <c r="S1355" s="12"/>
      <c r="T1355" s="12"/>
      <c r="U1355" s="12"/>
      <c r="W1355" s="12"/>
      <c r="X1355" s="12"/>
      <c r="Y1355" s="12"/>
      <c r="Z1355" s="12"/>
      <c r="AB1355" s="17"/>
      <c r="AC1355" s="4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O1355" s="12"/>
      <c r="AP1355" s="12"/>
      <c r="AQ1355" s="12"/>
      <c r="AR1355" s="41"/>
      <c r="AS1355" s="17"/>
      <c r="AT1355" s="17"/>
      <c r="AU1355" s="12"/>
      <c r="AV1355" s="17"/>
      <c r="AW1355" s="17"/>
      <c r="AX1355" s="18"/>
      <c r="AY1355" s="12"/>
      <c r="AZ1355" s="12"/>
      <c r="BA1355" s="12"/>
      <c r="BB1355" s="40">
        <v>0</v>
      </c>
      <c r="BC1355" s="12"/>
      <c r="BE1355" s="12"/>
      <c r="BF1355" s="12"/>
      <c r="BG1355" s="12"/>
      <c r="BH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2"/>
      <c r="CV1355" s="12"/>
      <c r="CW1355" s="12"/>
      <c r="CX1355" s="12"/>
      <c r="CY1355" s="12"/>
      <c r="CZ1355" s="12"/>
      <c r="DA1355" s="12"/>
      <c r="DB1355" s="12"/>
      <c r="DC1355" s="12"/>
      <c r="DD1355" s="12"/>
      <c r="DE1355" s="12"/>
      <c r="DF1355" s="12"/>
      <c r="DG1355" s="12"/>
      <c r="DH1355" s="12"/>
      <c r="DI1355" s="12"/>
      <c r="DJ1355" s="12"/>
      <c r="DK1355" s="12"/>
      <c r="DL1355" s="12"/>
      <c r="DM1355" s="12"/>
      <c r="DN1355" s="12"/>
      <c r="DO1355" s="12"/>
      <c r="DP1355" s="12"/>
      <c r="DQ1355" s="12"/>
      <c r="DR1355" s="12"/>
      <c r="DS1355" s="12"/>
      <c r="DT1355" s="12"/>
      <c r="DU1355" s="12"/>
      <c r="DV1355" s="12"/>
      <c r="DW1355" s="12"/>
      <c r="DX1355" s="12"/>
    </row>
    <row r="1356" spans="1:128" x14ac:dyDescent="0.25">
      <c r="A1356" s="34" t="s">
        <v>36</v>
      </c>
      <c r="B1356" s="1">
        <v>44257</v>
      </c>
      <c r="C1356" s="2"/>
      <c r="D1356" s="1"/>
      <c r="F1356">
        <v>54</v>
      </c>
      <c r="G1356" t="s">
        <v>15</v>
      </c>
      <c r="H1356" s="2"/>
      <c r="I1356" s="12">
        <v>763.24324324324323</v>
      </c>
      <c r="J1356" s="12">
        <v>16.189189189189189</v>
      </c>
      <c r="K1356" s="2"/>
      <c r="L1356" s="36"/>
      <c r="M1356" s="2"/>
      <c r="N1356" s="2"/>
      <c r="O1356" s="2"/>
      <c r="P1356" s="12"/>
      <c r="Q1356" s="12"/>
      <c r="R1356" s="12"/>
      <c r="S1356" s="12"/>
      <c r="T1356" s="12"/>
      <c r="U1356" s="12"/>
      <c r="W1356" s="12"/>
      <c r="X1356" s="12"/>
      <c r="Y1356" s="12"/>
      <c r="Z1356" s="12"/>
      <c r="AB1356" s="17"/>
      <c r="AC1356" s="4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O1356" s="12"/>
      <c r="AP1356" s="12"/>
      <c r="AQ1356" s="12"/>
      <c r="AR1356" s="41"/>
      <c r="AS1356" s="17"/>
      <c r="AT1356" s="17"/>
      <c r="AU1356" s="12"/>
      <c r="AV1356" s="17"/>
      <c r="AW1356" s="17"/>
      <c r="AX1356" s="18"/>
      <c r="AY1356" s="12"/>
      <c r="AZ1356" s="12"/>
      <c r="BA1356" s="12"/>
      <c r="BB1356" s="40">
        <v>0</v>
      </c>
      <c r="BC1356" s="12"/>
      <c r="BE1356" s="12"/>
      <c r="BF1356" s="12"/>
      <c r="BG1356" s="12"/>
      <c r="BH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2"/>
      <c r="DF1356" s="12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</row>
    <row r="1357" spans="1:128" x14ac:dyDescent="0.25">
      <c r="A1357" s="34" t="s">
        <v>36</v>
      </c>
      <c r="B1357" s="1">
        <v>44264</v>
      </c>
      <c r="C1357" s="2"/>
      <c r="D1357" s="1"/>
      <c r="F1357">
        <v>61</v>
      </c>
      <c r="G1357" t="s">
        <v>15</v>
      </c>
      <c r="H1357" s="2"/>
      <c r="I1357" s="12">
        <v>853.47826086956525</v>
      </c>
      <c r="J1357" s="12">
        <v>17.043478260869566</v>
      </c>
      <c r="K1357" s="2"/>
      <c r="L1357" s="36"/>
      <c r="M1357" s="2"/>
      <c r="N1357" s="2"/>
      <c r="O1357" s="2"/>
      <c r="P1357" s="12"/>
      <c r="Q1357" s="12"/>
      <c r="R1357" s="12"/>
      <c r="S1357" s="12"/>
      <c r="T1357" s="12"/>
      <c r="U1357" s="12"/>
      <c r="W1357" s="12"/>
      <c r="X1357" s="12"/>
      <c r="Y1357" s="12"/>
      <c r="Z1357" s="12"/>
      <c r="AB1357" s="17"/>
      <c r="AC1357" s="4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O1357" s="12"/>
      <c r="AP1357" s="12"/>
      <c r="AQ1357" s="12"/>
      <c r="AR1357" s="41"/>
      <c r="AS1357" s="17"/>
      <c r="AT1357" s="17"/>
      <c r="AU1357" s="12"/>
      <c r="AV1357" s="17"/>
      <c r="AW1357" s="17"/>
      <c r="AX1357" s="18"/>
      <c r="AY1357" s="12"/>
      <c r="AZ1357" s="12"/>
      <c r="BA1357" s="12"/>
      <c r="BB1357" s="40">
        <v>0</v>
      </c>
      <c r="BC1357" s="12"/>
      <c r="BE1357" s="12"/>
      <c r="BF1357" s="12"/>
      <c r="BG1357" s="12"/>
      <c r="BH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</row>
    <row r="1358" spans="1:128" x14ac:dyDescent="0.25">
      <c r="A1358" s="34" t="s">
        <v>36</v>
      </c>
      <c r="B1358" s="1">
        <v>44265</v>
      </c>
      <c r="C1358" s="2"/>
      <c r="D1358" s="1"/>
      <c r="F1358">
        <v>62</v>
      </c>
      <c r="G1358" t="s">
        <v>15</v>
      </c>
      <c r="H1358" s="2">
        <v>1350</v>
      </c>
      <c r="I1358" s="12"/>
      <c r="J1358" s="12"/>
      <c r="K1358" s="2"/>
      <c r="L1358" s="36"/>
      <c r="M1358" s="2"/>
      <c r="N1358" s="2"/>
      <c r="O1358" s="2"/>
      <c r="P1358" s="12"/>
      <c r="Q1358" s="12"/>
      <c r="R1358" s="12"/>
      <c r="S1358" s="12"/>
      <c r="T1358" s="12"/>
      <c r="U1358" s="12"/>
      <c r="W1358" s="12"/>
      <c r="X1358" s="12"/>
      <c r="Y1358" s="12"/>
      <c r="Z1358" s="12"/>
      <c r="AB1358" s="17"/>
      <c r="AC1358" s="4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O1358" s="12"/>
      <c r="AP1358" s="12"/>
      <c r="AQ1358" s="12"/>
      <c r="AR1358" s="41"/>
      <c r="AS1358" s="12"/>
      <c r="AT1358" s="12"/>
      <c r="AU1358" s="12"/>
      <c r="AV1358" s="17"/>
      <c r="AW1358" s="17"/>
      <c r="AX1358" s="18"/>
      <c r="AY1358" s="12"/>
      <c r="AZ1358" s="12"/>
      <c r="BA1358" s="12"/>
      <c r="BB1358" s="40">
        <v>0</v>
      </c>
      <c r="BC1358" s="12"/>
      <c r="BE1358" s="12"/>
      <c r="BF1358" s="12"/>
      <c r="BG1358" s="12"/>
      <c r="BH1358" s="12"/>
      <c r="BJ1358" s="12">
        <v>2.7753498796953253</v>
      </c>
      <c r="BK1358" s="12">
        <f>BP1358+BS1358+BV1358+BY1358+CB1358+CE1358+CH1358+CK1358+CN1358+CQ1358+CT1358+CW1358</f>
        <v>811.1030438491631</v>
      </c>
      <c r="BL1358" s="12"/>
      <c r="BM1358" s="12">
        <f>BP1358+BS1358+BV1358+BY1358+CB1358+CE1358</f>
        <v>392.24427730305757</v>
      </c>
      <c r="BN1358" s="12">
        <v>0.1442098652545426</v>
      </c>
      <c r="BO1358" s="2">
        <v>300</v>
      </c>
      <c r="BP1358" s="12">
        <f>BN1358*BO1358</f>
        <v>43.262959576362782</v>
      </c>
      <c r="BQ1358" s="12">
        <v>0.16894611009352559</v>
      </c>
      <c r="BR1358" s="2">
        <v>300</v>
      </c>
      <c r="BS1358" s="12">
        <f>BQ1358*BR1358</f>
        <v>50.683833028057677</v>
      </c>
      <c r="BT1358" s="12">
        <v>0.23077842764073014</v>
      </c>
      <c r="BU1358" s="2">
        <v>300</v>
      </c>
      <c r="BV1358" s="12">
        <f>BT1358*BU1358</f>
        <v>69.233528292219049</v>
      </c>
      <c r="BW1358" s="12">
        <v>0.24971578081864645</v>
      </c>
      <c r="BX1358" s="2">
        <v>300</v>
      </c>
      <c r="BY1358" s="12">
        <f>BW1358*BX1358</f>
        <v>74.914734245593934</v>
      </c>
      <c r="BZ1358" s="12">
        <v>0.25392525764654322</v>
      </c>
      <c r="CA1358" s="2">
        <v>300</v>
      </c>
      <c r="CB1358" s="12">
        <f>BZ1358*CA1358</f>
        <v>76.177577293962969</v>
      </c>
      <c r="CC1358" s="12">
        <v>0.25990548288953719</v>
      </c>
      <c r="CD1358" s="2">
        <v>300</v>
      </c>
      <c r="CE1358" s="12">
        <f>CC1358*CD1358</f>
        <v>77.971644866861155</v>
      </c>
      <c r="CF1358" s="12">
        <v>0.25819891993659139</v>
      </c>
      <c r="CG1358" s="2">
        <v>300</v>
      </c>
      <c r="CH1358" s="12">
        <f>CF1358*CG1358</f>
        <v>77.459675980977423</v>
      </c>
      <c r="CI1358" s="12">
        <v>0.25838326224307762</v>
      </c>
      <c r="CJ1358" s="2">
        <v>300</v>
      </c>
      <c r="CK1358" s="12">
        <f>CI1358*CJ1358</f>
        <v>77.514978672923291</v>
      </c>
      <c r="CL1358" s="12">
        <v>0.2537983617894074</v>
      </c>
      <c r="CM1358" s="2">
        <v>300</v>
      </c>
      <c r="CN1358" s="12">
        <f>CL1358*CM1358</f>
        <v>76.13950853682222</v>
      </c>
      <c r="CO1358" s="12">
        <v>0.25119129825394676</v>
      </c>
      <c r="CP1358" s="2">
        <v>300</v>
      </c>
      <c r="CQ1358" s="12">
        <f>CO1358*CP1358</f>
        <v>75.357389476184025</v>
      </c>
      <c r="CR1358" s="12">
        <v>0.23127791253443311</v>
      </c>
      <c r="CS1358" s="2">
        <v>300</v>
      </c>
      <c r="CT1358" s="12">
        <f>CR1358*CS1358</f>
        <v>69.383373760329931</v>
      </c>
      <c r="CU1358" s="12">
        <v>0.21501920059434312</v>
      </c>
      <c r="CV1358" s="2">
        <v>200</v>
      </c>
      <c r="CW1358" s="12">
        <f>CU1358*CV1358</f>
        <v>43.003840118868624</v>
      </c>
      <c r="CX1358" s="12"/>
      <c r="CY1358" s="12"/>
      <c r="CZ1358" s="12"/>
      <c r="DA1358" s="12"/>
      <c r="DB1358" s="12"/>
      <c r="DC1358" s="12"/>
      <c r="DD1358" s="12"/>
      <c r="DE1358" s="12"/>
      <c r="DF1358" s="12"/>
      <c r="DG1358" s="12"/>
      <c r="DH1358" s="12"/>
      <c r="DI1358" s="12"/>
      <c r="DJ1358" s="12"/>
      <c r="DK1358" s="12"/>
      <c r="DL1358" s="12"/>
      <c r="DM1358" s="12"/>
      <c r="DN1358" s="12"/>
      <c r="DO1358" s="12"/>
      <c r="DP1358" s="12"/>
      <c r="DQ1358" s="12"/>
      <c r="DR1358" s="12"/>
      <c r="DS1358" s="12"/>
      <c r="DT1358" s="12"/>
      <c r="DU1358" s="12"/>
      <c r="DV1358" s="12"/>
      <c r="DW1358" s="12"/>
      <c r="DX1358" s="12"/>
    </row>
    <row r="1359" spans="1:128" x14ac:dyDescent="0.25">
      <c r="A1359" s="34" t="s">
        <v>36</v>
      </c>
      <c r="B1359" s="1">
        <v>44272</v>
      </c>
      <c r="C1359" s="2"/>
      <c r="D1359" s="1"/>
      <c r="F1359">
        <v>69</v>
      </c>
      <c r="G1359" t="s">
        <v>15</v>
      </c>
      <c r="H1359" s="2"/>
      <c r="I1359" s="12"/>
      <c r="J1359" s="12"/>
      <c r="K1359" s="2"/>
      <c r="L1359" s="36"/>
      <c r="M1359" s="2"/>
      <c r="N1359" s="2"/>
      <c r="O1359" s="2"/>
      <c r="P1359" s="12"/>
      <c r="Q1359" s="12"/>
      <c r="R1359" s="12"/>
      <c r="S1359" s="12"/>
      <c r="T1359" s="12"/>
      <c r="U1359" s="12">
        <v>1308.1627705627707</v>
      </c>
      <c r="V1359" s="40">
        <v>130.81627705627707</v>
      </c>
      <c r="W1359" s="12"/>
      <c r="X1359" s="12"/>
      <c r="Y1359" s="12"/>
      <c r="Z1359" s="12">
        <v>899.26402369560253</v>
      </c>
      <c r="AA1359" s="40">
        <v>89.92640236956025</v>
      </c>
      <c r="AB1359" s="17">
        <v>3.3299999999999996</v>
      </c>
      <c r="AC1359" s="42">
        <f>AB1359/AA1359</f>
        <v>3.7030281566420055E-2</v>
      </c>
      <c r="AD1359" s="12"/>
      <c r="AE1359" s="12"/>
      <c r="AF1359" s="12"/>
      <c r="AG1359" s="12"/>
      <c r="AH1359" s="12"/>
      <c r="AI1359" s="12">
        <v>0</v>
      </c>
      <c r="AJ1359" s="12">
        <v>353.21275917065395</v>
      </c>
      <c r="AK1359" s="12"/>
      <c r="AL1359" s="12"/>
      <c r="AM1359" s="12">
        <v>353.21275917065395</v>
      </c>
      <c r="AN1359" s="40">
        <v>35.321275917065392</v>
      </c>
      <c r="AO1359" s="12"/>
      <c r="AP1359" s="12"/>
      <c r="AQ1359" s="12"/>
      <c r="AR1359" s="41">
        <f>AS1359+AT1359+AV1359+AW1359</f>
        <v>199.8</v>
      </c>
      <c r="AS1359" s="17">
        <v>124.4</v>
      </c>
      <c r="AT1359" s="17">
        <v>35.200000000000003</v>
      </c>
      <c r="AU1359" s="12"/>
      <c r="AV1359" s="17">
        <v>9.6</v>
      </c>
      <c r="AW1359" s="17">
        <v>30.6</v>
      </c>
      <c r="AX1359" s="18"/>
      <c r="AY1359" s="12"/>
      <c r="AZ1359" s="12"/>
      <c r="BA1359" s="12"/>
      <c r="BB1359" s="40">
        <v>0</v>
      </c>
      <c r="BC1359" s="12">
        <f>U1359+Z1359+AM1359+BA1359</f>
        <v>2560.6395534290273</v>
      </c>
      <c r="BD1359">
        <f>V1359+AA1359+AN1359</f>
        <v>256.06395534290272</v>
      </c>
      <c r="BE1359" s="12"/>
      <c r="BF1359" s="12"/>
      <c r="BG1359" s="12"/>
      <c r="BH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/>
      <c r="DE1359" s="12"/>
      <c r="DF1359" s="12"/>
      <c r="DG1359" s="12"/>
      <c r="DH1359" s="12"/>
      <c r="DI1359" s="12"/>
      <c r="DJ1359" s="12"/>
      <c r="DK1359" s="12"/>
      <c r="DL1359" s="12"/>
      <c r="DM1359" s="12"/>
      <c r="DN1359" s="12"/>
      <c r="DO1359" s="12"/>
      <c r="DP1359" s="12"/>
      <c r="DQ1359" s="12"/>
      <c r="DR1359" s="12"/>
      <c r="DS1359" s="12"/>
      <c r="DT1359" s="12"/>
      <c r="DU1359" s="12"/>
      <c r="DV1359" s="12"/>
      <c r="DW1359" s="12"/>
      <c r="DX1359" s="12"/>
    </row>
    <row r="1360" spans="1:128" x14ac:dyDescent="0.25">
      <c r="A1360" s="34" t="s">
        <v>36</v>
      </c>
      <c r="B1360" s="1">
        <v>44277</v>
      </c>
      <c r="C1360" s="2"/>
      <c r="D1360" s="1"/>
      <c r="F1360">
        <v>74</v>
      </c>
      <c r="G1360" t="s">
        <v>15</v>
      </c>
      <c r="H1360" s="2"/>
      <c r="I1360" s="12">
        <v>976.8</v>
      </c>
      <c r="J1360" s="12">
        <v>19.2</v>
      </c>
      <c r="K1360" s="2"/>
      <c r="L1360" s="36"/>
      <c r="M1360" s="2"/>
      <c r="N1360" s="2"/>
      <c r="O1360" s="2"/>
      <c r="P1360" s="12"/>
      <c r="Q1360" s="12"/>
      <c r="R1360" s="12"/>
      <c r="S1360" s="12"/>
      <c r="T1360" s="12"/>
      <c r="U1360" s="12"/>
      <c r="W1360" s="12"/>
      <c r="X1360" s="12"/>
      <c r="Y1360" s="12"/>
      <c r="Z1360" s="12"/>
      <c r="AB1360" s="17"/>
      <c r="AC1360" s="4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O1360" s="12"/>
      <c r="AP1360" s="12"/>
      <c r="AQ1360" s="12"/>
      <c r="AR1360" s="41"/>
      <c r="AS1360" s="17"/>
      <c r="AT1360" s="17"/>
      <c r="AU1360" s="12"/>
      <c r="AV1360" s="17"/>
      <c r="AW1360" s="17"/>
      <c r="AX1360" s="18"/>
      <c r="AY1360" s="12"/>
      <c r="AZ1360" s="12"/>
      <c r="BA1360" s="12"/>
      <c r="BB1360" s="40">
        <v>0</v>
      </c>
      <c r="BC1360" s="12"/>
      <c r="BE1360" s="12"/>
      <c r="BF1360" s="12"/>
      <c r="BG1360" s="12"/>
      <c r="BH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  <c r="CN1360" s="12"/>
      <c r="CO1360" s="12"/>
      <c r="CP1360" s="12"/>
      <c r="CQ1360" s="12"/>
      <c r="CR1360" s="12"/>
      <c r="CS1360" s="12"/>
      <c r="CT1360" s="12"/>
      <c r="CU1360" s="12"/>
      <c r="CV1360" s="12"/>
      <c r="CW1360" s="12"/>
      <c r="CX1360" s="12"/>
      <c r="CY1360" s="12"/>
      <c r="CZ1360" s="12"/>
      <c r="DA1360" s="12"/>
      <c r="DB1360" s="12"/>
      <c r="DC1360" s="12"/>
      <c r="DD1360" s="12"/>
      <c r="DE1360" s="12"/>
      <c r="DF1360" s="12"/>
      <c r="DG1360" s="12"/>
      <c r="DH1360" s="12"/>
      <c r="DI1360" s="12"/>
      <c r="DJ1360" s="12"/>
      <c r="DK1360" s="12"/>
      <c r="DL1360" s="12"/>
      <c r="DM1360" s="12"/>
      <c r="DN1360" s="12"/>
      <c r="DO1360" s="12"/>
      <c r="DP1360" s="12"/>
      <c r="DQ1360" s="12"/>
      <c r="DR1360" s="12"/>
      <c r="DS1360" s="12"/>
      <c r="DT1360" s="12"/>
      <c r="DU1360" s="12"/>
      <c r="DV1360" s="12"/>
      <c r="DW1360" s="12"/>
      <c r="DX1360" s="12"/>
    </row>
    <row r="1361" spans="1:128" x14ac:dyDescent="0.25">
      <c r="A1361" s="34" t="s">
        <v>36</v>
      </c>
      <c r="B1361" s="1">
        <v>44284</v>
      </c>
      <c r="C1361" s="2"/>
      <c r="D1361" s="1"/>
      <c r="F1361">
        <v>81</v>
      </c>
      <c r="G1361" t="s">
        <v>15</v>
      </c>
      <c r="H1361" s="2"/>
      <c r="I1361" s="12">
        <v>1019.6</v>
      </c>
      <c r="J1361" s="12">
        <v>20.440000000000001</v>
      </c>
      <c r="K1361" s="2"/>
      <c r="L1361" s="36"/>
      <c r="M1361" s="2"/>
      <c r="N1361" s="2"/>
      <c r="O1361" s="2"/>
      <c r="P1361" s="12"/>
      <c r="Q1361" s="12"/>
      <c r="R1361" s="12"/>
      <c r="S1361" s="12"/>
      <c r="T1361" s="12"/>
      <c r="U1361" s="12"/>
      <c r="W1361" s="12"/>
      <c r="X1361" s="12"/>
      <c r="Y1361" s="12"/>
      <c r="Z1361" s="12"/>
      <c r="AB1361" s="17"/>
      <c r="AC1361" s="4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O1361" s="12"/>
      <c r="AP1361" s="12"/>
      <c r="AQ1361" s="12"/>
      <c r="AR1361" s="41"/>
      <c r="AS1361" s="12"/>
      <c r="AT1361" s="12"/>
      <c r="AU1361" s="12"/>
      <c r="AV1361" s="17"/>
      <c r="AW1361" s="17"/>
      <c r="AX1361" s="18"/>
      <c r="AY1361" s="12"/>
      <c r="AZ1361" s="12"/>
      <c r="BA1361" s="12"/>
      <c r="BB1361" s="40">
        <v>0</v>
      </c>
      <c r="BC1361" s="12"/>
      <c r="BE1361" s="12"/>
      <c r="BF1361" s="12"/>
      <c r="BG1361" s="12"/>
      <c r="BH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2"/>
      <c r="DF1361" s="12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</row>
    <row r="1362" spans="1:128" x14ac:dyDescent="0.25">
      <c r="A1362" s="34" t="s">
        <v>36</v>
      </c>
      <c r="B1362" s="1">
        <v>44293</v>
      </c>
      <c r="C1362" s="2"/>
      <c r="D1362" s="1"/>
      <c r="F1362">
        <v>90</v>
      </c>
      <c r="G1362" t="s">
        <v>15</v>
      </c>
      <c r="H1362" s="2"/>
      <c r="I1362" s="12"/>
      <c r="J1362" s="12"/>
      <c r="K1362" s="2"/>
      <c r="L1362" s="36"/>
      <c r="M1362" s="2"/>
      <c r="N1362" s="2"/>
      <c r="O1362" s="2"/>
      <c r="P1362" s="12"/>
      <c r="Q1362" s="12"/>
      <c r="R1362" s="12"/>
      <c r="S1362" s="12"/>
      <c r="T1362" s="12"/>
      <c r="U1362" s="12"/>
      <c r="W1362" s="12"/>
      <c r="X1362" s="12"/>
      <c r="Y1362" s="12"/>
      <c r="Z1362" s="12"/>
      <c r="AB1362" s="17"/>
      <c r="AC1362" s="4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O1362" s="12"/>
      <c r="AP1362" s="12"/>
      <c r="AQ1362" s="12"/>
      <c r="AR1362" s="41"/>
      <c r="AS1362" s="12"/>
      <c r="AT1362" s="12"/>
      <c r="AU1362" s="12"/>
      <c r="AV1362" s="17"/>
      <c r="AW1362" s="17"/>
      <c r="AX1362" s="18"/>
      <c r="AY1362" s="12"/>
      <c r="AZ1362" s="12"/>
      <c r="BA1362" s="12"/>
      <c r="BB1362" s="40">
        <v>0</v>
      </c>
      <c r="BC1362" s="12"/>
      <c r="BE1362" s="12"/>
      <c r="BF1362" s="12"/>
      <c r="BG1362" s="12"/>
      <c r="BH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>
        <v>21.470000000000002</v>
      </c>
      <c r="CY1362" s="12">
        <v>0.61999999999999988</v>
      </c>
      <c r="CZ1362" s="12">
        <v>0.82</v>
      </c>
      <c r="DA1362" s="12">
        <v>3.8</v>
      </c>
      <c r="DB1362" s="12">
        <v>5.2</v>
      </c>
      <c r="DC1362" s="12">
        <v>4.5999999999999996</v>
      </c>
      <c r="DD1362" s="12">
        <v>3.2</v>
      </c>
      <c r="DE1362" s="12">
        <v>2.0100000000000002</v>
      </c>
      <c r="DF1362" s="12">
        <v>1.22</v>
      </c>
      <c r="DG1362" s="12">
        <v>12.85</v>
      </c>
      <c r="DH1362" s="12">
        <v>3.2</v>
      </c>
      <c r="DI1362" s="12">
        <v>2.4</v>
      </c>
      <c r="DJ1362" s="12">
        <v>1.4</v>
      </c>
      <c r="DK1362" s="12">
        <v>1.01</v>
      </c>
      <c r="DL1362" s="12">
        <v>0.82</v>
      </c>
      <c r="DM1362" s="12">
        <v>1.6</v>
      </c>
      <c r="DN1362" s="12">
        <v>1.8</v>
      </c>
      <c r="DO1362" s="12">
        <v>0.61999999999999988</v>
      </c>
      <c r="DP1362" s="12">
        <v>1.19</v>
      </c>
      <c r="DQ1362" s="12">
        <v>0.316</v>
      </c>
      <c r="DR1362" s="12">
        <v>0.22000000000000003</v>
      </c>
      <c r="DS1362" s="12">
        <v>0.13600000000000001</v>
      </c>
      <c r="DT1362" s="12">
        <v>0.11400000000000002</v>
      </c>
      <c r="DU1362" s="12">
        <v>7.4999999999999997E-2</v>
      </c>
      <c r="DV1362" s="12">
        <v>0.11800000000000002</v>
      </c>
      <c r="DW1362" s="12">
        <v>0.14600000000000002</v>
      </c>
      <c r="DX1362" s="12">
        <v>6.5000000000000002E-2</v>
      </c>
    </row>
    <row r="1363" spans="1:128" x14ac:dyDescent="0.25">
      <c r="A1363" s="34" t="s">
        <v>36</v>
      </c>
      <c r="B1363" s="1">
        <v>44294</v>
      </c>
      <c r="C1363" s="2"/>
      <c r="D1363" s="1"/>
      <c r="F1363">
        <v>91</v>
      </c>
      <c r="G1363" t="s">
        <v>15</v>
      </c>
      <c r="H1363" s="2"/>
      <c r="I1363" s="12"/>
      <c r="J1363" s="12"/>
      <c r="K1363" s="2"/>
      <c r="L1363" s="36"/>
      <c r="M1363" s="2"/>
      <c r="N1363" s="2"/>
      <c r="O1363" s="2"/>
      <c r="P1363" s="12"/>
      <c r="Q1363" s="12"/>
      <c r="R1363" s="12"/>
      <c r="S1363" s="12"/>
      <c r="T1363" s="12"/>
      <c r="U1363" s="12"/>
      <c r="W1363" s="12"/>
      <c r="X1363" s="12"/>
      <c r="Y1363" s="12"/>
      <c r="Z1363" s="12"/>
      <c r="AB1363" s="17"/>
      <c r="AC1363" s="4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O1363" s="12"/>
      <c r="AP1363" s="12"/>
      <c r="AQ1363" s="12"/>
      <c r="AR1363" s="41"/>
      <c r="AS1363" s="12"/>
      <c r="AT1363" s="12"/>
      <c r="AU1363" s="12"/>
      <c r="AV1363" s="17"/>
      <c r="AW1363" s="17"/>
      <c r="AX1363" s="18"/>
      <c r="AY1363" s="12"/>
      <c r="AZ1363" s="12"/>
      <c r="BA1363" s="12"/>
      <c r="BB1363" s="40">
        <v>0</v>
      </c>
      <c r="BC1363" s="12"/>
      <c r="BE1363" s="12"/>
      <c r="BF1363" s="12"/>
      <c r="BG1363" s="12"/>
      <c r="BH1363" s="12"/>
      <c r="BJ1363" s="12">
        <v>1.783910233352618</v>
      </c>
      <c r="BK1363" s="12">
        <f>BP1363+BS1363+BV1363+BY1363+CB1363+CE1363+CH1363+CK1363+CN1363+CQ1363+CT1363+CW1363</f>
        <v>535.17307000578535</v>
      </c>
      <c r="BL1363" s="12"/>
      <c r="BM1363" s="12">
        <f>BP1363+BS1363+BV1363+BY1363+CB1363+CE1363</f>
        <v>386.90099793661517</v>
      </c>
      <c r="BN1363" s="12">
        <v>0.1146546083563338</v>
      </c>
      <c r="BO1363" s="2">
        <v>300</v>
      </c>
      <c r="BP1363" s="12">
        <f>BN1363*BO1363</f>
        <v>34.396382506900139</v>
      </c>
      <c r="BQ1363" s="12">
        <v>0.19149691843678887</v>
      </c>
      <c r="BR1363" s="2">
        <v>300</v>
      </c>
      <c r="BS1363" s="12">
        <f>BQ1363*BR1363</f>
        <v>57.449075531036662</v>
      </c>
      <c r="BT1363" s="12">
        <v>0.23205995968231213</v>
      </c>
      <c r="BU1363" s="2">
        <v>300</v>
      </c>
      <c r="BV1363" s="12">
        <f>BT1363*BU1363</f>
        <v>69.617987904693635</v>
      </c>
      <c r="BW1363" s="12">
        <v>0.24836473909780943</v>
      </c>
      <c r="BX1363" s="2">
        <v>300</v>
      </c>
      <c r="BY1363" s="12">
        <f>BW1363*BX1363</f>
        <v>74.509421729342833</v>
      </c>
      <c r="BZ1363" s="12">
        <v>0.25523803590292082</v>
      </c>
      <c r="CA1363" s="2">
        <v>300</v>
      </c>
      <c r="CB1363" s="12">
        <f>BZ1363*CA1363</f>
        <v>76.571410770876241</v>
      </c>
      <c r="CC1363" s="12">
        <v>0.24785573164588565</v>
      </c>
      <c r="CD1363" s="2">
        <v>300</v>
      </c>
      <c r="CE1363" s="12">
        <f>CC1363*CD1363</f>
        <v>74.356719493765695</v>
      </c>
      <c r="CF1363" s="12">
        <v>0.25149632553883566</v>
      </c>
      <c r="CG1363" s="2">
        <v>300</v>
      </c>
      <c r="CH1363" s="12">
        <f>CF1363*CG1363</f>
        <v>75.448897661650705</v>
      </c>
      <c r="CI1363" s="12">
        <v>0.24274391469173159</v>
      </c>
      <c r="CJ1363" s="2">
        <v>300</v>
      </c>
      <c r="CK1363" s="12">
        <f>CI1363*CJ1363</f>
        <v>72.823174407519474</v>
      </c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2"/>
      <c r="CW1363" s="12"/>
      <c r="CX1363" s="12"/>
      <c r="CY1363" s="12"/>
      <c r="CZ1363" s="12"/>
      <c r="DA1363" s="12"/>
      <c r="DB1363" s="12"/>
      <c r="DC1363" s="12"/>
      <c r="DD1363" s="12"/>
      <c r="DE1363" s="12"/>
      <c r="DF1363" s="12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/>
      <c r="DT1363" s="12"/>
      <c r="DU1363" s="12"/>
      <c r="DV1363" s="12"/>
      <c r="DW1363" s="12"/>
      <c r="DX1363" s="12"/>
    </row>
    <row r="1364" spans="1:128" x14ac:dyDescent="0.25">
      <c r="A1364" s="34" t="s">
        <v>36</v>
      </c>
      <c r="B1364" s="1">
        <v>44285</v>
      </c>
      <c r="C1364" s="2">
        <v>5</v>
      </c>
      <c r="D1364" s="1" t="s">
        <v>262</v>
      </c>
      <c r="E1364" t="s">
        <v>100</v>
      </c>
      <c r="F1364">
        <v>82</v>
      </c>
      <c r="G1364" t="s">
        <v>15</v>
      </c>
      <c r="H1364" s="2"/>
      <c r="I1364" s="12"/>
      <c r="J1364" s="12"/>
      <c r="K1364" s="2"/>
      <c r="L1364" s="36"/>
      <c r="M1364" s="2"/>
      <c r="N1364" s="2"/>
      <c r="O1364" s="2"/>
      <c r="P1364" s="12"/>
      <c r="Q1364" s="12"/>
      <c r="R1364" s="12"/>
      <c r="S1364" s="12"/>
      <c r="T1364" s="12"/>
      <c r="U1364" s="12">
        <v>1482.7049275362315</v>
      </c>
      <c r="V1364" s="40">
        <v>148.27049275362316</v>
      </c>
      <c r="W1364" s="12"/>
      <c r="X1364" s="12"/>
      <c r="Y1364" s="12"/>
      <c r="Z1364" s="12">
        <v>964.04120082815734</v>
      </c>
      <c r="AA1364" s="40">
        <v>96.404120082815737</v>
      </c>
      <c r="AB1364" s="17">
        <v>3.2640000000000002</v>
      </c>
      <c r="AC1364" s="42">
        <f>AB1364/AA1364</f>
        <v>3.3857474112061484E-2</v>
      </c>
      <c r="AD1364" s="12"/>
      <c r="AE1364" s="12"/>
      <c r="AF1364" s="12"/>
      <c r="AG1364" s="12"/>
      <c r="AH1364" s="12"/>
      <c r="AI1364" s="12">
        <v>627.8290269151139</v>
      </c>
      <c r="AJ1364" s="12">
        <v>49.102939958592131</v>
      </c>
      <c r="AK1364" s="12"/>
      <c r="AL1364" s="12"/>
      <c r="AM1364" s="12">
        <v>676.93196687370607</v>
      </c>
      <c r="AN1364" s="40">
        <v>67.693196687370602</v>
      </c>
      <c r="AO1364" s="12"/>
      <c r="AP1364" s="12"/>
      <c r="AQ1364" s="12"/>
      <c r="AR1364" s="41">
        <f>AS1364+AT1364+AV1364+AW1364</f>
        <v>207.8</v>
      </c>
      <c r="AS1364" s="17">
        <v>50.2</v>
      </c>
      <c r="AT1364" s="17">
        <v>51.8</v>
      </c>
      <c r="AU1364" s="12"/>
      <c r="AV1364" s="17">
        <v>13</v>
      </c>
      <c r="AW1364" s="17">
        <v>92.8</v>
      </c>
      <c r="AX1364" s="18"/>
      <c r="AY1364" s="12"/>
      <c r="AZ1364" s="12"/>
      <c r="BA1364" s="12"/>
      <c r="BB1364" s="40">
        <v>0</v>
      </c>
      <c r="BC1364" s="12">
        <f>U1364+Z1364+AM1364+BA1364</f>
        <v>3123.678095238095</v>
      </c>
      <c r="BD1364">
        <f>V1364+AA1364+AN1364</f>
        <v>312.36780952380946</v>
      </c>
      <c r="BE1364" s="12"/>
      <c r="BF1364" s="12"/>
      <c r="BG1364" s="12"/>
      <c r="BH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/>
      <c r="DB1364" s="12"/>
      <c r="DC1364" s="12"/>
      <c r="DD1364" s="12"/>
      <c r="DE1364" s="12"/>
      <c r="DF1364" s="12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</row>
    <row r="1365" spans="1:128" x14ac:dyDescent="0.25">
      <c r="A1365" s="34" t="s">
        <v>36</v>
      </c>
      <c r="B1365" s="1">
        <v>44314</v>
      </c>
      <c r="C1365" s="2"/>
      <c r="D1365" s="1"/>
      <c r="F1365">
        <v>111</v>
      </c>
      <c r="G1365" t="s">
        <v>15</v>
      </c>
      <c r="H1365" s="2"/>
      <c r="I1365" s="12"/>
      <c r="J1365" s="12"/>
      <c r="K1365" s="2"/>
      <c r="L1365" s="36"/>
      <c r="M1365" s="2"/>
      <c r="N1365" s="2"/>
      <c r="O1365" s="2"/>
      <c r="P1365" s="12"/>
      <c r="Q1365" s="12"/>
      <c r="R1365" s="12"/>
      <c r="S1365" s="12"/>
      <c r="T1365" s="12"/>
      <c r="U1365" s="12"/>
      <c r="W1365" s="12"/>
      <c r="X1365" s="12"/>
      <c r="Y1365" s="12"/>
      <c r="Z1365" s="12"/>
      <c r="AB1365" s="17"/>
      <c r="AC1365" s="4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O1365" s="12"/>
      <c r="AP1365" s="12"/>
      <c r="AQ1365" s="12"/>
      <c r="AR1365" s="41"/>
      <c r="AS1365" s="12"/>
      <c r="AT1365" s="12"/>
      <c r="AU1365" s="12">
        <v>12.266666666666667</v>
      </c>
      <c r="AV1365" s="17"/>
      <c r="AW1365" s="17"/>
      <c r="AX1365" s="18"/>
      <c r="AY1365" s="12">
        <v>557.90666666666675</v>
      </c>
      <c r="AZ1365" s="19">
        <v>41</v>
      </c>
      <c r="BA1365" s="12">
        <f>AY1365*(AZ1365/100)</f>
        <v>228.74173333333334</v>
      </c>
      <c r="BB1365" s="40">
        <v>22.874173333333335</v>
      </c>
      <c r="BC1365" s="12"/>
      <c r="BE1365" s="12"/>
      <c r="BF1365" s="12">
        <f>BA1365/227</f>
        <v>1.0076728340675478</v>
      </c>
      <c r="BG1365" s="12"/>
      <c r="BH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2"/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2"/>
      <c r="DF1365" s="12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/>
      <c r="DQ1365" s="12"/>
      <c r="DR1365" s="12"/>
      <c r="DS1365" s="12"/>
      <c r="DT1365" s="12"/>
      <c r="DU1365" s="12"/>
      <c r="DV1365" s="12"/>
      <c r="DW1365" s="12"/>
      <c r="DX1365" s="12"/>
    </row>
    <row r="1366" spans="1:128" x14ac:dyDescent="0.25">
      <c r="A1366" s="34" t="s">
        <v>36</v>
      </c>
      <c r="B1366" s="1">
        <v>44321</v>
      </c>
      <c r="C1366" s="2"/>
      <c r="D1366" s="1"/>
      <c r="F1366">
        <v>118</v>
      </c>
      <c r="G1366" t="s">
        <v>15</v>
      </c>
      <c r="H1366" s="2">
        <v>1800</v>
      </c>
      <c r="I1366" s="12"/>
      <c r="J1366" s="12"/>
      <c r="K1366" s="2"/>
      <c r="L1366" s="36"/>
      <c r="M1366" s="2"/>
      <c r="N1366" s="2"/>
      <c r="O1366" s="2"/>
      <c r="P1366" s="12"/>
      <c r="Q1366" s="12"/>
      <c r="R1366" s="12"/>
      <c r="S1366" s="12"/>
      <c r="T1366" s="12"/>
      <c r="U1366" s="12"/>
      <c r="W1366" s="12"/>
      <c r="X1366" s="12"/>
      <c r="Y1366" s="12"/>
      <c r="Z1366" s="12"/>
      <c r="AB1366" s="17"/>
      <c r="AC1366" s="4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O1366" s="12"/>
      <c r="AP1366" s="12"/>
      <c r="AQ1366" s="12"/>
      <c r="AR1366" s="41"/>
      <c r="AS1366" s="12"/>
      <c r="AT1366" s="12"/>
      <c r="AU1366" s="12">
        <v>20.8</v>
      </c>
      <c r="AV1366" s="17"/>
      <c r="AW1366" s="17"/>
      <c r="AX1366" s="18"/>
      <c r="AY1366" s="12">
        <v>1006.3333333333335</v>
      </c>
      <c r="AZ1366" s="19">
        <v>41</v>
      </c>
      <c r="BA1366" s="12">
        <f>AY1366*(AZ1366/100)</f>
        <v>412.59666666666669</v>
      </c>
      <c r="BB1366" s="40">
        <v>41.259666666666668</v>
      </c>
      <c r="BC1366" s="12"/>
      <c r="BE1366" s="12"/>
      <c r="BF1366" s="12">
        <f>BA1366/227</f>
        <v>1.8176064610866374</v>
      </c>
      <c r="BG1366" s="12"/>
      <c r="BH1366" s="12"/>
      <c r="BJ1366" s="12">
        <v>1.3235435557635353</v>
      </c>
      <c r="BK1366" s="12">
        <f>BP1366+BS1366+BV1366+BY1366+CB1366+CE1366+CH1366+CK1366+CN1366+CQ1366+CT1366+CW1366</f>
        <v>397.06306672906061</v>
      </c>
      <c r="BL1366" s="12"/>
      <c r="BM1366" s="12">
        <f>BP1366+BS1366+BV1366+BY1366+CB1366+CE1366</f>
        <v>272.86885259956119</v>
      </c>
      <c r="BN1366" s="12">
        <v>4.9572714843606765E-2</v>
      </c>
      <c r="BO1366" s="2">
        <v>300</v>
      </c>
      <c r="BP1366" s="12">
        <f>BN1366*BO1366</f>
        <v>14.871814453082029</v>
      </c>
      <c r="BQ1366" s="12">
        <v>0.139030163248693</v>
      </c>
      <c r="BR1366" s="2">
        <v>300</v>
      </c>
      <c r="BS1366" s="12">
        <f>BQ1366*BR1366</f>
        <v>41.709048974607896</v>
      </c>
      <c r="BT1366" s="12">
        <v>0.1720922360881009</v>
      </c>
      <c r="BU1366" s="2">
        <v>300</v>
      </c>
      <c r="BV1366" s="12">
        <f>BT1366*BU1366</f>
        <v>51.627670826430268</v>
      </c>
      <c r="BW1366" s="12">
        <v>0.18311109981089785</v>
      </c>
      <c r="BX1366" s="2">
        <v>300</v>
      </c>
      <c r="BY1366" s="12">
        <f>BW1366*BX1366</f>
        <v>54.933329943269356</v>
      </c>
      <c r="BZ1366" s="12">
        <v>0.17582409084362205</v>
      </c>
      <c r="CA1366" s="2">
        <v>300</v>
      </c>
      <c r="CB1366" s="12">
        <f>BZ1366*CA1366</f>
        <v>52.747227253086614</v>
      </c>
      <c r="CC1366" s="12">
        <v>0.18993253716361677</v>
      </c>
      <c r="CD1366" s="2">
        <v>300</v>
      </c>
      <c r="CE1366" s="12">
        <f>CC1366*CD1366</f>
        <v>56.979761149085029</v>
      </c>
      <c r="CF1366" s="12">
        <v>0.20760880922687269</v>
      </c>
      <c r="CG1366" s="2">
        <v>300</v>
      </c>
      <c r="CH1366" s="12">
        <f>CF1366*CG1366</f>
        <v>62.282642768061805</v>
      </c>
      <c r="CI1366" s="12">
        <v>0.20637190453812537</v>
      </c>
      <c r="CJ1366" s="2">
        <v>300</v>
      </c>
      <c r="CK1366" s="12">
        <f>CI1366*CJ1366</f>
        <v>61.911571361437609</v>
      </c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2"/>
      <c r="CW1366" s="12"/>
      <c r="CX1366" s="12"/>
      <c r="CY1366" s="12"/>
      <c r="CZ1366" s="12"/>
      <c r="DA1366" s="12"/>
      <c r="DB1366" s="12"/>
      <c r="DC1366" s="12"/>
      <c r="DD1366" s="12"/>
      <c r="DE1366" s="12"/>
      <c r="DF1366" s="12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</row>
    <row r="1367" spans="1:128" x14ac:dyDescent="0.25">
      <c r="A1367" s="34" t="s">
        <v>36</v>
      </c>
      <c r="B1367" s="1">
        <v>44328</v>
      </c>
      <c r="C1367" s="2"/>
      <c r="D1367" s="1"/>
      <c r="F1367">
        <v>125</v>
      </c>
      <c r="G1367" t="s">
        <v>15</v>
      </c>
      <c r="H1367" s="2"/>
      <c r="I1367" s="12"/>
      <c r="J1367" s="12"/>
      <c r="K1367" s="2"/>
      <c r="L1367" s="36"/>
      <c r="M1367" s="2"/>
      <c r="N1367" s="2"/>
      <c r="O1367" s="2"/>
      <c r="P1367" s="12"/>
      <c r="Q1367" s="12"/>
      <c r="R1367" s="12"/>
      <c r="S1367" s="12"/>
      <c r="T1367" s="12"/>
      <c r="U1367" s="12"/>
      <c r="W1367" s="12"/>
      <c r="X1367" s="12"/>
      <c r="Y1367" s="12"/>
      <c r="Z1367" s="12"/>
      <c r="AB1367" s="17"/>
      <c r="AC1367" s="4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O1367" s="12"/>
      <c r="AP1367" s="12"/>
      <c r="AQ1367" s="12"/>
      <c r="AR1367" s="41"/>
      <c r="AS1367" s="12"/>
      <c r="AT1367" s="12"/>
      <c r="AU1367" s="12">
        <v>25.333333333333336</v>
      </c>
      <c r="AV1367" s="17"/>
      <c r="AW1367" s="17"/>
      <c r="AX1367" s="18"/>
      <c r="AY1367" s="12">
        <v>1359.0666666666668</v>
      </c>
      <c r="AZ1367" s="19">
        <v>41</v>
      </c>
      <c r="BA1367" s="12">
        <f>AY1367*(AZ1367/100)</f>
        <v>557.21733333333339</v>
      </c>
      <c r="BB1367" s="40">
        <v>55.72173333333334</v>
      </c>
      <c r="BC1367" s="12"/>
      <c r="BE1367" s="12"/>
      <c r="BF1367" s="12">
        <f>BA1367/227</f>
        <v>2.4547019089574156</v>
      </c>
      <c r="BG1367" s="12"/>
      <c r="BH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2"/>
      <c r="DF1367" s="12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</row>
    <row r="1368" spans="1:128" x14ac:dyDescent="0.25">
      <c r="A1368" s="34" t="s">
        <v>36</v>
      </c>
      <c r="B1368" s="1">
        <v>44342</v>
      </c>
      <c r="C1368" s="2"/>
      <c r="D1368" s="1"/>
      <c r="F1368">
        <v>139</v>
      </c>
      <c r="G1368" t="s">
        <v>15</v>
      </c>
      <c r="H1368" s="2"/>
      <c r="I1368" s="12"/>
      <c r="J1368" s="12"/>
      <c r="K1368" s="2"/>
      <c r="L1368" s="36"/>
      <c r="M1368" s="2"/>
      <c r="N1368" s="2"/>
      <c r="O1368" s="2"/>
      <c r="P1368" s="12"/>
      <c r="Q1368" s="12"/>
      <c r="R1368" s="12"/>
      <c r="S1368" s="12"/>
      <c r="T1368" s="12"/>
      <c r="U1368" s="12"/>
      <c r="W1368" s="12"/>
      <c r="X1368" s="12"/>
      <c r="Y1368" s="12"/>
      <c r="Z1368" s="12"/>
      <c r="AB1368" s="17"/>
      <c r="AC1368" s="4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O1368" s="12"/>
      <c r="AP1368" s="12"/>
      <c r="AQ1368" s="12"/>
      <c r="AR1368" s="41"/>
      <c r="AS1368" s="12"/>
      <c r="AT1368" s="12"/>
      <c r="AU1368" s="12">
        <v>47.133333333333333</v>
      </c>
      <c r="AV1368" s="17"/>
      <c r="AW1368" s="17"/>
      <c r="AX1368" s="18"/>
      <c r="AY1368" s="12">
        <v>2159.62</v>
      </c>
      <c r="AZ1368" s="19">
        <v>41</v>
      </c>
      <c r="BA1368" s="12">
        <f>AY1368*(AZ1368/100)</f>
        <v>885.44419999999991</v>
      </c>
      <c r="BB1368" s="40">
        <v>88.544419999999988</v>
      </c>
      <c r="BC1368" s="12"/>
      <c r="BE1368" s="12"/>
      <c r="BF1368" s="12">
        <f>BA1368/227</f>
        <v>3.9006352422907486</v>
      </c>
      <c r="BG1368" s="12"/>
      <c r="BH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2"/>
      <c r="DF1368" s="12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</row>
    <row r="1369" spans="1:128" x14ac:dyDescent="0.25">
      <c r="A1369" s="34" t="s">
        <v>36</v>
      </c>
      <c r="B1369" s="1">
        <v>44348</v>
      </c>
      <c r="C1369" s="2"/>
      <c r="D1369" s="1"/>
      <c r="F1369">
        <v>145</v>
      </c>
      <c r="G1369" t="s">
        <v>15</v>
      </c>
      <c r="H1369" s="2"/>
      <c r="I1369" s="12"/>
      <c r="J1369" s="12"/>
      <c r="K1369" s="2"/>
      <c r="L1369" s="36"/>
      <c r="M1369" s="2"/>
      <c r="N1369" s="2"/>
      <c r="O1369" s="2"/>
      <c r="P1369" s="12"/>
      <c r="Q1369" s="12"/>
      <c r="R1369" s="12"/>
      <c r="S1369" s="12"/>
      <c r="T1369" s="12"/>
      <c r="U1369" s="12"/>
      <c r="W1369" s="12"/>
      <c r="X1369" s="12"/>
      <c r="Y1369" s="12"/>
      <c r="Z1369" s="12"/>
      <c r="AB1369" s="17"/>
      <c r="AC1369" s="4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O1369" s="12"/>
      <c r="AP1369" s="12"/>
      <c r="AQ1369" s="12"/>
      <c r="AR1369" s="41"/>
      <c r="AS1369" s="12"/>
      <c r="AT1369" s="12"/>
      <c r="AU1369" s="12">
        <v>54.4</v>
      </c>
      <c r="AV1369" s="17"/>
      <c r="AW1369" s="17"/>
      <c r="AX1369" s="18"/>
      <c r="AY1369" s="12">
        <v>2347.3866666666668</v>
      </c>
      <c r="AZ1369" s="19">
        <v>41</v>
      </c>
      <c r="BA1369" s="12">
        <f>AY1369*(AZ1369/100)</f>
        <v>962.42853333333335</v>
      </c>
      <c r="BB1369" s="40">
        <v>96.242853333333329</v>
      </c>
      <c r="BC1369" s="12"/>
      <c r="BE1369" s="12"/>
      <c r="BF1369" s="12">
        <f>BA1369/227</f>
        <v>4.2397732745961818</v>
      </c>
      <c r="BG1369" s="12"/>
      <c r="BH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2"/>
      <c r="DF1369" s="12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</row>
    <row r="1370" spans="1:128" x14ac:dyDescent="0.25">
      <c r="A1370" s="34" t="s">
        <v>36</v>
      </c>
      <c r="B1370" s="1">
        <v>44349</v>
      </c>
      <c r="C1370" s="2">
        <v>9</v>
      </c>
      <c r="D1370" s="1" t="s">
        <v>122</v>
      </c>
      <c r="E1370" t="s">
        <v>20</v>
      </c>
      <c r="F1370">
        <v>146</v>
      </c>
      <c r="G1370" t="s">
        <v>15</v>
      </c>
      <c r="H1370" s="2"/>
      <c r="I1370" s="12"/>
      <c r="J1370" s="12"/>
      <c r="K1370" s="2"/>
      <c r="L1370" s="36"/>
      <c r="M1370" s="2"/>
      <c r="N1370" s="2"/>
      <c r="O1370" s="2"/>
      <c r="P1370" s="12"/>
      <c r="Q1370" s="12"/>
      <c r="R1370" s="12"/>
      <c r="S1370" s="12"/>
      <c r="T1370" s="12"/>
      <c r="U1370" s="12"/>
      <c r="W1370" s="12"/>
      <c r="X1370" s="12"/>
      <c r="Y1370" s="12"/>
      <c r="Z1370" s="12"/>
      <c r="AB1370" s="17"/>
      <c r="AC1370" s="4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O1370" s="12"/>
      <c r="AP1370" s="12"/>
      <c r="AQ1370" s="12"/>
      <c r="AR1370" s="41"/>
      <c r="AS1370" s="12"/>
      <c r="AT1370" s="12"/>
      <c r="AU1370" s="12"/>
      <c r="AV1370" s="17"/>
      <c r="AW1370" s="17"/>
      <c r="AX1370" s="18"/>
      <c r="AY1370" s="12"/>
      <c r="AZ1370" s="12"/>
      <c r="BA1370" s="12"/>
      <c r="BB1370" s="40">
        <v>0</v>
      </c>
      <c r="BC1370" s="12"/>
      <c r="BE1370" s="12"/>
      <c r="BF1370" s="12"/>
      <c r="BG1370" s="12"/>
      <c r="BH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2"/>
      <c r="DF1370" s="12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</row>
    <row r="1371" spans="1:128" x14ac:dyDescent="0.25">
      <c r="A1371" s="34" t="s">
        <v>36</v>
      </c>
      <c r="B1371" s="1">
        <v>44203</v>
      </c>
      <c r="C1371" s="2">
        <v>0</v>
      </c>
      <c r="D1371" s="1" t="s">
        <v>223</v>
      </c>
      <c r="E1371" t="s">
        <v>14</v>
      </c>
      <c r="F1371">
        <v>0</v>
      </c>
      <c r="G1371" t="s">
        <v>15</v>
      </c>
      <c r="H1371" s="2"/>
      <c r="I1371" s="12"/>
      <c r="J1371" s="12"/>
      <c r="K1371" s="2"/>
      <c r="L1371" s="36"/>
      <c r="M1371" s="2"/>
      <c r="N1371" s="2"/>
      <c r="O1371" s="2"/>
      <c r="P1371" s="12"/>
      <c r="Q1371" s="12"/>
      <c r="R1371" s="12"/>
      <c r="S1371" s="12"/>
      <c r="T1371" s="12"/>
      <c r="U1371" s="12"/>
      <c r="W1371" s="12"/>
      <c r="X1371" s="12"/>
      <c r="Y1371" s="12"/>
      <c r="Z1371" s="12"/>
      <c r="AB1371" s="12"/>
      <c r="AC1371" s="4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O1371" s="12"/>
      <c r="AP1371" s="12"/>
      <c r="AQ1371" s="12"/>
      <c r="AR1371" s="41"/>
      <c r="AS1371" s="12"/>
      <c r="AT1371" s="12"/>
      <c r="AU1371" s="12"/>
      <c r="AV1371" s="12"/>
      <c r="AW1371" s="12"/>
      <c r="AX1371" s="13"/>
      <c r="AY1371" s="12"/>
      <c r="AZ1371" s="12"/>
      <c r="BA1371" s="12"/>
      <c r="BB1371" s="40">
        <v>0</v>
      </c>
      <c r="BC1371" s="12"/>
      <c r="BE1371" s="12"/>
      <c r="BF1371" s="12"/>
      <c r="BG1371" s="12"/>
      <c r="BH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2"/>
      <c r="DF1371" s="12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</row>
    <row r="1372" spans="1:128" x14ac:dyDescent="0.25">
      <c r="A1372" s="34" t="s">
        <v>36</v>
      </c>
      <c r="B1372" s="1">
        <v>44300</v>
      </c>
      <c r="C1372" s="2"/>
      <c r="D1372" s="1"/>
      <c r="F1372">
        <v>97</v>
      </c>
      <c r="G1372" t="s">
        <v>15</v>
      </c>
      <c r="H1372" s="2"/>
      <c r="I1372" s="12"/>
      <c r="J1372" s="12"/>
      <c r="K1372" s="2"/>
      <c r="L1372" s="36"/>
      <c r="M1372" s="2"/>
      <c r="N1372" s="2"/>
      <c r="O1372" s="2"/>
      <c r="P1372" s="12"/>
      <c r="Q1372" s="12"/>
      <c r="R1372" s="12"/>
      <c r="S1372" s="12"/>
      <c r="T1372" s="12"/>
      <c r="U1372" s="12">
        <v>1867.6238095238095</v>
      </c>
      <c r="V1372" s="40">
        <v>186.76238095238097</v>
      </c>
      <c r="W1372" s="12"/>
      <c r="X1372" s="12"/>
      <c r="Y1372" s="12"/>
      <c r="Z1372" s="12">
        <v>935.41904761904766</v>
      </c>
      <c r="AA1372" s="40">
        <v>93.54190476190476</v>
      </c>
      <c r="AB1372" s="17">
        <v>2.73</v>
      </c>
      <c r="AC1372" s="42">
        <f>AB1372/AA1372</f>
        <v>2.9184780948696282E-2</v>
      </c>
      <c r="AD1372" s="12"/>
      <c r="AE1372" s="12"/>
      <c r="AF1372" s="12"/>
      <c r="AG1372" s="12"/>
      <c r="AH1372" s="12"/>
      <c r="AI1372" s="12">
        <v>1256.9914285714285</v>
      </c>
      <c r="AJ1372" s="12">
        <v>0</v>
      </c>
      <c r="AK1372" s="12"/>
      <c r="AL1372" s="12"/>
      <c r="AM1372" s="12">
        <v>1256.9914285714285</v>
      </c>
      <c r="AN1372" s="40">
        <v>125.69914285714285</v>
      </c>
      <c r="AO1372" s="12"/>
      <c r="AP1372" s="12"/>
      <c r="AQ1372" s="12"/>
      <c r="AR1372" s="41">
        <f>AS1372+AT1372+AV1372+AW1372</f>
        <v>202.60000000000002</v>
      </c>
      <c r="AS1372" s="17">
        <v>9.1999999999999993</v>
      </c>
      <c r="AT1372" s="17">
        <v>64.2</v>
      </c>
      <c r="AU1372" s="12"/>
      <c r="AV1372" s="17">
        <v>4.4000000000000004</v>
      </c>
      <c r="AW1372" s="17">
        <v>124.8</v>
      </c>
      <c r="AX1372" s="18"/>
      <c r="AY1372" s="12"/>
      <c r="AZ1372" s="12"/>
      <c r="BA1372" s="12"/>
      <c r="BB1372" s="40">
        <v>0</v>
      </c>
      <c r="BC1372" s="12">
        <f t="shared" ref="BC1372:BC1374" si="75">U1372+Z1372+AM1372+BA1372</f>
        <v>4060.0342857142859</v>
      </c>
      <c r="BD1372">
        <f t="shared" ref="BD1372:BD1374" si="76">V1372+AA1372+AN1372</f>
        <v>406.00342857142857</v>
      </c>
      <c r="BE1372" s="12"/>
      <c r="BF1372" s="12"/>
      <c r="BG1372" s="12"/>
      <c r="BH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2"/>
      <c r="DF1372" s="12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</row>
    <row r="1373" spans="1:128" x14ac:dyDescent="0.25">
      <c r="A1373" s="34" t="s">
        <v>37</v>
      </c>
      <c r="B1373" s="1">
        <v>44237</v>
      </c>
      <c r="C1373" s="2">
        <v>3</v>
      </c>
      <c r="D1373" t="s">
        <v>224</v>
      </c>
      <c r="E1373" t="s">
        <v>16</v>
      </c>
      <c r="F1373">
        <v>34</v>
      </c>
      <c r="G1373" t="s">
        <v>15</v>
      </c>
      <c r="H1373" s="2"/>
      <c r="I1373" s="12"/>
      <c r="J1373" s="12"/>
      <c r="K1373" s="2"/>
      <c r="L1373" s="36">
        <v>34</v>
      </c>
      <c r="M1373" s="2"/>
      <c r="N1373" s="2"/>
      <c r="O1373" s="2"/>
      <c r="P1373" s="12"/>
      <c r="Q1373" s="12"/>
      <c r="R1373" s="12"/>
      <c r="S1373" s="12"/>
      <c r="T1373" s="12"/>
      <c r="U1373" s="12">
        <v>97.733333333333334</v>
      </c>
      <c r="V1373" s="40">
        <v>9.7733333333333334</v>
      </c>
      <c r="W1373" s="12"/>
      <c r="X1373" s="12"/>
      <c r="Y1373" s="12"/>
      <c r="Z1373" s="12">
        <v>131.86666666666667</v>
      </c>
      <c r="AA1373" s="40">
        <v>13.186666666666667</v>
      </c>
      <c r="AB1373" s="15">
        <v>0.32666666666666672</v>
      </c>
      <c r="AC1373" s="42">
        <f>AB1373/AA1373</f>
        <v>2.4772497472194139E-2</v>
      </c>
      <c r="AD1373" s="12"/>
      <c r="AE1373" s="12"/>
      <c r="AF1373" s="12"/>
      <c r="AG1373" s="12"/>
      <c r="AH1373" s="12"/>
      <c r="AI1373" s="12">
        <v>0</v>
      </c>
      <c r="AJ1373" s="12">
        <v>0</v>
      </c>
      <c r="AK1373" s="12"/>
      <c r="AL1373" s="12"/>
      <c r="AM1373" s="12"/>
      <c r="AO1373" s="12"/>
      <c r="AP1373" s="12"/>
      <c r="AQ1373" s="12"/>
      <c r="AR1373" s="41">
        <f>AS1373+AT1373+AV1373+AW1373</f>
        <v>4</v>
      </c>
      <c r="AS1373" s="15">
        <v>4</v>
      </c>
      <c r="AT1373" s="15">
        <v>0</v>
      </c>
      <c r="AU1373" s="12"/>
      <c r="AV1373" s="15">
        <v>0</v>
      </c>
      <c r="AW1373" s="15">
        <v>0</v>
      </c>
      <c r="AX1373" s="16"/>
      <c r="AY1373" s="12"/>
      <c r="AZ1373" s="12"/>
      <c r="BA1373" s="12"/>
      <c r="BB1373" s="40">
        <v>0</v>
      </c>
      <c r="BC1373" s="12">
        <f t="shared" si="75"/>
        <v>229.60000000000002</v>
      </c>
      <c r="BD1373">
        <f t="shared" si="76"/>
        <v>22.96</v>
      </c>
      <c r="BE1373" s="12"/>
      <c r="BF1373" s="12"/>
      <c r="BG1373" s="12"/>
      <c r="BH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2"/>
      <c r="DF1373" s="12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</row>
    <row r="1374" spans="1:128" x14ac:dyDescent="0.25">
      <c r="A1374" s="34" t="s">
        <v>37</v>
      </c>
      <c r="B1374" s="1">
        <v>44258</v>
      </c>
      <c r="C1374" s="2">
        <v>4</v>
      </c>
      <c r="D1374" t="s">
        <v>220</v>
      </c>
      <c r="E1374" t="s">
        <v>17</v>
      </c>
      <c r="F1374">
        <v>55</v>
      </c>
      <c r="G1374" t="s">
        <v>15</v>
      </c>
      <c r="H1374" s="2"/>
      <c r="I1374" s="12"/>
      <c r="J1374" s="12"/>
      <c r="K1374" s="2"/>
      <c r="L1374" s="36"/>
      <c r="M1374" s="2">
        <v>55</v>
      </c>
      <c r="N1374" s="2"/>
      <c r="O1374" s="2"/>
      <c r="P1374" s="12"/>
      <c r="Q1374" s="12"/>
      <c r="R1374" s="12"/>
      <c r="S1374" s="12"/>
      <c r="T1374" s="12"/>
      <c r="U1374" s="12">
        <v>377.03920744567631</v>
      </c>
      <c r="V1374" s="40">
        <v>37.703920744567633</v>
      </c>
      <c r="W1374" s="12"/>
      <c r="X1374" s="12"/>
      <c r="Y1374" s="12"/>
      <c r="Z1374" s="12">
        <v>300.55208064859426</v>
      </c>
      <c r="AA1374" s="40">
        <v>30.055208064859425</v>
      </c>
      <c r="AB1374" s="17">
        <v>1.46</v>
      </c>
      <c r="AC1374" s="42">
        <f>AB1374/AA1374</f>
        <v>4.8577271428276461E-2</v>
      </c>
      <c r="AD1374" s="12"/>
      <c r="AE1374" s="12"/>
      <c r="AF1374" s="12"/>
      <c r="AG1374" s="12"/>
      <c r="AH1374" s="12"/>
      <c r="AI1374" s="12">
        <v>0</v>
      </c>
      <c r="AJ1374" s="12">
        <v>16.194898963513349</v>
      </c>
      <c r="AK1374" s="12"/>
      <c r="AL1374" s="12"/>
      <c r="AM1374" s="12">
        <v>16.194898963513349</v>
      </c>
      <c r="AN1374" s="40">
        <v>1.6194898963513349</v>
      </c>
      <c r="AO1374" s="12"/>
      <c r="AP1374" s="12"/>
      <c r="AQ1374" s="12"/>
      <c r="AR1374" s="41">
        <f>AS1374+AT1374+AV1374+AW1374</f>
        <v>60.8</v>
      </c>
      <c r="AS1374" s="17">
        <v>37.4</v>
      </c>
      <c r="AT1374" s="17">
        <v>0</v>
      </c>
      <c r="AU1374" s="12"/>
      <c r="AV1374" s="17">
        <v>1</v>
      </c>
      <c r="AW1374" s="17">
        <v>22.4</v>
      </c>
      <c r="AX1374" s="18"/>
      <c r="AY1374" s="12"/>
      <c r="AZ1374" s="12"/>
      <c r="BA1374" s="12"/>
      <c r="BB1374" s="40">
        <v>0</v>
      </c>
      <c r="BC1374" s="12">
        <f t="shared" si="75"/>
        <v>693.78618705778388</v>
      </c>
      <c r="BD1374">
        <f t="shared" si="76"/>
        <v>69.378618705778393</v>
      </c>
      <c r="BE1374" s="12"/>
      <c r="BF1374" s="12"/>
      <c r="BG1374" s="12"/>
      <c r="BH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</row>
    <row r="1375" spans="1:128" x14ac:dyDescent="0.25">
      <c r="A1375" s="34" t="s">
        <v>37</v>
      </c>
      <c r="B1375" s="1">
        <v>44335</v>
      </c>
      <c r="C1375" s="2">
        <v>8</v>
      </c>
      <c r="D1375" s="1" t="s">
        <v>221</v>
      </c>
      <c r="E1375" t="s">
        <v>19</v>
      </c>
      <c r="F1375">
        <v>132</v>
      </c>
      <c r="G1375" t="s">
        <v>15</v>
      </c>
      <c r="H1375" s="2"/>
      <c r="I1375" s="12"/>
      <c r="J1375" s="12"/>
      <c r="K1375" s="2"/>
      <c r="L1375" s="36"/>
      <c r="M1375" s="2"/>
      <c r="N1375" s="2"/>
      <c r="O1375" s="2">
        <v>132</v>
      </c>
      <c r="P1375" s="12"/>
      <c r="Q1375" s="12"/>
      <c r="R1375" s="12"/>
      <c r="S1375" s="12"/>
      <c r="T1375" s="12"/>
      <c r="U1375" s="12"/>
      <c r="W1375" s="12"/>
      <c r="X1375" s="12"/>
      <c r="Y1375" s="12"/>
      <c r="Z1375" s="12"/>
      <c r="AB1375" s="12"/>
      <c r="AC1375" s="4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O1375" s="12"/>
      <c r="AP1375" s="12"/>
      <c r="AQ1375" s="12"/>
      <c r="AR1375" s="41"/>
      <c r="AS1375" s="12"/>
      <c r="AT1375" s="12"/>
      <c r="AU1375" s="12">
        <v>34.488888888888887</v>
      </c>
      <c r="AV1375" s="12"/>
      <c r="AW1375" s="12"/>
      <c r="AX1375" s="13"/>
      <c r="AY1375" s="12">
        <v>1741.76</v>
      </c>
      <c r="AZ1375" s="19">
        <v>41</v>
      </c>
      <c r="BA1375" s="12">
        <f>AY1375*(AZ1375/100)</f>
        <v>714.12159999999994</v>
      </c>
      <c r="BB1375" s="40">
        <v>71.41216</v>
      </c>
      <c r="BC1375" s="12"/>
      <c r="BE1375" s="12"/>
      <c r="BF1375" s="12">
        <f>BA1375/227</f>
        <v>3.1459101321585901</v>
      </c>
      <c r="BG1375" s="12"/>
      <c r="BH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2"/>
      <c r="DF1375" s="12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</row>
    <row r="1376" spans="1:128" x14ac:dyDescent="0.25">
      <c r="A1376" s="34" t="s">
        <v>37</v>
      </c>
      <c r="B1376" s="1">
        <v>44307</v>
      </c>
      <c r="C1376" s="2">
        <v>7</v>
      </c>
      <c r="D1376" t="s">
        <v>222</v>
      </c>
      <c r="E1376" t="s">
        <v>18</v>
      </c>
      <c r="F1376">
        <v>104</v>
      </c>
      <c r="G1376" t="s">
        <v>15</v>
      </c>
      <c r="H1376" s="2"/>
      <c r="I1376" s="12"/>
      <c r="J1376" s="12"/>
      <c r="K1376" s="2"/>
      <c r="L1376" s="36"/>
      <c r="M1376" s="2"/>
      <c r="N1376" s="2">
        <v>104</v>
      </c>
      <c r="O1376" s="2"/>
      <c r="P1376" s="12"/>
      <c r="Q1376" s="12"/>
      <c r="R1376" s="12"/>
      <c r="S1376" s="12"/>
      <c r="T1376" s="12"/>
      <c r="U1376" s="12"/>
      <c r="W1376" s="12"/>
      <c r="X1376" s="12"/>
      <c r="Y1376" s="12"/>
      <c r="Z1376" s="12"/>
      <c r="AB1376" s="12"/>
      <c r="AC1376" s="4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O1376" s="12"/>
      <c r="AP1376" s="12"/>
      <c r="AQ1376" s="12"/>
      <c r="AR1376" s="41"/>
      <c r="AS1376" s="12"/>
      <c r="AT1376" s="12"/>
      <c r="AU1376" s="12">
        <v>1.6</v>
      </c>
      <c r="AV1376" s="12"/>
      <c r="AW1376" s="12"/>
      <c r="AX1376" s="13"/>
      <c r="AY1376" s="12">
        <v>88.36</v>
      </c>
      <c r="AZ1376" s="19">
        <v>41</v>
      </c>
      <c r="BA1376" s="12">
        <f>AY1376*(AZ1376/100)</f>
        <v>36.227599999999995</v>
      </c>
      <c r="BB1376" s="40">
        <v>3.6227599999999995</v>
      </c>
      <c r="BC1376" s="12"/>
      <c r="BE1376" s="12"/>
      <c r="BF1376" s="12">
        <f>BA1376/227</f>
        <v>0.15959295154185019</v>
      </c>
      <c r="BG1376" s="12"/>
      <c r="BH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2"/>
      <c r="DF1376" s="12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</row>
    <row r="1377" spans="1:128" x14ac:dyDescent="0.25">
      <c r="A1377" s="34" t="s">
        <v>37</v>
      </c>
      <c r="B1377" s="1">
        <v>44217</v>
      </c>
      <c r="C1377" s="2"/>
      <c r="D1377" s="1"/>
      <c r="F1377">
        <v>14</v>
      </c>
      <c r="G1377" t="s">
        <v>15</v>
      </c>
      <c r="H1377" s="2"/>
      <c r="I1377" s="12"/>
      <c r="J1377" s="12"/>
      <c r="K1377" s="2"/>
      <c r="L1377" s="36"/>
      <c r="M1377" s="2"/>
      <c r="N1377" s="2"/>
      <c r="O1377" s="2"/>
      <c r="P1377" s="12"/>
      <c r="Q1377" s="12"/>
      <c r="R1377" s="12"/>
      <c r="S1377" s="12"/>
      <c r="T1377" s="12"/>
      <c r="U1377" s="12"/>
      <c r="W1377" s="12"/>
      <c r="X1377" s="12"/>
      <c r="Y1377" s="12"/>
      <c r="Z1377" s="12"/>
      <c r="AB1377" s="14"/>
      <c r="AC1377" s="4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O1377" s="12"/>
      <c r="AP1377" s="12"/>
      <c r="AQ1377" s="12"/>
      <c r="AR1377" s="41"/>
      <c r="AS1377" s="14"/>
      <c r="AT1377" s="14"/>
      <c r="AU1377" s="12"/>
      <c r="AV1377" s="14"/>
      <c r="AW1377" s="14"/>
      <c r="AX1377" s="20"/>
      <c r="AY1377" s="12"/>
      <c r="AZ1377" s="12"/>
      <c r="BA1377" s="12"/>
      <c r="BB1377" s="40">
        <v>0</v>
      </c>
      <c r="BC1377" s="12"/>
      <c r="BE1377" s="12"/>
      <c r="BF1377" s="12"/>
      <c r="BG1377" s="12"/>
      <c r="BH1377" s="12"/>
      <c r="BJ1377" s="12">
        <v>2.1304881748312554</v>
      </c>
      <c r="BK1377" s="12">
        <f>BP1377+BS1377+BV1377+BY1377+CB1377+CE1377+CH1377+CK1377+CN1377+CQ1377+CT1377+CW1377</f>
        <v>639.14645244937674</v>
      </c>
      <c r="BL1377" s="12"/>
      <c r="BM1377" s="12">
        <f>BP1377+BS1377+BV1377+BY1377+CB1377+CE1377</f>
        <v>482.29696950912341</v>
      </c>
      <c r="BN1377" s="12">
        <v>0.22330508474576272</v>
      </c>
      <c r="BO1377" s="2">
        <v>300</v>
      </c>
      <c r="BP1377" s="12">
        <f>BN1377*BO1377</f>
        <v>66.991525423728817</v>
      </c>
      <c r="BQ1377" s="12">
        <v>0.26203135650988413</v>
      </c>
      <c r="BR1377" s="2">
        <v>300</v>
      </c>
      <c r="BS1377" s="12">
        <f>BQ1377*BR1377</f>
        <v>78.609406952965244</v>
      </c>
      <c r="BT1377" s="12">
        <v>0.28528315946348731</v>
      </c>
      <c r="BU1377" s="2">
        <v>300</v>
      </c>
      <c r="BV1377" s="12">
        <f>BT1377*BU1377</f>
        <v>85.584947839046194</v>
      </c>
      <c r="BW1377" s="12">
        <v>0.28831478537360894</v>
      </c>
      <c r="BX1377" s="2">
        <v>300</v>
      </c>
      <c r="BY1377" s="12">
        <f>BW1377*BX1377</f>
        <v>86.494435612082682</v>
      </c>
      <c r="BZ1377" s="12">
        <v>0.28583208395802101</v>
      </c>
      <c r="CA1377" s="2">
        <v>300</v>
      </c>
      <c r="CB1377" s="12">
        <f>BZ1377*CA1377</f>
        <v>85.749625187406309</v>
      </c>
      <c r="CC1377" s="12">
        <v>0.26289009497964722</v>
      </c>
      <c r="CD1377" s="2">
        <v>300</v>
      </c>
      <c r="CE1377" s="12">
        <f>CC1377*CD1377</f>
        <v>78.867028493894168</v>
      </c>
      <c r="CF1377" s="12">
        <v>0.26583679114799447</v>
      </c>
      <c r="CG1377" s="2">
        <v>300</v>
      </c>
      <c r="CH1377" s="12">
        <f>CF1377*CG1377</f>
        <v>79.751037344398341</v>
      </c>
      <c r="CI1377" s="12">
        <v>0.25699481865284973</v>
      </c>
      <c r="CJ1377" s="2">
        <v>300</v>
      </c>
      <c r="CK1377" s="12">
        <f>CI1377*CJ1377</f>
        <v>77.098445595854926</v>
      </c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2"/>
      <c r="CW1377" s="12"/>
      <c r="CX1377" s="12"/>
      <c r="CY1377" s="12"/>
      <c r="CZ1377" s="12"/>
      <c r="DA1377" s="12"/>
      <c r="DB1377" s="12"/>
      <c r="DC1377" s="12"/>
      <c r="DD1377" s="12"/>
      <c r="DE1377" s="12"/>
      <c r="DF1377" s="12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</row>
    <row r="1378" spans="1:128" x14ac:dyDescent="0.25">
      <c r="A1378" s="34" t="s">
        <v>37</v>
      </c>
      <c r="B1378" s="1">
        <v>44231</v>
      </c>
      <c r="C1378" s="2"/>
      <c r="D1378" s="1"/>
      <c r="F1378">
        <v>28</v>
      </c>
      <c r="G1378" t="s">
        <v>15</v>
      </c>
      <c r="H1378" s="2"/>
      <c r="I1378" s="12">
        <v>279</v>
      </c>
      <c r="J1378" s="12">
        <v>6.9666666666666668</v>
      </c>
      <c r="K1378" s="2"/>
      <c r="L1378" s="36"/>
      <c r="M1378" s="2"/>
      <c r="N1378" s="2"/>
      <c r="O1378" s="2"/>
      <c r="P1378" s="12"/>
      <c r="Q1378" s="12"/>
      <c r="R1378" s="12"/>
      <c r="S1378" s="12"/>
      <c r="T1378" s="12"/>
      <c r="U1378" s="12"/>
      <c r="W1378" s="12"/>
      <c r="X1378" s="12"/>
      <c r="Y1378" s="12"/>
      <c r="Z1378" s="12"/>
      <c r="AB1378" s="14"/>
      <c r="AC1378" s="4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O1378" s="12"/>
      <c r="AP1378" s="12"/>
      <c r="AQ1378" s="12"/>
      <c r="AR1378" s="41"/>
      <c r="AS1378" s="14"/>
      <c r="AT1378" s="14"/>
      <c r="AU1378" s="12"/>
      <c r="AV1378" s="14"/>
      <c r="AW1378" s="14"/>
      <c r="AX1378" s="20"/>
      <c r="AY1378" s="12"/>
      <c r="AZ1378" s="12"/>
      <c r="BA1378" s="12"/>
      <c r="BB1378" s="40">
        <v>0</v>
      </c>
      <c r="BC1378" s="12"/>
      <c r="BE1378" s="12"/>
      <c r="BF1378" s="12"/>
      <c r="BG1378" s="12"/>
      <c r="BH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2"/>
      <c r="DF1378" s="12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</row>
    <row r="1379" spans="1:128" x14ac:dyDescent="0.25">
      <c r="A1379" s="34" t="s">
        <v>37</v>
      </c>
      <c r="B1379" s="1">
        <v>44236</v>
      </c>
      <c r="C1379" s="2"/>
      <c r="D1379" s="1"/>
      <c r="F1379">
        <v>33</v>
      </c>
      <c r="G1379" t="s">
        <v>15</v>
      </c>
      <c r="H1379" s="2"/>
      <c r="I1379" s="12">
        <v>439.16666666666663</v>
      </c>
      <c r="J1379" s="12">
        <v>10.916666666666666</v>
      </c>
      <c r="K1379" s="2"/>
      <c r="L1379" s="36"/>
      <c r="M1379" s="2"/>
      <c r="N1379" s="2"/>
      <c r="O1379" s="2"/>
      <c r="P1379" s="12"/>
      <c r="Q1379" s="12"/>
      <c r="R1379" s="12"/>
      <c r="S1379" s="12"/>
      <c r="T1379" s="12"/>
      <c r="U1379" s="12"/>
      <c r="W1379" s="12"/>
      <c r="X1379" s="12"/>
      <c r="Y1379" s="12"/>
      <c r="Z1379" s="12"/>
      <c r="AB1379" s="14"/>
      <c r="AC1379" s="4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O1379" s="12"/>
      <c r="AP1379" s="12"/>
      <c r="AQ1379" s="12"/>
      <c r="AR1379" s="41"/>
      <c r="AS1379" s="14"/>
      <c r="AT1379" s="14"/>
      <c r="AU1379" s="12"/>
      <c r="AV1379" s="14"/>
      <c r="AW1379" s="14"/>
      <c r="AX1379" s="20"/>
      <c r="AY1379" s="12"/>
      <c r="AZ1379" s="12"/>
      <c r="BA1379" s="12"/>
      <c r="BB1379" s="40">
        <v>0</v>
      </c>
      <c r="BC1379" s="12"/>
      <c r="BE1379" s="12"/>
      <c r="BF1379" s="12"/>
      <c r="BG1379" s="12"/>
      <c r="BH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2"/>
      <c r="DF1379" s="12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</row>
    <row r="1380" spans="1:128" x14ac:dyDescent="0.25">
      <c r="A1380" s="34" t="s">
        <v>37</v>
      </c>
      <c r="B1380" s="1">
        <v>44252</v>
      </c>
      <c r="C1380" s="2"/>
      <c r="D1380" s="1"/>
      <c r="F1380">
        <v>49</v>
      </c>
      <c r="G1380" t="s">
        <v>15</v>
      </c>
      <c r="H1380" s="2"/>
      <c r="I1380" s="12">
        <v>705</v>
      </c>
      <c r="J1380" s="12">
        <v>15.1</v>
      </c>
      <c r="K1380" s="2"/>
      <c r="L1380" s="36"/>
      <c r="M1380" s="2"/>
      <c r="N1380" s="2"/>
      <c r="O1380" s="2"/>
      <c r="P1380" s="12"/>
      <c r="Q1380" s="12"/>
      <c r="R1380" s="12"/>
      <c r="S1380" s="12"/>
      <c r="T1380" s="12"/>
      <c r="U1380" s="12"/>
      <c r="W1380" s="12"/>
      <c r="X1380" s="12"/>
      <c r="Y1380" s="12"/>
      <c r="Z1380" s="12"/>
      <c r="AB1380" s="14"/>
      <c r="AC1380" s="4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O1380" s="12"/>
      <c r="AP1380" s="12"/>
      <c r="AQ1380" s="12"/>
      <c r="AR1380" s="41"/>
      <c r="AS1380" s="14"/>
      <c r="AT1380" s="14"/>
      <c r="AU1380" s="12"/>
      <c r="AV1380" s="14"/>
      <c r="AW1380" s="14"/>
      <c r="AX1380" s="20"/>
      <c r="AY1380" s="12"/>
      <c r="AZ1380" s="12"/>
      <c r="BA1380" s="12"/>
      <c r="BB1380" s="40">
        <v>0</v>
      </c>
      <c r="BC1380" s="12"/>
      <c r="BE1380" s="12"/>
      <c r="BF1380" s="12"/>
      <c r="BG1380" s="12"/>
      <c r="BH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2"/>
      <c r="DF1380" s="12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</row>
    <row r="1381" spans="1:128" x14ac:dyDescent="0.25">
      <c r="A1381" s="34" t="s">
        <v>37</v>
      </c>
      <c r="B1381" s="1">
        <v>44257</v>
      </c>
      <c r="C1381" s="2"/>
      <c r="D1381" s="1"/>
      <c r="F1381">
        <v>54</v>
      </c>
      <c r="G1381" t="s">
        <v>15</v>
      </c>
      <c r="H1381" s="2"/>
      <c r="I1381" s="12">
        <v>891.5</v>
      </c>
      <c r="J1381" s="12">
        <v>16.925000000000001</v>
      </c>
      <c r="K1381" s="2"/>
      <c r="L1381" s="36"/>
      <c r="M1381" s="2"/>
      <c r="N1381" s="2"/>
      <c r="O1381" s="2"/>
      <c r="P1381" s="12"/>
      <c r="Q1381" s="12"/>
      <c r="R1381" s="12"/>
      <c r="S1381" s="12"/>
      <c r="T1381" s="12"/>
      <c r="U1381" s="12"/>
      <c r="W1381" s="12"/>
      <c r="X1381" s="12"/>
      <c r="Y1381" s="12"/>
      <c r="Z1381" s="12"/>
      <c r="AB1381" s="12"/>
      <c r="AC1381" s="4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O1381" s="12"/>
      <c r="AP1381" s="12"/>
      <c r="AQ1381" s="12"/>
      <c r="AR1381" s="41"/>
      <c r="AS1381" s="12"/>
      <c r="AT1381" s="12"/>
      <c r="AU1381" s="12"/>
      <c r="AV1381" s="12"/>
      <c r="AW1381" s="12"/>
      <c r="AX1381" s="13"/>
      <c r="AY1381" s="12"/>
      <c r="AZ1381" s="12"/>
      <c r="BA1381" s="12"/>
      <c r="BB1381" s="40">
        <v>0</v>
      </c>
      <c r="BC1381" s="12"/>
      <c r="BE1381" s="12"/>
      <c r="BF1381" s="12"/>
      <c r="BG1381" s="12"/>
      <c r="BH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2"/>
      <c r="DF1381" s="12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</row>
    <row r="1382" spans="1:128" x14ac:dyDescent="0.25">
      <c r="A1382" s="34" t="s">
        <v>37</v>
      </c>
      <c r="B1382" s="1">
        <v>44264</v>
      </c>
      <c r="C1382" s="2"/>
      <c r="D1382" s="1"/>
      <c r="F1382">
        <v>61</v>
      </c>
      <c r="G1382" t="s">
        <v>15</v>
      </c>
      <c r="H1382" s="2"/>
      <c r="I1382" s="12">
        <v>983.5</v>
      </c>
      <c r="J1382" s="12">
        <v>18.649999999999999</v>
      </c>
      <c r="K1382" s="2"/>
      <c r="L1382" s="36"/>
      <c r="M1382" s="2"/>
      <c r="N1382" s="2"/>
      <c r="O1382" s="2"/>
      <c r="P1382" s="12"/>
      <c r="Q1382" s="12"/>
      <c r="R1382" s="12"/>
      <c r="S1382" s="12"/>
      <c r="T1382" s="12"/>
      <c r="U1382" s="12"/>
      <c r="W1382" s="12"/>
      <c r="X1382" s="12"/>
      <c r="Y1382" s="12"/>
      <c r="Z1382" s="12"/>
      <c r="AB1382" s="12"/>
      <c r="AC1382" s="4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O1382" s="12"/>
      <c r="AP1382" s="12"/>
      <c r="AQ1382" s="12"/>
      <c r="AR1382" s="41"/>
      <c r="AS1382" s="12"/>
      <c r="AT1382" s="12"/>
      <c r="AU1382" s="12"/>
      <c r="AV1382" s="12"/>
      <c r="AW1382" s="12"/>
      <c r="AX1382" s="13"/>
      <c r="AY1382" s="12"/>
      <c r="AZ1382" s="12"/>
      <c r="BA1382" s="12"/>
      <c r="BB1382" s="40">
        <v>0</v>
      </c>
      <c r="BC1382" s="12"/>
      <c r="BE1382" s="12"/>
      <c r="BF1382" s="12"/>
      <c r="BG1382" s="12"/>
      <c r="BH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/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2"/>
      <c r="DF1382" s="12"/>
      <c r="DG1382" s="12"/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/>
      <c r="DT1382" s="12"/>
      <c r="DU1382" s="12"/>
      <c r="DV1382" s="12"/>
      <c r="DW1382" s="12"/>
      <c r="DX1382" s="12"/>
    </row>
    <row r="1383" spans="1:128" x14ac:dyDescent="0.25">
      <c r="A1383" s="34" t="s">
        <v>37</v>
      </c>
      <c r="B1383" s="1">
        <v>44265</v>
      </c>
      <c r="C1383" s="2"/>
      <c r="D1383" s="1"/>
      <c r="F1383">
        <v>62</v>
      </c>
      <c r="G1383" t="s">
        <v>15</v>
      </c>
      <c r="H1383" s="2">
        <v>1500</v>
      </c>
      <c r="I1383" s="12"/>
      <c r="J1383" s="12"/>
      <c r="K1383" s="2"/>
      <c r="L1383" s="36"/>
      <c r="M1383" s="2"/>
      <c r="N1383" s="2"/>
      <c r="O1383" s="2"/>
      <c r="P1383" s="12"/>
      <c r="Q1383" s="12"/>
      <c r="R1383" s="12"/>
      <c r="S1383" s="12"/>
      <c r="T1383" s="12"/>
      <c r="U1383" s="12"/>
      <c r="W1383" s="12"/>
      <c r="X1383" s="12"/>
      <c r="Y1383" s="12"/>
      <c r="Z1383" s="12"/>
      <c r="AB1383" s="12"/>
      <c r="AC1383" s="4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O1383" s="12"/>
      <c r="AP1383" s="12"/>
      <c r="AQ1383" s="12"/>
      <c r="AR1383" s="41"/>
      <c r="AS1383" s="12"/>
      <c r="AT1383" s="12"/>
      <c r="AU1383" s="12"/>
      <c r="AV1383" s="12"/>
      <c r="AW1383" s="12"/>
      <c r="AX1383" s="13"/>
      <c r="AY1383" s="12"/>
      <c r="AZ1383" s="12"/>
      <c r="BA1383" s="12"/>
      <c r="BB1383" s="40">
        <v>0</v>
      </c>
      <c r="BC1383" s="12"/>
      <c r="BE1383" s="12"/>
      <c r="BF1383" s="12"/>
      <c r="BG1383" s="12"/>
      <c r="BH1383" s="12"/>
      <c r="BJ1383" s="12">
        <v>2.8123019110652931</v>
      </c>
      <c r="BK1383" s="12">
        <f>BP1383+BS1383+BV1383+BY1383+CB1383+CE1383+CH1383+CK1383+CN1383+CQ1383+CT1383+CW1383</f>
        <v>819.64438818442466</v>
      </c>
      <c r="BL1383" s="12"/>
      <c r="BM1383" s="12">
        <f>BP1383+BS1383+BV1383+BY1383+CB1383+CE1383</f>
        <v>398.59647271957067</v>
      </c>
      <c r="BN1383" s="12">
        <v>0.15102142162250687</v>
      </c>
      <c r="BO1383" s="2">
        <v>300</v>
      </c>
      <c r="BP1383" s="12">
        <f>BN1383*BO1383</f>
        <v>45.306426486752059</v>
      </c>
      <c r="BQ1383" s="12">
        <v>0.18524295772335425</v>
      </c>
      <c r="BR1383" s="2">
        <v>300</v>
      </c>
      <c r="BS1383" s="12">
        <f>BQ1383*BR1383</f>
        <v>55.572887317006277</v>
      </c>
      <c r="BT1383" s="12">
        <v>0.23902801731864459</v>
      </c>
      <c r="BU1383" s="2">
        <v>300</v>
      </c>
      <c r="BV1383" s="12">
        <f>BT1383*BU1383</f>
        <v>71.708405195593372</v>
      </c>
      <c r="BW1383" s="12">
        <v>0.25123363329830078</v>
      </c>
      <c r="BX1383" s="2">
        <v>300</v>
      </c>
      <c r="BY1383" s="12">
        <f>BW1383*BX1383</f>
        <v>75.370089989490239</v>
      </c>
      <c r="BZ1383" s="12">
        <v>0.24618460045496879</v>
      </c>
      <c r="CA1383" s="2">
        <v>300</v>
      </c>
      <c r="CB1383" s="12">
        <f>BZ1383*CA1383</f>
        <v>73.855380136490638</v>
      </c>
      <c r="CC1383" s="12">
        <v>0.25594427864746044</v>
      </c>
      <c r="CD1383" s="2">
        <v>300</v>
      </c>
      <c r="CE1383" s="12">
        <f>CC1383*CD1383</f>
        <v>76.783283594238128</v>
      </c>
      <c r="CF1383" s="12">
        <v>0.25302161100516046</v>
      </c>
      <c r="CG1383" s="2">
        <v>300</v>
      </c>
      <c r="CH1383" s="12">
        <f>CF1383*CG1383</f>
        <v>75.906483301548136</v>
      </c>
      <c r="CI1383" s="12">
        <v>0.24539572648119432</v>
      </c>
      <c r="CJ1383" s="2">
        <v>300</v>
      </c>
      <c r="CK1383" s="12">
        <f>CI1383*CJ1383</f>
        <v>73.618717944358295</v>
      </c>
      <c r="CL1383" s="12">
        <v>0.26040293384845187</v>
      </c>
      <c r="CM1383" s="2">
        <v>300</v>
      </c>
      <c r="CN1383" s="12">
        <f>CL1383*CM1383</f>
        <v>78.120880154535556</v>
      </c>
      <c r="CO1383" s="12">
        <v>0.24517070887945078</v>
      </c>
      <c r="CP1383" s="2">
        <v>300</v>
      </c>
      <c r="CQ1383" s="12">
        <f>CO1383*CP1383</f>
        <v>73.55121266383523</v>
      </c>
      <c r="CR1383" s="12">
        <v>0.23919417043416796</v>
      </c>
      <c r="CS1383" s="2">
        <v>300</v>
      </c>
      <c r="CT1383" s="12">
        <f>CR1383*CS1383</f>
        <v>71.758251130250386</v>
      </c>
      <c r="CU1383" s="12">
        <v>0.24046185135163195</v>
      </c>
      <c r="CV1383" s="2">
        <v>200</v>
      </c>
      <c r="CW1383" s="12">
        <f>CU1383*CV1383</f>
        <v>48.092370270326391</v>
      </c>
      <c r="CX1383" s="12"/>
      <c r="CY1383" s="12"/>
      <c r="CZ1383" s="12"/>
      <c r="DA1383" s="12"/>
      <c r="DB1383" s="12"/>
      <c r="DC1383" s="12"/>
      <c r="DD1383" s="12"/>
      <c r="DE1383" s="12"/>
      <c r="DF1383" s="12"/>
      <c r="DG1383" s="12"/>
      <c r="DH1383" s="12"/>
      <c r="DI1383" s="12"/>
      <c r="DJ1383" s="12"/>
      <c r="DK1383" s="12"/>
      <c r="DL1383" s="12"/>
      <c r="DM1383" s="12"/>
      <c r="DN1383" s="12"/>
      <c r="DO1383" s="12"/>
      <c r="DP1383" s="12"/>
      <c r="DQ1383" s="12"/>
      <c r="DR1383" s="12"/>
      <c r="DS1383" s="12"/>
      <c r="DT1383" s="12"/>
      <c r="DU1383" s="12"/>
      <c r="DV1383" s="12"/>
      <c r="DW1383" s="12"/>
      <c r="DX1383" s="12"/>
    </row>
    <row r="1384" spans="1:128" x14ac:dyDescent="0.25">
      <c r="A1384" s="34" t="s">
        <v>37</v>
      </c>
      <c r="B1384" s="1">
        <v>44272</v>
      </c>
      <c r="C1384" s="2"/>
      <c r="D1384" s="1"/>
      <c r="F1384">
        <v>69</v>
      </c>
      <c r="G1384" t="s">
        <v>15</v>
      </c>
      <c r="H1384" s="2"/>
      <c r="I1384" s="12"/>
      <c r="J1384" s="12"/>
      <c r="K1384" s="2"/>
      <c r="L1384" s="36"/>
      <c r="M1384" s="2"/>
      <c r="N1384" s="2"/>
      <c r="O1384" s="2"/>
      <c r="P1384" s="12"/>
      <c r="Q1384" s="12"/>
      <c r="R1384" s="12"/>
      <c r="S1384" s="12"/>
      <c r="T1384" s="12"/>
      <c r="U1384" s="12">
        <v>923.53410495936805</v>
      </c>
      <c r="V1384" s="40">
        <v>92.353410495936799</v>
      </c>
      <c r="W1384" s="12"/>
      <c r="X1384" s="12"/>
      <c r="Y1384" s="12"/>
      <c r="Z1384" s="12">
        <v>646.2887014638045</v>
      </c>
      <c r="AA1384" s="40">
        <v>64.62887014638045</v>
      </c>
      <c r="AB1384" s="17">
        <v>2.8359999999999999</v>
      </c>
      <c r="AC1384" s="42">
        <f>AB1384/AA1384</f>
        <v>4.388131795553029E-2</v>
      </c>
      <c r="AD1384" s="12"/>
      <c r="AE1384" s="12"/>
      <c r="AF1384" s="12"/>
      <c r="AG1384" s="12"/>
      <c r="AH1384" s="12"/>
      <c r="AI1384" s="12">
        <v>0</v>
      </c>
      <c r="AJ1384" s="12">
        <v>183.35948382154334</v>
      </c>
      <c r="AK1384" s="12"/>
      <c r="AL1384" s="12"/>
      <c r="AM1384" s="12">
        <v>183.35948382154334</v>
      </c>
      <c r="AN1384" s="40">
        <v>18.335948382154335</v>
      </c>
      <c r="AO1384" s="12"/>
      <c r="AP1384" s="12"/>
      <c r="AQ1384" s="12"/>
      <c r="AR1384" s="41">
        <f>AS1384+AT1384+AV1384+AW1384</f>
        <v>145.6</v>
      </c>
      <c r="AS1384" s="17">
        <v>113</v>
      </c>
      <c r="AT1384" s="17">
        <v>18.2</v>
      </c>
      <c r="AU1384" s="12"/>
      <c r="AV1384" s="17">
        <v>2.8</v>
      </c>
      <c r="AW1384" s="17">
        <v>11.6</v>
      </c>
      <c r="AX1384" s="18"/>
      <c r="AY1384" s="12"/>
      <c r="AZ1384" s="12"/>
      <c r="BA1384" s="12"/>
      <c r="BB1384" s="40">
        <v>0</v>
      </c>
      <c r="BC1384" s="12">
        <f>U1384+Z1384+AM1384+BA1384</f>
        <v>1753.1822902447159</v>
      </c>
      <c r="BD1384">
        <f>V1384+AA1384+AN1384</f>
        <v>175.31822902447158</v>
      </c>
      <c r="BE1384" s="12"/>
      <c r="BF1384" s="12"/>
      <c r="BG1384" s="12"/>
      <c r="BH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  <c r="CN1384" s="12"/>
      <c r="CO1384" s="12"/>
      <c r="CP1384" s="12"/>
      <c r="CQ1384" s="12"/>
      <c r="CR1384" s="12"/>
      <c r="CS1384" s="12"/>
      <c r="CT1384" s="12"/>
      <c r="CU1384" s="12"/>
      <c r="CV1384" s="12"/>
      <c r="CW1384" s="12"/>
      <c r="CX1384" s="12"/>
      <c r="CY1384" s="12"/>
      <c r="CZ1384" s="12"/>
      <c r="DA1384" s="12"/>
      <c r="DB1384" s="12"/>
      <c r="DC1384" s="12"/>
      <c r="DD1384" s="12"/>
      <c r="DE1384" s="12"/>
      <c r="DF1384" s="12"/>
      <c r="DG1384" s="12"/>
      <c r="DH1384" s="12"/>
      <c r="DI1384" s="12"/>
      <c r="DJ1384" s="12"/>
      <c r="DK1384" s="12"/>
      <c r="DL1384" s="12"/>
      <c r="DM1384" s="12"/>
      <c r="DN1384" s="12"/>
      <c r="DO1384" s="12"/>
      <c r="DP1384" s="12"/>
      <c r="DQ1384" s="12"/>
      <c r="DR1384" s="12"/>
      <c r="DS1384" s="12"/>
      <c r="DT1384" s="12"/>
      <c r="DU1384" s="12"/>
      <c r="DV1384" s="12"/>
      <c r="DW1384" s="12"/>
      <c r="DX1384" s="12"/>
    </row>
    <row r="1385" spans="1:128" x14ac:dyDescent="0.25">
      <c r="A1385" s="34" t="s">
        <v>37</v>
      </c>
      <c r="B1385" s="1">
        <v>44277</v>
      </c>
      <c r="C1385" s="2"/>
      <c r="D1385" s="1"/>
      <c r="F1385">
        <v>74</v>
      </c>
      <c r="G1385" t="s">
        <v>15</v>
      </c>
      <c r="H1385" s="2"/>
      <c r="I1385" s="12">
        <v>1140</v>
      </c>
      <c r="J1385" s="12">
        <v>20.92</v>
      </c>
      <c r="K1385" s="2"/>
      <c r="L1385" s="36"/>
      <c r="M1385" s="2"/>
      <c r="N1385" s="2"/>
      <c r="O1385" s="2"/>
      <c r="P1385" s="12"/>
      <c r="Q1385" s="12"/>
      <c r="R1385" s="12"/>
      <c r="S1385" s="12"/>
      <c r="T1385" s="12"/>
      <c r="U1385" s="12"/>
      <c r="W1385" s="12"/>
      <c r="X1385" s="12"/>
      <c r="Y1385" s="12"/>
      <c r="Z1385" s="12"/>
      <c r="AB1385" s="12"/>
      <c r="AC1385" s="4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O1385" s="12"/>
      <c r="AP1385" s="12"/>
      <c r="AQ1385" s="12"/>
      <c r="AR1385" s="41"/>
      <c r="AS1385" s="12"/>
      <c r="AT1385" s="12"/>
      <c r="AU1385" s="12"/>
      <c r="AV1385" s="12"/>
      <c r="AW1385" s="12"/>
      <c r="AX1385" s="13"/>
      <c r="AY1385" s="12"/>
      <c r="AZ1385" s="12"/>
      <c r="BA1385" s="12"/>
      <c r="BB1385" s="40">
        <v>0</v>
      </c>
      <c r="BC1385" s="12"/>
      <c r="BE1385" s="12"/>
      <c r="BF1385" s="12"/>
      <c r="BG1385" s="12"/>
      <c r="BH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  <c r="CQ1385" s="12"/>
      <c r="CR1385" s="12"/>
      <c r="CS1385" s="12"/>
      <c r="CT1385" s="12"/>
      <c r="CU1385" s="12"/>
      <c r="CV1385" s="12"/>
      <c r="CW1385" s="12"/>
      <c r="CX1385" s="12"/>
      <c r="CY1385" s="12"/>
      <c r="CZ1385" s="12"/>
      <c r="DA1385" s="12"/>
      <c r="DB1385" s="12"/>
      <c r="DC1385" s="12"/>
      <c r="DD1385" s="12"/>
      <c r="DE1385" s="12"/>
      <c r="DF1385" s="12"/>
      <c r="DG1385" s="12"/>
      <c r="DH1385" s="12"/>
      <c r="DI1385" s="12"/>
      <c r="DJ1385" s="12"/>
      <c r="DK1385" s="12"/>
      <c r="DL1385" s="12"/>
      <c r="DM1385" s="12"/>
      <c r="DN1385" s="12"/>
      <c r="DO1385" s="12"/>
      <c r="DP1385" s="12"/>
      <c r="DQ1385" s="12"/>
      <c r="DR1385" s="12"/>
      <c r="DS1385" s="12"/>
      <c r="DT1385" s="12"/>
      <c r="DU1385" s="12"/>
      <c r="DV1385" s="12"/>
      <c r="DW1385" s="12"/>
      <c r="DX1385" s="12"/>
    </row>
    <row r="1386" spans="1:128" x14ac:dyDescent="0.25">
      <c r="A1386" s="34" t="s">
        <v>37</v>
      </c>
      <c r="B1386" s="1">
        <v>44284</v>
      </c>
      <c r="C1386" s="2"/>
      <c r="D1386" s="1"/>
      <c r="F1386">
        <v>81</v>
      </c>
      <c r="G1386" t="s">
        <v>15</v>
      </c>
      <c r="H1386" s="2"/>
      <c r="I1386" s="12">
        <v>1182.8</v>
      </c>
      <c r="J1386" s="12">
        <v>22.44</v>
      </c>
      <c r="K1386" s="2"/>
      <c r="L1386" s="36"/>
      <c r="M1386" s="2"/>
      <c r="N1386" s="2"/>
      <c r="O1386" s="2"/>
      <c r="P1386" s="12"/>
      <c r="Q1386" s="12"/>
      <c r="R1386" s="12"/>
      <c r="S1386" s="12"/>
      <c r="T1386" s="12"/>
      <c r="U1386" s="12"/>
      <c r="W1386" s="12"/>
      <c r="X1386" s="12"/>
      <c r="Y1386" s="12"/>
      <c r="Z1386" s="12"/>
      <c r="AB1386" s="12"/>
      <c r="AC1386" s="4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O1386" s="12"/>
      <c r="AP1386" s="12"/>
      <c r="AQ1386" s="12"/>
      <c r="AR1386" s="41"/>
      <c r="AS1386" s="12"/>
      <c r="AT1386" s="12"/>
      <c r="AU1386" s="12"/>
      <c r="AV1386" s="12"/>
      <c r="AW1386" s="12"/>
      <c r="AX1386" s="13"/>
      <c r="AY1386" s="12"/>
      <c r="AZ1386" s="12"/>
      <c r="BA1386" s="12"/>
      <c r="BB1386" s="40">
        <v>0</v>
      </c>
      <c r="BC1386" s="12"/>
      <c r="BE1386" s="12"/>
      <c r="BF1386" s="12"/>
      <c r="BG1386" s="12"/>
      <c r="BH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  <c r="CN1386" s="12"/>
      <c r="CO1386" s="12"/>
      <c r="CP1386" s="12"/>
      <c r="CQ1386" s="12"/>
      <c r="CR1386" s="12"/>
      <c r="CS1386" s="12"/>
      <c r="CT1386" s="12"/>
      <c r="CU1386" s="12"/>
      <c r="CV1386" s="12"/>
      <c r="CW1386" s="12"/>
      <c r="CX1386" s="12"/>
      <c r="CY1386" s="12"/>
      <c r="CZ1386" s="12"/>
      <c r="DA1386" s="12"/>
      <c r="DB1386" s="12"/>
      <c r="DC1386" s="12"/>
      <c r="DD1386" s="12"/>
      <c r="DE1386" s="12"/>
      <c r="DF1386" s="12"/>
      <c r="DG1386" s="12"/>
      <c r="DH1386" s="12"/>
      <c r="DI1386" s="12"/>
      <c r="DJ1386" s="12"/>
      <c r="DK1386" s="12"/>
      <c r="DL1386" s="12"/>
      <c r="DM1386" s="12"/>
      <c r="DN1386" s="12"/>
      <c r="DO1386" s="12"/>
      <c r="DP1386" s="12"/>
      <c r="DQ1386" s="12"/>
      <c r="DR1386" s="12"/>
      <c r="DS1386" s="12"/>
      <c r="DT1386" s="12"/>
      <c r="DU1386" s="12"/>
      <c r="DV1386" s="12"/>
      <c r="DW1386" s="12"/>
      <c r="DX1386" s="12"/>
    </row>
    <row r="1387" spans="1:128" x14ac:dyDescent="0.25">
      <c r="A1387" s="34" t="s">
        <v>37</v>
      </c>
      <c r="B1387" s="1">
        <v>44293</v>
      </c>
      <c r="C1387" s="2"/>
      <c r="D1387" s="1"/>
      <c r="F1387">
        <v>90</v>
      </c>
      <c r="G1387" t="s">
        <v>15</v>
      </c>
      <c r="H1387" s="2"/>
      <c r="I1387" s="12"/>
      <c r="J1387" s="12"/>
      <c r="K1387" s="2"/>
      <c r="L1387" s="36"/>
      <c r="M1387" s="2"/>
      <c r="N1387" s="2"/>
      <c r="O1387" s="2"/>
      <c r="P1387" s="12"/>
      <c r="Q1387" s="12"/>
      <c r="R1387" s="12"/>
      <c r="S1387" s="12"/>
      <c r="T1387" s="12"/>
      <c r="U1387" s="12"/>
      <c r="W1387" s="12"/>
      <c r="X1387" s="12"/>
      <c r="Y1387" s="12"/>
      <c r="Z1387" s="12"/>
      <c r="AB1387" s="12"/>
      <c r="AC1387" s="4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O1387" s="12"/>
      <c r="AP1387" s="12"/>
      <c r="AQ1387" s="12"/>
      <c r="AR1387" s="41"/>
      <c r="AS1387" s="12"/>
      <c r="AT1387" s="12"/>
      <c r="AU1387" s="12"/>
      <c r="AV1387" s="12"/>
      <c r="AW1387" s="12"/>
      <c r="AX1387" s="13"/>
      <c r="AY1387" s="12"/>
      <c r="AZ1387" s="12"/>
      <c r="BA1387" s="12"/>
      <c r="BB1387" s="40">
        <v>0</v>
      </c>
      <c r="BC1387" s="12"/>
      <c r="BE1387" s="12"/>
      <c r="BF1387" s="12"/>
      <c r="BG1387" s="12"/>
      <c r="BH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  <c r="CQ1387" s="12"/>
      <c r="CR1387" s="12"/>
      <c r="CS1387" s="12"/>
      <c r="CT1387" s="12"/>
      <c r="CU1387" s="12"/>
      <c r="CV1387" s="12"/>
      <c r="CW1387" s="12"/>
      <c r="CX1387" s="12">
        <v>21.87</v>
      </c>
      <c r="CY1387" s="12">
        <v>0.82</v>
      </c>
      <c r="CZ1387" s="12">
        <v>1.41</v>
      </c>
      <c r="DA1387" s="12">
        <v>5.2</v>
      </c>
      <c r="DB1387" s="12">
        <v>4.8</v>
      </c>
      <c r="DC1387" s="12">
        <v>4.5999999999999996</v>
      </c>
      <c r="DD1387" s="12">
        <v>2.6</v>
      </c>
      <c r="DE1387" s="12">
        <v>1.42</v>
      </c>
      <c r="DF1387" s="12">
        <v>1.02</v>
      </c>
      <c r="DG1387" s="12">
        <v>12.23</v>
      </c>
      <c r="DH1387" s="12">
        <v>2.8</v>
      </c>
      <c r="DI1387" s="12">
        <v>2</v>
      </c>
      <c r="DJ1387" s="12">
        <v>1.8</v>
      </c>
      <c r="DK1387" s="12">
        <v>1.01</v>
      </c>
      <c r="DL1387" s="12">
        <v>1</v>
      </c>
      <c r="DM1387" s="12">
        <v>1.4</v>
      </c>
      <c r="DN1387" s="12">
        <v>1.01</v>
      </c>
      <c r="DO1387" s="12">
        <v>1.21</v>
      </c>
      <c r="DP1387" s="12">
        <v>1.548</v>
      </c>
      <c r="DQ1387" s="12">
        <v>0.34799999999999998</v>
      </c>
      <c r="DR1387" s="12">
        <v>0.25</v>
      </c>
      <c r="DS1387" s="12">
        <v>0.21800000000000003</v>
      </c>
      <c r="DT1387" s="12">
        <v>0.11000000000000001</v>
      </c>
      <c r="DU1387" s="12">
        <v>0.16999999999999998</v>
      </c>
      <c r="DV1387" s="12">
        <v>0.16699999999999998</v>
      </c>
      <c r="DW1387" s="12">
        <v>0.19</v>
      </c>
      <c r="DX1387" s="12">
        <v>9.5000000000000001E-2</v>
      </c>
    </row>
    <row r="1388" spans="1:128" x14ac:dyDescent="0.25">
      <c r="A1388" s="34" t="s">
        <v>37</v>
      </c>
      <c r="B1388" s="1">
        <v>44294</v>
      </c>
      <c r="C1388" s="2"/>
      <c r="D1388" s="1"/>
      <c r="F1388">
        <v>91</v>
      </c>
      <c r="G1388" t="s">
        <v>15</v>
      </c>
      <c r="H1388" s="2"/>
      <c r="I1388" s="12"/>
      <c r="J1388" s="12"/>
      <c r="K1388" s="2"/>
      <c r="L1388" s="36"/>
      <c r="M1388" s="2"/>
      <c r="N1388" s="2"/>
      <c r="O1388" s="2"/>
      <c r="P1388" s="12"/>
      <c r="Q1388" s="12"/>
      <c r="R1388" s="12"/>
      <c r="S1388" s="12"/>
      <c r="T1388" s="12"/>
      <c r="U1388" s="12"/>
      <c r="W1388" s="12"/>
      <c r="X1388" s="12"/>
      <c r="Y1388" s="12"/>
      <c r="Z1388" s="12"/>
      <c r="AB1388" s="12"/>
      <c r="AC1388" s="4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O1388" s="12"/>
      <c r="AP1388" s="12"/>
      <c r="AQ1388" s="12"/>
      <c r="AR1388" s="41"/>
      <c r="AS1388" s="12"/>
      <c r="AT1388" s="12"/>
      <c r="AU1388" s="12"/>
      <c r="AV1388" s="12"/>
      <c r="AW1388" s="12"/>
      <c r="AX1388" s="13"/>
      <c r="AY1388" s="12"/>
      <c r="AZ1388" s="12"/>
      <c r="BA1388" s="12"/>
      <c r="BB1388" s="40">
        <v>0</v>
      </c>
      <c r="BC1388" s="12"/>
      <c r="BE1388" s="12"/>
      <c r="BF1388" s="12"/>
      <c r="BG1388" s="12"/>
      <c r="BH1388" s="12"/>
      <c r="BJ1388" s="12">
        <v>1.7079103854514761</v>
      </c>
      <c r="BK1388" s="12">
        <f>BP1388+BS1388+BV1388+BY1388+CB1388+CE1388+CH1388+CK1388+CN1388+CQ1388+CT1388+CW1388</f>
        <v>512.37311563544267</v>
      </c>
      <c r="BL1388" s="12"/>
      <c r="BM1388" s="12">
        <f>BP1388+BS1388+BV1388+BY1388+CB1388+CE1388</f>
        <v>368.51119431000916</v>
      </c>
      <c r="BN1388" s="12">
        <v>0.11207637237492783</v>
      </c>
      <c r="BO1388" s="2">
        <v>300</v>
      </c>
      <c r="BP1388" s="12">
        <f>BN1388*BO1388</f>
        <v>33.622911712478349</v>
      </c>
      <c r="BQ1388" s="12">
        <v>0.18071388448392145</v>
      </c>
      <c r="BR1388" s="2">
        <v>300</v>
      </c>
      <c r="BS1388" s="12">
        <f>BQ1388*BR1388</f>
        <v>54.214165345176433</v>
      </c>
      <c r="BT1388" s="12">
        <v>0.21584245894198542</v>
      </c>
      <c r="BU1388" s="2">
        <v>300</v>
      </c>
      <c r="BV1388" s="12">
        <f>BT1388*BU1388</f>
        <v>64.752737682595622</v>
      </c>
      <c r="BW1388" s="12">
        <v>0.23692555835914111</v>
      </c>
      <c r="BX1388" s="2">
        <v>300</v>
      </c>
      <c r="BY1388" s="12">
        <f>BW1388*BX1388</f>
        <v>71.077667507742333</v>
      </c>
      <c r="BZ1388" s="12">
        <v>0.24095313907913946</v>
      </c>
      <c r="CA1388" s="2">
        <v>300</v>
      </c>
      <c r="CB1388" s="12">
        <f>BZ1388*CA1388</f>
        <v>72.285941723741843</v>
      </c>
      <c r="CC1388" s="12">
        <v>0.24185923446091551</v>
      </c>
      <c r="CD1388" s="2">
        <v>300</v>
      </c>
      <c r="CE1388" s="12">
        <f>CC1388*CD1388</f>
        <v>72.557770338274651</v>
      </c>
      <c r="CF1388" s="12">
        <v>0.23926931539602211</v>
      </c>
      <c r="CG1388" s="2">
        <v>300</v>
      </c>
      <c r="CH1388" s="12">
        <f>CF1388*CG1388</f>
        <v>71.780794618806638</v>
      </c>
      <c r="CI1388" s="12">
        <v>0.24027042235542317</v>
      </c>
      <c r="CJ1388" s="2">
        <v>300</v>
      </c>
      <c r="CK1388" s="12">
        <f>CI1388*CJ1388</f>
        <v>72.081126706626947</v>
      </c>
      <c r="CL1388" s="12"/>
      <c r="CM1388" s="12"/>
      <c r="CN1388" s="12"/>
      <c r="CO1388" s="12"/>
      <c r="CP1388" s="12"/>
      <c r="CQ1388" s="12"/>
      <c r="CR1388" s="12"/>
      <c r="CS1388" s="12"/>
      <c r="CT1388" s="12"/>
      <c r="CU1388" s="12"/>
      <c r="CV1388" s="12"/>
      <c r="CW1388" s="12"/>
      <c r="CX1388" s="12"/>
      <c r="CY1388" s="12"/>
      <c r="CZ1388" s="12"/>
      <c r="DA1388" s="12"/>
      <c r="DB1388" s="12"/>
      <c r="DC1388" s="12"/>
      <c r="DD1388" s="12"/>
      <c r="DE1388" s="12"/>
      <c r="DF1388" s="12"/>
      <c r="DG1388" s="12"/>
      <c r="DH1388" s="12"/>
      <c r="DI1388" s="12"/>
      <c r="DJ1388" s="12"/>
      <c r="DK1388" s="12"/>
      <c r="DL1388" s="12"/>
      <c r="DM1388" s="12"/>
      <c r="DN1388" s="12"/>
      <c r="DO1388" s="12"/>
      <c r="DP1388" s="12"/>
      <c r="DQ1388" s="12"/>
      <c r="DR1388" s="12"/>
      <c r="DS1388" s="12"/>
      <c r="DT1388" s="12"/>
      <c r="DU1388" s="12"/>
      <c r="DV1388" s="12"/>
      <c r="DW1388" s="12"/>
      <c r="DX1388" s="12"/>
    </row>
    <row r="1389" spans="1:128" x14ac:dyDescent="0.25">
      <c r="A1389" s="34" t="s">
        <v>37</v>
      </c>
      <c r="B1389" s="1">
        <v>44285</v>
      </c>
      <c r="C1389" s="2">
        <v>5</v>
      </c>
      <c r="D1389" s="1" t="s">
        <v>262</v>
      </c>
      <c r="E1389" t="s">
        <v>100</v>
      </c>
      <c r="F1389">
        <v>82</v>
      </c>
      <c r="G1389" t="s">
        <v>15</v>
      </c>
      <c r="H1389" s="2"/>
      <c r="I1389" s="12"/>
      <c r="J1389" s="12"/>
      <c r="K1389" s="2"/>
      <c r="L1389" s="36"/>
      <c r="M1389" s="2"/>
      <c r="N1389" s="2"/>
      <c r="O1389" s="2"/>
      <c r="P1389" s="12"/>
      <c r="Q1389" s="12"/>
      <c r="R1389" s="12"/>
      <c r="S1389" s="12"/>
      <c r="T1389" s="12"/>
      <c r="U1389" s="12">
        <v>1648.6054803675856</v>
      </c>
      <c r="V1389" s="40">
        <v>164.86054803675856</v>
      </c>
      <c r="W1389" s="12"/>
      <c r="X1389" s="12"/>
      <c r="Y1389" s="12"/>
      <c r="Z1389" s="12">
        <v>1023.2173433583957</v>
      </c>
      <c r="AA1389" s="40">
        <v>102.32173433583958</v>
      </c>
      <c r="AB1389" s="17">
        <v>3.222</v>
      </c>
      <c r="AC1389" s="42">
        <f>AB1389/AA1389</f>
        <v>3.1488911138124159E-2</v>
      </c>
      <c r="AD1389" s="12"/>
      <c r="AE1389" s="12"/>
      <c r="AF1389" s="12"/>
      <c r="AG1389" s="12"/>
      <c r="AH1389" s="12"/>
      <c r="AI1389" s="12">
        <v>518.9092397660819</v>
      </c>
      <c r="AJ1389" s="12">
        <v>93.933333333333323</v>
      </c>
      <c r="AK1389" s="12"/>
      <c r="AL1389" s="12"/>
      <c r="AM1389" s="12">
        <v>612.84257309941518</v>
      </c>
      <c r="AN1389" s="40">
        <v>61.284257309941516</v>
      </c>
      <c r="AO1389" s="12"/>
      <c r="AP1389" s="12"/>
      <c r="AQ1389" s="12"/>
      <c r="AR1389" s="41">
        <f>AS1389+AT1389+AV1389+AW1389</f>
        <v>200.79999999999998</v>
      </c>
      <c r="AS1389" s="17">
        <v>82.8</v>
      </c>
      <c r="AT1389" s="17">
        <v>42.4</v>
      </c>
      <c r="AU1389" s="12"/>
      <c r="AV1389" s="17">
        <v>13</v>
      </c>
      <c r="AW1389" s="17">
        <v>62.6</v>
      </c>
      <c r="AX1389" s="18"/>
      <c r="AY1389" s="12"/>
      <c r="AZ1389" s="12"/>
      <c r="BA1389" s="12"/>
      <c r="BB1389" s="40">
        <v>0</v>
      </c>
      <c r="BC1389" s="12">
        <f>U1389+Z1389+AM1389+BA1389</f>
        <v>3284.6653968253968</v>
      </c>
      <c r="BD1389">
        <f>V1389+AA1389+AN1389</f>
        <v>328.46653968253963</v>
      </c>
      <c r="BE1389" s="12"/>
      <c r="BF1389" s="12"/>
      <c r="BG1389" s="12"/>
      <c r="BH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2"/>
      <c r="CV1389" s="12"/>
      <c r="CW1389" s="12"/>
      <c r="CX1389" s="12"/>
      <c r="CY1389" s="12"/>
      <c r="CZ1389" s="12"/>
      <c r="DA1389" s="12"/>
      <c r="DB1389" s="12"/>
      <c r="DC1389" s="12"/>
      <c r="DD1389" s="12"/>
      <c r="DE1389" s="12"/>
      <c r="DF1389" s="12"/>
      <c r="DG1389" s="12"/>
      <c r="DH1389" s="12"/>
      <c r="DI1389" s="12"/>
      <c r="DJ1389" s="12"/>
      <c r="DK1389" s="12"/>
      <c r="DL1389" s="12"/>
      <c r="DM1389" s="12"/>
      <c r="DN1389" s="12"/>
      <c r="DO1389" s="12"/>
      <c r="DP1389" s="12"/>
      <c r="DQ1389" s="12"/>
      <c r="DR1389" s="12"/>
      <c r="DS1389" s="12"/>
      <c r="DT1389" s="12"/>
      <c r="DU1389" s="12"/>
      <c r="DV1389" s="12"/>
      <c r="DW1389" s="12"/>
      <c r="DX1389" s="12"/>
    </row>
    <row r="1390" spans="1:128" x14ac:dyDescent="0.25">
      <c r="A1390" s="34" t="s">
        <v>37</v>
      </c>
      <c r="B1390" s="1">
        <v>44314</v>
      </c>
      <c r="C1390" s="2"/>
      <c r="D1390" s="1"/>
      <c r="F1390">
        <v>111</v>
      </c>
      <c r="G1390" t="s">
        <v>15</v>
      </c>
      <c r="H1390" s="2"/>
      <c r="I1390" s="12"/>
      <c r="J1390" s="12"/>
      <c r="K1390" s="2"/>
      <c r="L1390" s="36"/>
      <c r="M1390" s="2"/>
      <c r="N1390" s="2"/>
      <c r="O1390" s="2"/>
      <c r="P1390" s="12"/>
      <c r="Q1390" s="12"/>
      <c r="R1390" s="12"/>
      <c r="S1390" s="12"/>
      <c r="T1390" s="12"/>
      <c r="U1390" s="12"/>
      <c r="W1390" s="12"/>
      <c r="X1390" s="12"/>
      <c r="Y1390" s="12"/>
      <c r="Z1390" s="12"/>
      <c r="AB1390" s="12"/>
      <c r="AC1390" s="4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O1390" s="12"/>
      <c r="AP1390" s="12"/>
      <c r="AQ1390" s="12"/>
      <c r="AR1390" s="41"/>
      <c r="AS1390" s="12"/>
      <c r="AT1390" s="12"/>
      <c r="AU1390" s="12">
        <v>11.28888888888889</v>
      </c>
      <c r="AV1390" s="12"/>
      <c r="AW1390" s="12"/>
      <c r="AX1390" s="13"/>
      <c r="AY1390" s="12">
        <v>574.07111111111112</v>
      </c>
      <c r="AZ1390" s="19">
        <v>41</v>
      </c>
      <c r="BA1390" s="12">
        <f>AY1390*(AZ1390/100)</f>
        <v>235.36915555555555</v>
      </c>
      <c r="BB1390" s="40">
        <v>23.536915555555556</v>
      </c>
      <c r="BC1390" s="12"/>
      <c r="BE1390" s="12"/>
      <c r="BF1390" s="12">
        <f>BA1390/227</f>
        <v>1.0368685266764561</v>
      </c>
      <c r="BG1390" s="12"/>
      <c r="BH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  <c r="CQ1390" s="12"/>
      <c r="CR1390" s="12"/>
      <c r="CS1390" s="12"/>
      <c r="CT1390" s="12"/>
      <c r="CU1390" s="12"/>
      <c r="CV1390" s="12"/>
      <c r="CW1390" s="12"/>
      <c r="CX1390" s="12"/>
      <c r="CY1390" s="12"/>
      <c r="CZ1390" s="12"/>
      <c r="DA1390" s="12"/>
      <c r="DB1390" s="12"/>
      <c r="DC1390" s="12"/>
      <c r="DD1390" s="12"/>
      <c r="DE1390" s="12"/>
      <c r="DF1390" s="12"/>
      <c r="DG1390" s="12"/>
      <c r="DH1390" s="12"/>
      <c r="DI1390" s="12"/>
      <c r="DJ1390" s="12"/>
      <c r="DK1390" s="12"/>
      <c r="DL1390" s="12"/>
      <c r="DM1390" s="12"/>
      <c r="DN1390" s="12"/>
      <c r="DO1390" s="12"/>
      <c r="DP1390" s="12"/>
      <c r="DQ1390" s="12"/>
      <c r="DR1390" s="12"/>
      <c r="DS1390" s="12"/>
      <c r="DT1390" s="12"/>
      <c r="DU1390" s="12"/>
      <c r="DV1390" s="12"/>
      <c r="DW1390" s="12"/>
      <c r="DX1390" s="12"/>
    </row>
    <row r="1391" spans="1:128" x14ac:dyDescent="0.25">
      <c r="A1391" s="34" t="s">
        <v>37</v>
      </c>
      <c r="B1391" s="1">
        <v>44321</v>
      </c>
      <c r="C1391" s="2"/>
      <c r="D1391" s="1"/>
      <c r="F1391">
        <v>118</v>
      </c>
      <c r="G1391" t="s">
        <v>15</v>
      </c>
      <c r="H1391" s="2"/>
      <c r="I1391" s="12"/>
      <c r="J1391" s="12"/>
      <c r="K1391" s="2"/>
      <c r="L1391" s="36"/>
      <c r="M1391" s="2"/>
      <c r="N1391" s="2"/>
      <c r="O1391" s="2"/>
      <c r="P1391" s="12"/>
      <c r="Q1391" s="12"/>
      <c r="R1391" s="12"/>
      <c r="S1391" s="12"/>
      <c r="T1391" s="12"/>
      <c r="U1391" s="12"/>
      <c r="W1391" s="12"/>
      <c r="X1391" s="12"/>
      <c r="Y1391" s="12"/>
      <c r="Z1391" s="12"/>
      <c r="AB1391" s="12"/>
      <c r="AC1391" s="4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O1391" s="12"/>
      <c r="AP1391" s="12"/>
      <c r="AQ1391" s="12"/>
      <c r="AR1391" s="41"/>
      <c r="AS1391" s="12"/>
      <c r="AT1391" s="12"/>
      <c r="AU1391" s="12">
        <v>19.155555555555555</v>
      </c>
      <c r="AV1391" s="12"/>
      <c r="AW1391" s="12"/>
      <c r="AX1391" s="13"/>
      <c r="AY1391" s="12">
        <v>997.92888888888888</v>
      </c>
      <c r="AZ1391" s="19">
        <v>41</v>
      </c>
      <c r="BA1391" s="12">
        <f>AY1391*(AZ1391/100)</f>
        <v>409.15084444444443</v>
      </c>
      <c r="BB1391" s="40">
        <v>40.915084444444446</v>
      </c>
      <c r="BC1391" s="12"/>
      <c r="BE1391" s="12"/>
      <c r="BF1391" s="12">
        <f>BA1391/227</f>
        <v>1.8024266275085659</v>
      </c>
      <c r="BG1391" s="12"/>
      <c r="BH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  <c r="CQ1391" s="12"/>
      <c r="CR1391" s="12"/>
      <c r="CS1391" s="12"/>
      <c r="CT1391" s="12"/>
      <c r="CU1391" s="12"/>
      <c r="CV1391" s="12"/>
      <c r="CW1391" s="12"/>
      <c r="CX1391" s="12"/>
      <c r="CY1391" s="12"/>
      <c r="CZ1391" s="12"/>
      <c r="DA1391" s="12"/>
      <c r="DB1391" s="12"/>
      <c r="DC1391" s="12"/>
      <c r="DD1391" s="12"/>
      <c r="DE1391" s="12"/>
      <c r="DF1391" s="12"/>
      <c r="DG1391" s="12"/>
      <c r="DH1391" s="12"/>
      <c r="DI1391" s="12"/>
      <c r="DJ1391" s="12"/>
      <c r="DK1391" s="12"/>
      <c r="DL1391" s="12"/>
      <c r="DM1391" s="12"/>
      <c r="DN1391" s="12"/>
      <c r="DO1391" s="12"/>
      <c r="DP1391" s="12"/>
      <c r="DQ1391" s="12"/>
      <c r="DR1391" s="12"/>
      <c r="DS1391" s="12"/>
      <c r="DT1391" s="12"/>
      <c r="DU1391" s="12"/>
      <c r="DV1391" s="12"/>
      <c r="DW1391" s="12"/>
      <c r="DX1391" s="12"/>
    </row>
    <row r="1392" spans="1:128" x14ac:dyDescent="0.25">
      <c r="A1392" s="34" t="s">
        <v>37</v>
      </c>
      <c r="B1392" s="1">
        <v>44322</v>
      </c>
      <c r="C1392" s="2"/>
      <c r="D1392" s="1"/>
      <c r="F1392">
        <v>119</v>
      </c>
      <c r="G1392" t="s">
        <v>15</v>
      </c>
      <c r="H1392" s="2">
        <v>2100</v>
      </c>
      <c r="I1392" s="12"/>
      <c r="J1392" s="12"/>
      <c r="K1392" s="2"/>
      <c r="L1392" s="36"/>
      <c r="M1392" s="2"/>
      <c r="N1392" s="2"/>
      <c r="O1392" s="2"/>
      <c r="P1392" s="12"/>
      <c r="Q1392" s="12"/>
      <c r="R1392" s="12"/>
      <c r="S1392" s="12"/>
      <c r="T1392" s="12"/>
      <c r="U1392" s="12"/>
      <c r="W1392" s="12"/>
      <c r="X1392" s="12"/>
      <c r="Y1392" s="12"/>
      <c r="Z1392" s="12"/>
      <c r="AB1392" s="12"/>
      <c r="AC1392" s="4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O1392" s="12"/>
      <c r="AP1392" s="12"/>
      <c r="AQ1392" s="12"/>
      <c r="AR1392" s="41"/>
      <c r="AS1392" s="12"/>
      <c r="AT1392" s="12"/>
      <c r="AU1392" s="12"/>
      <c r="AV1392" s="12"/>
      <c r="AW1392" s="12"/>
      <c r="AX1392" s="13"/>
      <c r="AY1392" s="12"/>
      <c r="AZ1392" s="12"/>
      <c r="BA1392" s="12"/>
      <c r="BB1392" s="40">
        <v>0</v>
      </c>
      <c r="BC1392" s="12"/>
      <c r="BE1392" s="12"/>
      <c r="BF1392" s="12"/>
      <c r="BG1392" s="12"/>
      <c r="BH1392" s="12"/>
      <c r="BJ1392" s="12">
        <v>1.2921611412555201</v>
      </c>
      <c r="BK1392" s="12">
        <f>BP1392+BS1392+BV1392+BY1392+CB1392+CE1392+CH1392+CK1392+CN1392+CQ1392+CT1392+CW1392</f>
        <v>387.64834237665605</v>
      </c>
      <c r="BL1392" s="12"/>
      <c r="BM1392" s="12">
        <f>BP1392+BS1392+BV1392+BY1392+CB1392+CE1392</f>
        <v>263.41906545614523</v>
      </c>
      <c r="BN1392" s="12">
        <v>5.4953703432094686E-2</v>
      </c>
      <c r="BO1392" s="2">
        <v>300</v>
      </c>
      <c r="BP1392" s="12">
        <f>BN1392*BO1392</f>
        <v>16.486111029628407</v>
      </c>
      <c r="BQ1392" s="12">
        <v>0.12966169673379796</v>
      </c>
      <c r="BR1392" s="2">
        <v>300</v>
      </c>
      <c r="BS1392" s="12">
        <f>BQ1392*BR1392</f>
        <v>38.898509020139386</v>
      </c>
      <c r="BT1392" s="12">
        <v>0.16470675136129509</v>
      </c>
      <c r="BU1392" s="2">
        <v>300</v>
      </c>
      <c r="BV1392" s="12">
        <f>BT1392*BU1392</f>
        <v>49.41202540838853</v>
      </c>
      <c r="BW1392" s="12">
        <v>0.16678384560907208</v>
      </c>
      <c r="BX1392" s="2">
        <v>300</v>
      </c>
      <c r="BY1392" s="12">
        <f>BW1392*BX1392</f>
        <v>50.035153682721628</v>
      </c>
      <c r="BZ1392" s="12">
        <v>0.17579736833250828</v>
      </c>
      <c r="CA1392" s="2">
        <v>300</v>
      </c>
      <c r="CB1392" s="12">
        <f>BZ1392*CA1392</f>
        <v>52.739210499752481</v>
      </c>
      <c r="CC1392" s="12">
        <v>0.18616018605171603</v>
      </c>
      <c r="CD1392" s="2">
        <v>300</v>
      </c>
      <c r="CE1392" s="12">
        <f>CC1392*CD1392</f>
        <v>55.848055815514805</v>
      </c>
      <c r="CF1392" s="12">
        <v>0.20368928172380457</v>
      </c>
      <c r="CG1392" s="2">
        <v>300</v>
      </c>
      <c r="CH1392" s="12">
        <f>CF1392*CG1392</f>
        <v>61.106784517141371</v>
      </c>
      <c r="CI1392" s="12">
        <v>0.21040830801123139</v>
      </c>
      <c r="CJ1392" s="2">
        <v>300</v>
      </c>
      <c r="CK1392" s="12">
        <f>CI1392*CJ1392</f>
        <v>63.122492403369421</v>
      </c>
      <c r="CL1392" s="12"/>
      <c r="CM1392" s="12"/>
      <c r="CN1392" s="12"/>
      <c r="CO1392" s="12"/>
      <c r="CP1392" s="12"/>
      <c r="CQ1392" s="12"/>
      <c r="CR1392" s="12"/>
      <c r="CS1392" s="12"/>
      <c r="CT1392" s="12"/>
      <c r="CU1392" s="12"/>
      <c r="CV1392" s="12"/>
      <c r="CW1392" s="12"/>
      <c r="CX1392" s="12"/>
      <c r="CY1392" s="12"/>
      <c r="CZ1392" s="12"/>
      <c r="DA1392" s="12"/>
      <c r="DB1392" s="12"/>
      <c r="DC1392" s="12"/>
      <c r="DD1392" s="12"/>
      <c r="DE1392" s="12"/>
      <c r="DF1392" s="12"/>
      <c r="DG1392" s="12"/>
      <c r="DH1392" s="12"/>
      <c r="DI1392" s="12"/>
      <c r="DJ1392" s="12"/>
      <c r="DK1392" s="12"/>
      <c r="DL1392" s="12"/>
      <c r="DM1392" s="12"/>
      <c r="DN1392" s="12"/>
      <c r="DO1392" s="12"/>
      <c r="DP1392" s="12"/>
      <c r="DQ1392" s="12"/>
      <c r="DR1392" s="12"/>
      <c r="DS1392" s="12"/>
      <c r="DT1392" s="12"/>
      <c r="DU1392" s="12"/>
      <c r="DV1392" s="12"/>
      <c r="DW1392" s="12"/>
      <c r="DX1392" s="12"/>
    </row>
    <row r="1393" spans="1:128" x14ac:dyDescent="0.25">
      <c r="A1393" s="34" t="s">
        <v>37</v>
      </c>
      <c r="B1393" s="1">
        <v>44328</v>
      </c>
      <c r="C1393" s="2"/>
      <c r="D1393" s="1"/>
      <c r="F1393">
        <v>125</v>
      </c>
      <c r="G1393" t="s">
        <v>15</v>
      </c>
      <c r="H1393" s="2"/>
      <c r="I1393" s="12"/>
      <c r="J1393" s="12"/>
      <c r="K1393" s="2"/>
      <c r="L1393" s="36"/>
      <c r="M1393" s="2"/>
      <c r="N1393" s="2"/>
      <c r="O1393" s="2"/>
      <c r="P1393" s="12"/>
      <c r="Q1393" s="12"/>
      <c r="R1393" s="12"/>
      <c r="S1393" s="12"/>
      <c r="T1393" s="12"/>
      <c r="U1393" s="12"/>
      <c r="W1393" s="12"/>
      <c r="X1393" s="12"/>
      <c r="Y1393" s="12"/>
      <c r="Z1393" s="12"/>
      <c r="AB1393" s="12"/>
      <c r="AC1393" s="4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O1393" s="12"/>
      <c r="AP1393" s="12"/>
      <c r="AQ1393" s="12"/>
      <c r="AR1393" s="41"/>
      <c r="AS1393" s="12"/>
      <c r="AT1393" s="12"/>
      <c r="AU1393" s="12">
        <v>23.377777777777776</v>
      </c>
      <c r="AV1393" s="12"/>
      <c r="AW1393" s="12"/>
      <c r="AX1393" s="13"/>
      <c r="AY1393" s="12">
        <v>1292.7911111111111</v>
      </c>
      <c r="AZ1393" s="19">
        <v>41</v>
      </c>
      <c r="BA1393" s="12">
        <f>AY1393*(AZ1393/100)</f>
        <v>530.04435555555551</v>
      </c>
      <c r="BB1393" s="40">
        <v>53.004435555555553</v>
      </c>
      <c r="BC1393" s="12"/>
      <c r="BE1393" s="12"/>
      <c r="BF1393" s="12">
        <f>BA1393/227</f>
        <v>2.3349971610376894</v>
      </c>
      <c r="BG1393" s="12"/>
      <c r="BH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2"/>
      <c r="CV1393" s="12"/>
      <c r="CW1393" s="12"/>
      <c r="CX1393" s="12"/>
      <c r="CY1393" s="12"/>
      <c r="CZ1393" s="12"/>
      <c r="DA1393" s="12"/>
      <c r="DB1393" s="12"/>
      <c r="DC1393" s="12"/>
      <c r="DD1393" s="12"/>
      <c r="DE1393" s="12"/>
      <c r="DF1393" s="12"/>
      <c r="DG1393" s="12"/>
      <c r="DH1393" s="12"/>
      <c r="DI1393" s="12"/>
      <c r="DJ1393" s="12"/>
      <c r="DK1393" s="12"/>
      <c r="DL1393" s="12"/>
      <c r="DM1393" s="12"/>
      <c r="DN1393" s="12"/>
      <c r="DO1393" s="12"/>
      <c r="DP1393" s="12"/>
      <c r="DQ1393" s="12"/>
      <c r="DR1393" s="12"/>
      <c r="DS1393" s="12"/>
      <c r="DT1393" s="12"/>
      <c r="DU1393" s="12"/>
      <c r="DV1393" s="12"/>
      <c r="DW1393" s="12"/>
      <c r="DX1393" s="12"/>
    </row>
    <row r="1394" spans="1:128" x14ac:dyDescent="0.25">
      <c r="A1394" s="34" t="s">
        <v>37</v>
      </c>
      <c r="B1394" s="1">
        <v>44342</v>
      </c>
      <c r="C1394" s="2"/>
      <c r="D1394" s="1"/>
      <c r="F1394">
        <v>139</v>
      </c>
      <c r="G1394" t="s">
        <v>15</v>
      </c>
      <c r="H1394" s="2"/>
      <c r="I1394" s="12"/>
      <c r="J1394" s="12"/>
      <c r="K1394" s="2"/>
      <c r="L1394" s="36"/>
      <c r="M1394" s="2"/>
      <c r="N1394" s="2"/>
      <c r="O1394" s="2"/>
      <c r="P1394" s="12"/>
      <c r="Q1394" s="12"/>
      <c r="R1394" s="12"/>
      <c r="S1394" s="12"/>
      <c r="T1394" s="12"/>
      <c r="U1394" s="12"/>
      <c r="W1394" s="12"/>
      <c r="X1394" s="12"/>
      <c r="Y1394" s="12"/>
      <c r="Z1394" s="12"/>
      <c r="AB1394" s="12"/>
      <c r="AC1394" s="4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O1394" s="12"/>
      <c r="AP1394" s="12"/>
      <c r="AQ1394" s="12"/>
      <c r="AR1394" s="41"/>
      <c r="AS1394" s="12"/>
      <c r="AT1394" s="12"/>
      <c r="AU1394" s="12">
        <v>53.111111111111107</v>
      </c>
      <c r="AV1394" s="12"/>
      <c r="AW1394" s="12"/>
      <c r="AX1394" s="13"/>
      <c r="AY1394" s="12">
        <v>2440.8266666666668</v>
      </c>
      <c r="AZ1394" s="19">
        <v>41</v>
      </c>
      <c r="BA1394" s="12">
        <f>AY1394*(AZ1394/100)</f>
        <v>1000.7389333333333</v>
      </c>
      <c r="BB1394" s="40">
        <v>100.07389333333333</v>
      </c>
      <c r="BC1394" s="12"/>
      <c r="BE1394" s="12"/>
      <c r="BF1394" s="12">
        <f>BA1394/227</f>
        <v>4.4085415565345079</v>
      </c>
      <c r="BG1394" s="12"/>
      <c r="BH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  <c r="CN1394" s="12"/>
      <c r="CO1394" s="12"/>
      <c r="CP1394" s="12"/>
      <c r="CQ1394" s="12"/>
      <c r="CR1394" s="12"/>
      <c r="CS1394" s="12"/>
      <c r="CT1394" s="12"/>
      <c r="CU1394" s="12"/>
      <c r="CV1394" s="12"/>
      <c r="CW1394" s="12"/>
      <c r="CX1394" s="12"/>
      <c r="CY1394" s="12"/>
      <c r="CZ1394" s="12"/>
      <c r="DA1394" s="12"/>
      <c r="DB1394" s="12"/>
      <c r="DC1394" s="12"/>
      <c r="DD1394" s="12"/>
      <c r="DE1394" s="12"/>
      <c r="DF1394" s="12"/>
      <c r="DG1394" s="12"/>
      <c r="DH1394" s="12"/>
      <c r="DI1394" s="12"/>
      <c r="DJ1394" s="12"/>
      <c r="DK1394" s="12"/>
      <c r="DL1394" s="12"/>
      <c r="DM1394" s="12"/>
      <c r="DN1394" s="12"/>
      <c r="DO1394" s="12"/>
      <c r="DP1394" s="12"/>
      <c r="DQ1394" s="12"/>
      <c r="DR1394" s="12"/>
      <c r="DS1394" s="12"/>
      <c r="DT1394" s="12"/>
      <c r="DU1394" s="12"/>
      <c r="DV1394" s="12"/>
      <c r="DW1394" s="12"/>
      <c r="DX1394" s="12"/>
    </row>
    <row r="1395" spans="1:128" x14ac:dyDescent="0.25">
      <c r="A1395" s="34" t="s">
        <v>37</v>
      </c>
      <c r="B1395" s="1">
        <v>44348</v>
      </c>
      <c r="C1395" s="2"/>
      <c r="D1395" s="1"/>
      <c r="F1395">
        <v>145</v>
      </c>
      <c r="G1395" t="s">
        <v>15</v>
      </c>
      <c r="H1395" s="2"/>
      <c r="I1395" s="12"/>
      <c r="J1395" s="12"/>
      <c r="K1395" s="2"/>
      <c r="L1395" s="36"/>
      <c r="M1395" s="2"/>
      <c r="N1395" s="2"/>
      <c r="O1395" s="2"/>
      <c r="P1395" s="12"/>
      <c r="Q1395" s="12"/>
      <c r="R1395" s="12"/>
      <c r="S1395" s="12"/>
      <c r="T1395" s="12"/>
      <c r="U1395" s="12"/>
      <c r="W1395" s="12"/>
      <c r="X1395" s="12"/>
      <c r="Y1395" s="12"/>
      <c r="Z1395" s="12"/>
      <c r="AB1395" s="12"/>
      <c r="AC1395" s="4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O1395" s="12"/>
      <c r="AP1395" s="12"/>
      <c r="AQ1395" s="12"/>
      <c r="AR1395" s="41"/>
      <c r="AS1395" s="12"/>
      <c r="AT1395" s="12"/>
      <c r="AU1395" s="12">
        <v>62.133333333333326</v>
      </c>
      <c r="AV1395" s="12"/>
      <c r="AW1395" s="12"/>
      <c r="AX1395" s="13"/>
      <c r="AY1395" s="12">
        <v>2662.7066666666669</v>
      </c>
      <c r="AZ1395" s="19">
        <v>41</v>
      </c>
      <c r="BA1395" s="12">
        <f>AY1395*(AZ1395/100)</f>
        <v>1091.7097333333334</v>
      </c>
      <c r="BB1395" s="40">
        <v>109.17097333333334</v>
      </c>
      <c r="BC1395" s="12"/>
      <c r="BE1395" s="12"/>
      <c r="BF1395" s="12">
        <f>BA1395/227</f>
        <v>4.8092939794419971</v>
      </c>
      <c r="BG1395" s="12"/>
      <c r="BH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2"/>
      <c r="CV1395" s="12"/>
      <c r="CW1395" s="12"/>
      <c r="CX1395" s="12"/>
      <c r="CY1395" s="12"/>
      <c r="CZ1395" s="12"/>
      <c r="DA1395" s="12"/>
      <c r="DB1395" s="12"/>
      <c r="DC1395" s="12"/>
      <c r="DD1395" s="12"/>
      <c r="DE1395" s="12"/>
      <c r="DF1395" s="12"/>
      <c r="DG1395" s="12"/>
      <c r="DH1395" s="12"/>
      <c r="DI1395" s="12"/>
      <c r="DJ1395" s="12"/>
      <c r="DK1395" s="12"/>
      <c r="DL1395" s="12"/>
      <c r="DM1395" s="12"/>
      <c r="DN1395" s="12"/>
      <c r="DO1395" s="12"/>
      <c r="DP1395" s="12"/>
      <c r="DQ1395" s="12"/>
      <c r="DR1395" s="12"/>
      <c r="DS1395" s="12"/>
      <c r="DT1395" s="12"/>
      <c r="DU1395" s="12"/>
      <c r="DV1395" s="12"/>
      <c r="DW1395" s="12"/>
      <c r="DX1395" s="12"/>
    </row>
    <row r="1396" spans="1:128" x14ac:dyDescent="0.25">
      <c r="A1396" s="34" t="s">
        <v>37</v>
      </c>
      <c r="B1396" s="1">
        <v>44349</v>
      </c>
      <c r="C1396" s="2">
        <v>9</v>
      </c>
      <c r="D1396" s="1" t="s">
        <v>122</v>
      </c>
      <c r="E1396" t="s">
        <v>20</v>
      </c>
      <c r="F1396">
        <v>146</v>
      </c>
      <c r="G1396" t="s">
        <v>15</v>
      </c>
      <c r="H1396" s="2"/>
      <c r="I1396" s="12"/>
      <c r="J1396" s="12"/>
      <c r="K1396" s="2"/>
      <c r="L1396" s="36"/>
      <c r="M1396" s="2"/>
      <c r="N1396" s="2"/>
      <c r="O1396" s="2"/>
      <c r="P1396" s="12"/>
      <c r="Q1396" s="12"/>
      <c r="R1396" s="12"/>
      <c r="S1396" s="12"/>
      <c r="T1396" s="12"/>
      <c r="U1396" s="12"/>
      <c r="W1396" s="12"/>
      <c r="X1396" s="12"/>
      <c r="Y1396" s="12"/>
      <c r="Z1396" s="12"/>
      <c r="AB1396" s="12"/>
      <c r="AC1396" s="4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O1396" s="12"/>
      <c r="AP1396" s="12"/>
      <c r="AQ1396" s="12"/>
      <c r="AR1396" s="41"/>
      <c r="AS1396" s="12"/>
      <c r="AT1396" s="12"/>
      <c r="AU1396" s="12"/>
      <c r="AV1396" s="12"/>
      <c r="AW1396" s="12"/>
      <c r="AX1396" s="13"/>
      <c r="AY1396" s="12"/>
      <c r="AZ1396" s="12"/>
      <c r="BA1396" s="12"/>
      <c r="BB1396" s="40">
        <v>0</v>
      </c>
      <c r="BC1396" s="12"/>
      <c r="BE1396" s="12"/>
      <c r="BF1396" s="12"/>
      <c r="BG1396" s="12"/>
      <c r="BH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/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2"/>
      <c r="DF1396" s="12"/>
      <c r="DG1396" s="12"/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/>
      <c r="DT1396" s="12"/>
      <c r="DU1396" s="12"/>
      <c r="DV1396" s="12"/>
      <c r="DW1396" s="12"/>
      <c r="DX1396" s="12"/>
    </row>
    <row r="1397" spans="1:128" x14ac:dyDescent="0.25">
      <c r="A1397" s="34" t="s">
        <v>37</v>
      </c>
      <c r="B1397" s="1">
        <v>44203</v>
      </c>
      <c r="C1397" s="2">
        <v>0</v>
      </c>
      <c r="D1397" s="1" t="s">
        <v>223</v>
      </c>
      <c r="E1397" t="s">
        <v>14</v>
      </c>
      <c r="F1397">
        <v>0</v>
      </c>
      <c r="G1397" t="s">
        <v>15</v>
      </c>
      <c r="H1397" s="2"/>
      <c r="I1397" s="12"/>
      <c r="J1397" s="12"/>
      <c r="K1397" s="2"/>
      <c r="L1397" s="36"/>
      <c r="M1397" s="2"/>
      <c r="N1397" s="2"/>
      <c r="O1397" s="2"/>
      <c r="P1397" s="12"/>
      <c r="Q1397" s="12"/>
      <c r="R1397" s="12"/>
      <c r="S1397" s="12"/>
      <c r="T1397" s="12"/>
      <c r="U1397" s="12"/>
      <c r="W1397" s="12"/>
      <c r="X1397" s="12"/>
      <c r="Y1397" s="12"/>
      <c r="Z1397" s="12"/>
      <c r="AB1397" s="17"/>
      <c r="AC1397" s="4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O1397" s="12"/>
      <c r="AP1397" s="12"/>
      <c r="AQ1397" s="12"/>
      <c r="AR1397" s="41"/>
      <c r="AS1397" s="12"/>
      <c r="AT1397" s="12"/>
      <c r="AU1397" s="12"/>
      <c r="AV1397" s="17"/>
      <c r="AW1397" s="17"/>
      <c r="AX1397" s="18"/>
      <c r="AY1397" s="12"/>
      <c r="AZ1397" s="12"/>
      <c r="BA1397" s="12"/>
      <c r="BB1397" s="40">
        <v>0</v>
      </c>
      <c r="BC1397" s="12"/>
      <c r="BE1397" s="12"/>
      <c r="BF1397" s="12"/>
      <c r="BG1397" s="12"/>
      <c r="BH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2"/>
      <c r="CV1397" s="12"/>
      <c r="CW1397" s="12"/>
      <c r="CX1397" s="12"/>
      <c r="CY1397" s="12"/>
      <c r="CZ1397" s="12"/>
      <c r="DA1397" s="12"/>
      <c r="DB1397" s="12"/>
      <c r="DC1397" s="12"/>
      <c r="DD1397" s="12"/>
      <c r="DE1397" s="12"/>
      <c r="DF1397" s="12"/>
      <c r="DG1397" s="12"/>
      <c r="DH1397" s="12"/>
      <c r="DI1397" s="12"/>
      <c r="DJ1397" s="12"/>
      <c r="DK1397" s="12"/>
      <c r="DL1397" s="12"/>
      <c r="DM1397" s="12"/>
      <c r="DN1397" s="12"/>
      <c r="DO1397" s="12"/>
      <c r="DP1397" s="12"/>
      <c r="DQ1397" s="12"/>
      <c r="DR1397" s="12"/>
      <c r="DS1397" s="12"/>
      <c r="DT1397" s="12"/>
      <c r="DU1397" s="12"/>
      <c r="DV1397" s="12"/>
      <c r="DW1397" s="12"/>
      <c r="DX1397" s="12"/>
    </row>
    <row r="1398" spans="1:128" x14ac:dyDescent="0.25">
      <c r="A1398" s="34" t="s">
        <v>37</v>
      </c>
      <c r="B1398" s="1">
        <v>44300</v>
      </c>
      <c r="C1398" s="2"/>
      <c r="D1398" s="1"/>
      <c r="F1398">
        <v>97</v>
      </c>
      <c r="G1398" t="s">
        <v>15</v>
      </c>
      <c r="H1398" s="2"/>
      <c r="I1398" s="12"/>
      <c r="J1398" s="12"/>
      <c r="K1398" s="2"/>
      <c r="L1398" s="36"/>
      <c r="M1398" s="2"/>
      <c r="N1398" s="2"/>
      <c r="O1398" s="2"/>
      <c r="P1398" s="12"/>
      <c r="Q1398" s="12"/>
      <c r="R1398" s="12"/>
      <c r="S1398" s="12"/>
      <c r="T1398" s="12"/>
      <c r="U1398" s="12">
        <v>1667.2446176046176</v>
      </c>
      <c r="V1398" s="40">
        <v>166.72446176046176</v>
      </c>
      <c r="W1398" s="12"/>
      <c r="X1398" s="12"/>
      <c r="Y1398" s="12"/>
      <c r="Z1398" s="12">
        <v>852.79509379509386</v>
      </c>
      <c r="AA1398" s="40">
        <v>85.279509379509392</v>
      </c>
      <c r="AB1398" s="17">
        <v>2.6760000000000002</v>
      </c>
      <c r="AC1398" s="42">
        <f>AB1398/AA1398</f>
        <v>3.1379167392852972E-2</v>
      </c>
      <c r="AD1398" s="12"/>
      <c r="AE1398" s="12"/>
      <c r="AF1398" s="12"/>
      <c r="AG1398" s="12"/>
      <c r="AH1398" s="12"/>
      <c r="AI1398" s="12">
        <v>988.05988455988449</v>
      </c>
      <c r="AJ1398" s="12">
        <v>0</v>
      </c>
      <c r="AK1398" s="12"/>
      <c r="AL1398" s="12"/>
      <c r="AM1398" s="12">
        <v>988.05988455988449</v>
      </c>
      <c r="AN1398" s="40">
        <v>98.805988455988455</v>
      </c>
      <c r="AO1398" s="12"/>
      <c r="AP1398" s="12"/>
      <c r="AQ1398" s="12"/>
      <c r="AR1398" s="41">
        <f>AS1398+AT1398+AV1398+AW1398</f>
        <v>168.2</v>
      </c>
      <c r="AS1398" s="17">
        <v>12.4</v>
      </c>
      <c r="AT1398" s="17">
        <v>70.599999999999994</v>
      </c>
      <c r="AU1398" s="12"/>
      <c r="AV1398" s="17">
        <v>9.1999999999999993</v>
      </c>
      <c r="AW1398" s="17">
        <v>76</v>
      </c>
      <c r="AX1398" s="18"/>
      <c r="AY1398" s="12"/>
      <c r="AZ1398" s="12"/>
      <c r="BA1398" s="12"/>
      <c r="BB1398" s="40">
        <v>0</v>
      </c>
      <c r="BC1398" s="12">
        <f t="shared" ref="BC1398:BC1400" si="77">U1398+Z1398+AM1398+BA1398</f>
        <v>3508.0995959595957</v>
      </c>
      <c r="BD1398">
        <f t="shared" ref="BD1398:BD1400" si="78">V1398+AA1398+AN1398</f>
        <v>350.80995959595964</v>
      </c>
      <c r="BE1398" s="12"/>
      <c r="BF1398" s="12"/>
      <c r="BG1398" s="12"/>
      <c r="BH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  <c r="CN1398" s="12"/>
      <c r="CO1398" s="12"/>
      <c r="CP1398" s="12"/>
      <c r="CQ1398" s="12"/>
      <c r="CR1398" s="12"/>
      <c r="CS1398" s="12"/>
      <c r="CT1398" s="12"/>
      <c r="CU1398" s="12"/>
      <c r="CV1398" s="12"/>
      <c r="CW1398" s="12"/>
      <c r="CX1398" s="12"/>
      <c r="CY1398" s="12"/>
      <c r="CZ1398" s="12"/>
      <c r="DA1398" s="12"/>
      <c r="DB1398" s="12"/>
      <c r="DC1398" s="12"/>
      <c r="DD1398" s="12"/>
      <c r="DE1398" s="12"/>
      <c r="DF1398" s="12"/>
      <c r="DG1398" s="12"/>
      <c r="DH1398" s="12"/>
      <c r="DI1398" s="12"/>
      <c r="DJ1398" s="12"/>
      <c r="DK1398" s="12"/>
      <c r="DL1398" s="12"/>
      <c r="DM1398" s="12"/>
      <c r="DN1398" s="12"/>
      <c r="DO1398" s="12"/>
      <c r="DP1398" s="12"/>
      <c r="DQ1398" s="12"/>
      <c r="DR1398" s="12"/>
      <c r="DS1398" s="12"/>
      <c r="DT1398" s="12"/>
      <c r="DU1398" s="12"/>
      <c r="DV1398" s="12"/>
      <c r="DW1398" s="12"/>
      <c r="DX1398" s="12"/>
    </row>
    <row r="1399" spans="1:128" x14ac:dyDescent="0.25">
      <c r="A1399" s="34" t="s">
        <v>35</v>
      </c>
      <c r="B1399" s="1">
        <v>44237</v>
      </c>
      <c r="C1399" s="2">
        <v>3</v>
      </c>
      <c r="D1399" t="s">
        <v>224</v>
      </c>
      <c r="E1399" t="s">
        <v>16</v>
      </c>
      <c r="F1399">
        <v>34</v>
      </c>
      <c r="G1399" t="s">
        <v>15</v>
      </c>
      <c r="H1399" s="2"/>
      <c r="I1399" s="12"/>
      <c r="J1399" s="12"/>
      <c r="K1399" s="2"/>
      <c r="L1399" s="36">
        <v>34</v>
      </c>
      <c r="M1399" s="2"/>
      <c r="N1399" s="2"/>
      <c r="O1399" s="2"/>
      <c r="P1399" s="12"/>
      <c r="Q1399" s="12"/>
      <c r="R1399" s="12"/>
      <c r="S1399" s="12"/>
      <c r="T1399" s="12"/>
      <c r="U1399" s="12">
        <v>323.60000000000002</v>
      </c>
      <c r="V1399" s="40">
        <v>32.36</v>
      </c>
      <c r="W1399" s="12"/>
      <c r="X1399" s="12"/>
      <c r="Y1399" s="12"/>
      <c r="Z1399" s="12">
        <v>453.20000000000005</v>
      </c>
      <c r="AA1399" s="40">
        <v>45.320000000000007</v>
      </c>
      <c r="AB1399" s="15">
        <v>1.1583333333333332</v>
      </c>
      <c r="AC1399" s="42">
        <f>AB1399/AA1399</f>
        <v>2.5558987937628709E-2</v>
      </c>
      <c r="AD1399" s="12"/>
      <c r="AE1399" s="12"/>
      <c r="AF1399" s="12"/>
      <c r="AG1399" s="12"/>
      <c r="AH1399" s="12"/>
      <c r="AI1399" s="12">
        <v>0</v>
      </c>
      <c r="AJ1399" s="12">
        <v>0</v>
      </c>
      <c r="AK1399" s="12"/>
      <c r="AL1399" s="12"/>
      <c r="AM1399" s="12"/>
      <c r="AO1399" s="12"/>
      <c r="AP1399" s="12"/>
      <c r="AQ1399" s="12"/>
      <c r="AR1399" s="41">
        <f>AS1399+AT1399+AV1399+AW1399</f>
        <v>12.666666666666666</v>
      </c>
      <c r="AS1399" s="15">
        <v>12.666666666666666</v>
      </c>
      <c r="AT1399" s="15">
        <v>0</v>
      </c>
      <c r="AU1399" s="12"/>
      <c r="AV1399" s="15">
        <v>0</v>
      </c>
      <c r="AW1399" s="15">
        <v>0</v>
      </c>
      <c r="AX1399" s="16"/>
      <c r="AY1399" s="12"/>
      <c r="AZ1399" s="12"/>
      <c r="BA1399" s="12"/>
      <c r="BB1399" s="40">
        <v>0</v>
      </c>
      <c r="BC1399" s="12">
        <f t="shared" si="77"/>
        <v>776.80000000000007</v>
      </c>
      <c r="BD1399">
        <f t="shared" si="78"/>
        <v>77.680000000000007</v>
      </c>
      <c r="BE1399" s="12"/>
      <c r="BF1399" s="12"/>
      <c r="BG1399" s="12"/>
      <c r="BH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2"/>
      <c r="CV1399" s="12"/>
      <c r="CW1399" s="12"/>
      <c r="CX1399" s="12"/>
      <c r="CY1399" s="12"/>
      <c r="CZ1399" s="12"/>
      <c r="DA1399" s="12"/>
      <c r="DB1399" s="12"/>
      <c r="DC1399" s="12"/>
      <c r="DD1399" s="12"/>
      <c r="DE1399" s="12"/>
      <c r="DF1399" s="12"/>
      <c r="DG1399" s="12"/>
      <c r="DH1399" s="12"/>
      <c r="DI1399" s="12"/>
      <c r="DJ1399" s="12"/>
      <c r="DK1399" s="12"/>
      <c r="DL1399" s="12"/>
      <c r="DM1399" s="12"/>
      <c r="DN1399" s="12"/>
      <c r="DO1399" s="12"/>
      <c r="DP1399" s="12"/>
      <c r="DQ1399" s="12"/>
      <c r="DR1399" s="12"/>
      <c r="DS1399" s="12"/>
      <c r="DT1399" s="12"/>
      <c r="DU1399" s="12"/>
      <c r="DV1399" s="12"/>
      <c r="DW1399" s="12"/>
      <c r="DX1399" s="12"/>
    </row>
    <row r="1400" spans="1:128" x14ac:dyDescent="0.25">
      <c r="A1400" s="34" t="s">
        <v>35</v>
      </c>
      <c r="B1400" s="1">
        <v>44258</v>
      </c>
      <c r="C1400" s="2">
        <v>4</v>
      </c>
      <c r="D1400" t="s">
        <v>220</v>
      </c>
      <c r="E1400" t="s">
        <v>17</v>
      </c>
      <c r="F1400">
        <v>55</v>
      </c>
      <c r="G1400" t="s">
        <v>15</v>
      </c>
      <c r="H1400" s="2"/>
      <c r="I1400" s="12"/>
      <c r="J1400" s="12"/>
      <c r="K1400" s="2"/>
      <c r="L1400" s="36"/>
      <c r="M1400" s="2">
        <v>55</v>
      </c>
      <c r="N1400" s="2"/>
      <c r="O1400" s="2"/>
      <c r="P1400" s="12"/>
      <c r="Q1400" s="12"/>
      <c r="R1400" s="12"/>
      <c r="S1400" s="12"/>
      <c r="T1400" s="12"/>
      <c r="U1400" s="12">
        <v>897.79002050580993</v>
      </c>
      <c r="V1400" s="40">
        <v>89.779002050580999</v>
      </c>
      <c r="W1400" s="12"/>
      <c r="X1400" s="12"/>
      <c r="Y1400" s="12"/>
      <c r="Z1400" s="12">
        <v>732.27670995670996</v>
      </c>
      <c r="AA1400" s="40">
        <v>73.227670995670991</v>
      </c>
      <c r="AB1400" s="17">
        <v>2.9980000000000002</v>
      </c>
      <c r="AC1400" s="42">
        <f>AB1400/AA1400</f>
        <v>4.0940807747077375E-2</v>
      </c>
      <c r="AD1400" s="12"/>
      <c r="AE1400" s="12"/>
      <c r="AF1400" s="12"/>
      <c r="AG1400" s="12"/>
      <c r="AH1400" s="12"/>
      <c r="AI1400" s="12">
        <v>0</v>
      </c>
      <c r="AJ1400" s="12">
        <v>45.31385737069948</v>
      </c>
      <c r="AK1400" s="12"/>
      <c r="AL1400" s="12"/>
      <c r="AM1400" s="12">
        <v>45.31385737069948</v>
      </c>
      <c r="AN1400" s="40">
        <v>4.5313857370699484</v>
      </c>
      <c r="AO1400" s="12"/>
      <c r="AP1400" s="12"/>
      <c r="AQ1400" s="12"/>
      <c r="AR1400" s="41">
        <f>AS1400+AT1400+AV1400+AW1400</f>
        <v>147.19999999999999</v>
      </c>
      <c r="AS1400" s="17">
        <v>104.6</v>
      </c>
      <c r="AT1400" s="17">
        <v>1.6</v>
      </c>
      <c r="AU1400" s="12"/>
      <c r="AV1400" s="17">
        <v>3.6</v>
      </c>
      <c r="AW1400" s="17">
        <v>37.4</v>
      </c>
      <c r="AX1400" s="18"/>
      <c r="AY1400" s="12"/>
      <c r="AZ1400" s="12"/>
      <c r="BA1400" s="12"/>
      <c r="BB1400" s="40">
        <v>0</v>
      </c>
      <c r="BC1400" s="12">
        <f t="shared" si="77"/>
        <v>1675.3805878332194</v>
      </c>
      <c r="BD1400">
        <f t="shared" si="78"/>
        <v>167.53805878332193</v>
      </c>
      <c r="BE1400" s="12"/>
      <c r="BF1400" s="12"/>
      <c r="BG1400" s="12"/>
      <c r="BH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  <c r="CN1400" s="12"/>
      <c r="CO1400" s="12"/>
      <c r="CP1400" s="12"/>
      <c r="CQ1400" s="12"/>
      <c r="CR1400" s="12"/>
      <c r="CS1400" s="12"/>
      <c r="CT1400" s="12"/>
      <c r="CU1400" s="12"/>
      <c r="CV1400" s="12"/>
      <c r="CW1400" s="12"/>
      <c r="CX1400" s="12"/>
      <c r="CY1400" s="12"/>
      <c r="CZ1400" s="12"/>
      <c r="DA1400" s="12"/>
      <c r="DB1400" s="12"/>
      <c r="DC1400" s="12"/>
      <c r="DD1400" s="12"/>
      <c r="DE1400" s="12"/>
      <c r="DF1400" s="12"/>
      <c r="DG1400" s="12"/>
      <c r="DH1400" s="12"/>
      <c r="DI1400" s="12"/>
      <c r="DJ1400" s="12"/>
      <c r="DK1400" s="12"/>
      <c r="DL1400" s="12"/>
      <c r="DM1400" s="12"/>
      <c r="DN1400" s="12"/>
      <c r="DO1400" s="12"/>
      <c r="DP1400" s="12"/>
      <c r="DQ1400" s="12"/>
      <c r="DR1400" s="12"/>
      <c r="DS1400" s="12"/>
      <c r="DT1400" s="12"/>
      <c r="DU1400" s="12"/>
      <c r="DV1400" s="12"/>
      <c r="DW1400" s="12"/>
      <c r="DX1400" s="12"/>
    </row>
    <row r="1401" spans="1:128" x14ac:dyDescent="0.25">
      <c r="A1401" s="34" t="s">
        <v>35</v>
      </c>
      <c r="B1401" s="1">
        <v>44321</v>
      </c>
      <c r="C1401" s="2">
        <v>8</v>
      </c>
      <c r="D1401" s="1" t="s">
        <v>221</v>
      </c>
      <c r="E1401" t="s">
        <v>19</v>
      </c>
      <c r="F1401">
        <v>118</v>
      </c>
      <c r="G1401" t="s">
        <v>15</v>
      </c>
      <c r="H1401" s="2"/>
      <c r="I1401" s="12"/>
      <c r="J1401" s="12"/>
      <c r="K1401" s="2"/>
      <c r="L1401" s="36"/>
      <c r="M1401" s="2"/>
      <c r="N1401" s="2"/>
      <c r="O1401" s="2">
        <v>118</v>
      </c>
      <c r="P1401" s="12"/>
      <c r="Q1401" s="12"/>
      <c r="R1401" s="12"/>
      <c r="S1401" s="12"/>
      <c r="T1401" s="12"/>
      <c r="U1401" s="12"/>
      <c r="W1401" s="12"/>
      <c r="X1401" s="12"/>
      <c r="Y1401" s="12"/>
      <c r="Z1401" s="12"/>
      <c r="AB1401" s="17"/>
      <c r="AC1401" s="4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O1401" s="12"/>
      <c r="AP1401" s="12"/>
      <c r="AQ1401" s="12"/>
      <c r="AR1401" s="41"/>
      <c r="AS1401" s="17"/>
      <c r="AT1401" s="17"/>
      <c r="AU1401" s="12">
        <v>40.13333333333334</v>
      </c>
      <c r="AV1401" s="17"/>
      <c r="AW1401" s="17"/>
      <c r="AX1401" s="18"/>
      <c r="AY1401" s="12">
        <v>1558.4666666666667</v>
      </c>
      <c r="AZ1401" s="19">
        <v>41</v>
      </c>
      <c r="BA1401" s="12">
        <f>AY1401*(AZ1401/100)</f>
        <v>638.97133333333329</v>
      </c>
      <c r="BB1401" s="40">
        <v>63.897133333333329</v>
      </c>
      <c r="BC1401" s="12"/>
      <c r="BE1401" s="12"/>
      <c r="BF1401" s="12">
        <f>BA1401/227</f>
        <v>2.8148516886930981</v>
      </c>
      <c r="BG1401" s="12"/>
      <c r="BH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2"/>
      <c r="CV1401" s="12"/>
      <c r="CW1401" s="12"/>
      <c r="CX1401" s="12"/>
      <c r="CY1401" s="12"/>
      <c r="CZ1401" s="12"/>
      <c r="DA1401" s="12"/>
      <c r="DB1401" s="12"/>
      <c r="DC1401" s="12"/>
      <c r="DD1401" s="12"/>
      <c r="DE1401" s="12"/>
      <c r="DF1401" s="12"/>
      <c r="DG1401" s="12"/>
      <c r="DH1401" s="12"/>
      <c r="DI1401" s="12"/>
      <c r="DJ1401" s="12"/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2"/>
      <c r="DV1401" s="12"/>
      <c r="DW1401" s="12"/>
      <c r="DX1401" s="12"/>
    </row>
    <row r="1402" spans="1:128" x14ac:dyDescent="0.25">
      <c r="A1402" s="34" t="s">
        <v>35</v>
      </c>
      <c r="B1402" s="1">
        <v>44307</v>
      </c>
      <c r="C1402" s="2">
        <v>7</v>
      </c>
      <c r="D1402" t="s">
        <v>222</v>
      </c>
      <c r="E1402" t="s">
        <v>18</v>
      </c>
      <c r="F1402">
        <v>104</v>
      </c>
      <c r="G1402" t="s">
        <v>15</v>
      </c>
      <c r="H1402" s="2"/>
      <c r="I1402" s="12"/>
      <c r="J1402" s="12"/>
      <c r="K1402" s="2"/>
      <c r="L1402" s="36"/>
      <c r="M1402" s="2"/>
      <c r="N1402" s="2">
        <v>104</v>
      </c>
      <c r="O1402" s="2"/>
      <c r="P1402" s="12"/>
      <c r="Q1402" s="12"/>
      <c r="R1402" s="12"/>
      <c r="S1402" s="12"/>
      <c r="T1402" s="12"/>
      <c r="U1402" s="12"/>
      <c r="W1402" s="12"/>
      <c r="X1402" s="12"/>
      <c r="Y1402" s="12"/>
      <c r="Z1402" s="12"/>
      <c r="AB1402" s="17"/>
      <c r="AC1402" s="4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O1402" s="12"/>
      <c r="AP1402" s="12"/>
      <c r="AQ1402" s="12"/>
      <c r="AR1402" s="41"/>
      <c r="AS1402" s="17"/>
      <c r="AT1402" s="17"/>
      <c r="AU1402" s="12">
        <v>3.6</v>
      </c>
      <c r="AV1402" s="17"/>
      <c r="AW1402" s="17"/>
      <c r="AX1402" s="18"/>
      <c r="AY1402" s="12">
        <v>151.54666666666665</v>
      </c>
      <c r="AZ1402" s="19">
        <v>41</v>
      </c>
      <c r="BA1402" s="12">
        <f>AY1402*(AZ1402/100)</f>
        <v>62.134133333333324</v>
      </c>
      <c r="BB1402" s="40">
        <v>6.2134133333333326</v>
      </c>
      <c r="BC1402" s="12"/>
      <c r="BE1402" s="12"/>
      <c r="BF1402" s="12">
        <f>BA1402/227</f>
        <v>0.27371864904552123</v>
      </c>
      <c r="BG1402" s="12"/>
      <c r="BH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/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2"/>
      <c r="DF1402" s="12"/>
      <c r="DG1402" s="12"/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/>
      <c r="DT1402" s="12"/>
      <c r="DU1402" s="12"/>
      <c r="DV1402" s="12"/>
      <c r="DW1402" s="12"/>
      <c r="DX1402" s="12"/>
    </row>
    <row r="1403" spans="1:128" x14ac:dyDescent="0.25">
      <c r="A1403" s="34" t="s">
        <v>35</v>
      </c>
      <c r="B1403" s="1">
        <v>44217</v>
      </c>
      <c r="C1403" s="2"/>
      <c r="D1403" s="1"/>
      <c r="F1403">
        <v>14</v>
      </c>
      <c r="G1403" t="s">
        <v>15</v>
      </c>
      <c r="H1403" s="2"/>
      <c r="I1403" s="12"/>
      <c r="J1403" s="12"/>
      <c r="K1403" s="2"/>
      <c r="L1403" s="36"/>
      <c r="M1403" s="2"/>
      <c r="N1403" s="2"/>
      <c r="O1403" s="2"/>
      <c r="P1403" s="12"/>
      <c r="Q1403" s="12"/>
      <c r="R1403" s="12"/>
      <c r="S1403" s="12"/>
      <c r="T1403" s="12"/>
      <c r="U1403" s="12"/>
      <c r="W1403" s="12"/>
      <c r="X1403" s="12"/>
      <c r="Y1403" s="12"/>
      <c r="Z1403" s="12"/>
      <c r="AB1403" s="14"/>
      <c r="AC1403" s="4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O1403" s="12"/>
      <c r="AP1403" s="12"/>
      <c r="AQ1403" s="12"/>
      <c r="AR1403" s="41"/>
      <c r="AS1403" s="14"/>
      <c r="AT1403" s="14"/>
      <c r="AU1403" s="12"/>
      <c r="AV1403" s="14"/>
      <c r="AW1403" s="14"/>
      <c r="AX1403" s="20"/>
      <c r="AY1403" s="12"/>
      <c r="AZ1403" s="12"/>
      <c r="BA1403" s="12"/>
      <c r="BB1403" s="40">
        <v>0</v>
      </c>
      <c r="BC1403" s="12"/>
      <c r="BE1403" s="12"/>
      <c r="BF1403" s="12"/>
      <c r="BG1403" s="12"/>
      <c r="BH1403" s="12"/>
      <c r="BJ1403" s="12">
        <v>2.0543987766373566</v>
      </c>
      <c r="BK1403" s="12">
        <f>BP1403+BS1403+BV1403+BY1403+CB1403+CE1403+CH1403+CK1403+CN1403+CQ1403+CT1403+CW1403</f>
        <v>616.31963299120707</v>
      </c>
      <c r="BL1403" s="12"/>
      <c r="BM1403" s="12">
        <f>BP1403+BS1403+BV1403+BY1403+CB1403+CE1403</f>
        <v>473.36138299937051</v>
      </c>
      <c r="BN1403" s="12">
        <v>0.20603651853429175</v>
      </c>
      <c r="BO1403" s="2">
        <v>300</v>
      </c>
      <c r="BP1403" s="12">
        <f>BN1403*BO1403</f>
        <v>61.810955560287525</v>
      </c>
      <c r="BQ1403" s="12">
        <v>0.25716937933465567</v>
      </c>
      <c r="BR1403" s="2">
        <v>300</v>
      </c>
      <c r="BS1403" s="12">
        <f>BQ1403*BR1403</f>
        <v>77.150813800396705</v>
      </c>
      <c r="BT1403" s="12">
        <v>0.29669145591215995</v>
      </c>
      <c r="BU1403" s="2">
        <v>300</v>
      </c>
      <c r="BV1403" s="12">
        <f>BT1403*BU1403</f>
        <v>89.007436773647981</v>
      </c>
      <c r="BW1403" s="12">
        <v>0.28856775024308123</v>
      </c>
      <c r="BX1403" s="2">
        <v>300</v>
      </c>
      <c r="BY1403" s="12">
        <f>BW1403*BX1403</f>
        <v>86.570325072924376</v>
      </c>
      <c r="BZ1403" s="12">
        <v>0.27118059724937921</v>
      </c>
      <c r="CA1403" s="2">
        <v>300</v>
      </c>
      <c r="CB1403" s="12">
        <f>BZ1403*CA1403</f>
        <v>81.354179174813765</v>
      </c>
      <c r="CC1403" s="12">
        <v>0.25822557539100044</v>
      </c>
      <c r="CD1403" s="2">
        <v>300</v>
      </c>
      <c r="CE1403" s="12">
        <f>CC1403*CD1403</f>
        <v>77.467672617300138</v>
      </c>
      <c r="CF1403" s="12">
        <v>0.25278468238456875</v>
      </c>
      <c r="CG1403" s="2">
        <v>300</v>
      </c>
      <c r="CH1403" s="12">
        <f>CF1403*CG1403</f>
        <v>75.835404715370629</v>
      </c>
      <c r="CI1403" s="12">
        <v>0.22374281758821965</v>
      </c>
      <c r="CJ1403" s="2">
        <v>300</v>
      </c>
      <c r="CK1403" s="12">
        <f>CI1403*CJ1403</f>
        <v>67.122845276465895</v>
      </c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2"/>
      <c r="CV1403" s="12"/>
      <c r="CW1403" s="12"/>
      <c r="CX1403" s="12"/>
      <c r="CY1403" s="12"/>
      <c r="CZ1403" s="12"/>
      <c r="DA1403" s="12"/>
      <c r="DB1403" s="12"/>
      <c r="DC1403" s="12"/>
      <c r="DD1403" s="12"/>
      <c r="DE1403" s="12"/>
      <c r="DF1403" s="12"/>
      <c r="DG1403" s="12"/>
      <c r="DH1403" s="12"/>
      <c r="DI1403" s="12"/>
      <c r="DJ1403" s="12"/>
      <c r="DK1403" s="12"/>
      <c r="DL1403" s="12"/>
      <c r="DM1403" s="12"/>
      <c r="DN1403" s="12"/>
      <c r="DO1403" s="12"/>
      <c r="DP1403" s="12"/>
      <c r="DQ1403" s="12"/>
      <c r="DR1403" s="12"/>
      <c r="DS1403" s="12"/>
      <c r="DT1403" s="12"/>
      <c r="DU1403" s="12"/>
      <c r="DV1403" s="12"/>
      <c r="DW1403" s="12"/>
      <c r="DX1403" s="12"/>
    </row>
    <row r="1404" spans="1:128" x14ac:dyDescent="0.25">
      <c r="A1404" s="34" t="s">
        <v>35</v>
      </c>
      <c r="B1404" s="1">
        <v>44231</v>
      </c>
      <c r="C1404" s="2"/>
      <c r="D1404" s="1"/>
      <c r="F1404">
        <v>28</v>
      </c>
      <c r="G1404" t="s">
        <v>15</v>
      </c>
      <c r="H1404" s="2"/>
      <c r="I1404" s="12">
        <v>283</v>
      </c>
      <c r="J1404" s="12">
        <v>7.2</v>
      </c>
      <c r="K1404" s="2"/>
      <c r="L1404" s="36"/>
      <c r="M1404" s="2"/>
      <c r="N1404" s="2"/>
      <c r="O1404" s="2"/>
      <c r="P1404" s="12"/>
      <c r="Q1404" s="12"/>
      <c r="R1404" s="12"/>
      <c r="S1404" s="12"/>
      <c r="T1404" s="12"/>
      <c r="U1404" s="12"/>
      <c r="W1404" s="12"/>
      <c r="X1404" s="12"/>
      <c r="Y1404" s="12"/>
      <c r="Z1404" s="12"/>
      <c r="AB1404" s="15"/>
      <c r="AC1404" s="4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O1404" s="12"/>
      <c r="AP1404" s="12"/>
      <c r="AQ1404" s="12"/>
      <c r="AR1404" s="41"/>
      <c r="AS1404" s="15"/>
      <c r="AT1404" s="15"/>
      <c r="AU1404" s="12"/>
      <c r="AV1404" s="15"/>
      <c r="AW1404" s="15"/>
      <c r="AX1404" s="16"/>
      <c r="AY1404" s="12"/>
      <c r="AZ1404" s="12"/>
      <c r="BA1404" s="12"/>
      <c r="BB1404" s="40">
        <v>0</v>
      </c>
      <c r="BC1404" s="12"/>
      <c r="BE1404" s="12"/>
      <c r="BF1404" s="12"/>
      <c r="BG1404" s="12"/>
      <c r="BH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/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2"/>
      <c r="DF1404" s="12"/>
      <c r="DG1404" s="12"/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/>
      <c r="DT1404" s="12"/>
      <c r="DU1404" s="12"/>
      <c r="DV1404" s="12"/>
      <c r="DW1404" s="12"/>
      <c r="DX1404" s="12"/>
    </row>
    <row r="1405" spans="1:128" x14ac:dyDescent="0.25">
      <c r="A1405" s="34" t="s">
        <v>35</v>
      </c>
      <c r="B1405" s="1">
        <v>44236</v>
      </c>
      <c r="C1405" s="2"/>
      <c r="D1405" s="1"/>
      <c r="F1405">
        <v>33</v>
      </c>
      <c r="G1405" t="s">
        <v>15</v>
      </c>
      <c r="H1405" s="2"/>
      <c r="I1405" s="12">
        <v>417.5</v>
      </c>
      <c r="J1405" s="12">
        <v>10.616666666666667</v>
      </c>
      <c r="K1405" s="2"/>
      <c r="L1405" s="36"/>
      <c r="M1405" s="2"/>
      <c r="N1405" s="2"/>
      <c r="O1405" s="2"/>
      <c r="P1405" s="12"/>
      <c r="Q1405" s="12"/>
      <c r="R1405" s="12"/>
      <c r="S1405" s="12"/>
      <c r="T1405" s="12"/>
      <c r="U1405" s="12"/>
      <c r="W1405" s="12"/>
      <c r="X1405" s="12"/>
      <c r="Y1405" s="12"/>
      <c r="Z1405" s="12"/>
      <c r="AB1405" s="15"/>
      <c r="AC1405" s="4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O1405" s="12"/>
      <c r="AP1405" s="12"/>
      <c r="AQ1405" s="12"/>
      <c r="AR1405" s="41"/>
      <c r="AS1405" s="15"/>
      <c r="AT1405" s="15"/>
      <c r="AU1405" s="12"/>
      <c r="AV1405" s="15"/>
      <c r="AW1405" s="15"/>
      <c r="AX1405" s="16"/>
      <c r="AY1405" s="12"/>
      <c r="AZ1405" s="12"/>
      <c r="BA1405" s="12"/>
      <c r="BB1405" s="40">
        <v>0</v>
      </c>
      <c r="BC1405" s="12"/>
      <c r="BE1405" s="12"/>
      <c r="BF1405" s="12"/>
      <c r="BG1405" s="12"/>
      <c r="BH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/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2"/>
      <c r="DF1405" s="12"/>
      <c r="DG1405" s="12"/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/>
      <c r="DT1405" s="12"/>
      <c r="DU1405" s="12"/>
      <c r="DV1405" s="12"/>
      <c r="DW1405" s="12"/>
      <c r="DX1405" s="12"/>
    </row>
    <row r="1406" spans="1:128" x14ac:dyDescent="0.25">
      <c r="A1406" s="34" t="s">
        <v>35</v>
      </c>
      <c r="B1406" s="1">
        <v>44252</v>
      </c>
      <c r="C1406" s="2"/>
      <c r="D1406" s="1"/>
      <c r="F1406">
        <v>49</v>
      </c>
      <c r="G1406" t="s">
        <v>15</v>
      </c>
      <c r="H1406" s="2"/>
      <c r="I1406" s="12">
        <v>601</v>
      </c>
      <c r="J1406" s="12">
        <v>13.566666666666666</v>
      </c>
      <c r="K1406" s="2"/>
      <c r="L1406" s="36"/>
      <c r="M1406" s="2"/>
      <c r="N1406" s="2"/>
      <c r="O1406" s="2"/>
      <c r="P1406" s="12"/>
      <c r="Q1406" s="12"/>
      <c r="R1406" s="12"/>
      <c r="S1406" s="12"/>
      <c r="T1406" s="12"/>
      <c r="U1406" s="12"/>
      <c r="W1406" s="12"/>
      <c r="X1406" s="12"/>
      <c r="Y1406" s="12"/>
      <c r="Z1406" s="12"/>
      <c r="AB1406" s="15"/>
      <c r="AC1406" s="4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O1406" s="12"/>
      <c r="AP1406" s="12"/>
      <c r="AQ1406" s="12"/>
      <c r="AR1406" s="41"/>
      <c r="AS1406" s="15"/>
      <c r="AT1406" s="15"/>
      <c r="AU1406" s="12"/>
      <c r="AV1406" s="15"/>
      <c r="AW1406" s="15"/>
      <c r="AX1406" s="16"/>
      <c r="AY1406" s="12"/>
      <c r="AZ1406" s="12"/>
      <c r="BA1406" s="12"/>
      <c r="BB1406" s="40">
        <v>0</v>
      </c>
      <c r="BC1406" s="12"/>
      <c r="BE1406" s="12"/>
      <c r="BF1406" s="12"/>
      <c r="BG1406" s="12"/>
      <c r="BH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/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2"/>
      <c r="DF1406" s="12"/>
      <c r="DG1406" s="12"/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/>
      <c r="DT1406" s="12"/>
      <c r="DU1406" s="12"/>
      <c r="DV1406" s="12"/>
      <c r="DW1406" s="12"/>
      <c r="DX1406" s="12"/>
    </row>
    <row r="1407" spans="1:128" x14ac:dyDescent="0.25">
      <c r="A1407" s="34" t="s">
        <v>35</v>
      </c>
      <c r="B1407" s="1">
        <v>44257</v>
      </c>
      <c r="C1407" s="2"/>
      <c r="D1407" s="1"/>
      <c r="F1407">
        <v>54</v>
      </c>
      <c r="G1407" t="s">
        <v>15</v>
      </c>
      <c r="H1407" s="2"/>
      <c r="I1407" s="12">
        <v>703.14285714285711</v>
      </c>
      <c r="J1407" s="12">
        <v>15.285714285714286</v>
      </c>
      <c r="K1407" s="2"/>
      <c r="L1407" s="36"/>
      <c r="M1407" s="2"/>
      <c r="N1407" s="2"/>
      <c r="O1407" s="2"/>
      <c r="P1407" s="12"/>
      <c r="Q1407" s="12"/>
      <c r="R1407" s="12"/>
      <c r="S1407" s="12"/>
      <c r="T1407" s="12"/>
      <c r="U1407" s="12"/>
      <c r="W1407" s="12"/>
      <c r="X1407" s="12"/>
      <c r="Y1407" s="12"/>
      <c r="Z1407" s="12"/>
      <c r="AB1407" s="17"/>
      <c r="AC1407" s="4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O1407" s="12"/>
      <c r="AP1407" s="12"/>
      <c r="AQ1407" s="12"/>
      <c r="AR1407" s="41"/>
      <c r="AS1407" s="17"/>
      <c r="AT1407" s="17"/>
      <c r="AU1407" s="12"/>
      <c r="AV1407" s="17"/>
      <c r="AW1407" s="17"/>
      <c r="AX1407" s="18"/>
      <c r="AY1407" s="12"/>
      <c r="AZ1407" s="12"/>
      <c r="BA1407" s="12"/>
      <c r="BB1407" s="40">
        <v>0</v>
      </c>
      <c r="BC1407" s="12"/>
      <c r="BE1407" s="12"/>
      <c r="BF1407" s="12"/>
      <c r="BG1407" s="12"/>
      <c r="BH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2"/>
      <c r="CV1407" s="12"/>
      <c r="CW1407" s="12"/>
      <c r="CX1407" s="12"/>
      <c r="CY1407" s="12"/>
      <c r="CZ1407" s="12"/>
      <c r="DA1407" s="12"/>
      <c r="DB1407" s="12"/>
      <c r="DC1407" s="12"/>
      <c r="DD1407" s="12"/>
      <c r="DE1407" s="12"/>
      <c r="DF1407" s="12"/>
      <c r="DG1407" s="12"/>
      <c r="DH1407" s="12"/>
      <c r="DI1407" s="12"/>
      <c r="DJ1407" s="12"/>
      <c r="DK1407" s="12"/>
      <c r="DL1407" s="12"/>
      <c r="DM1407" s="12"/>
      <c r="DN1407" s="12"/>
      <c r="DO1407" s="12"/>
      <c r="DP1407" s="12"/>
      <c r="DQ1407" s="12"/>
      <c r="DR1407" s="12"/>
      <c r="DS1407" s="12"/>
      <c r="DT1407" s="12"/>
      <c r="DU1407" s="12"/>
      <c r="DV1407" s="12"/>
      <c r="DW1407" s="12"/>
      <c r="DX1407" s="12"/>
    </row>
    <row r="1408" spans="1:128" x14ac:dyDescent="0.25">
      <c r="A1408" s="34" t="s">
        <v>35</v>
      </c>
      <c r="B1408" s="1">
        <v>44264</v>
      </c>
      <c r="C1408" s="2"/>
      <c r="D1408" s="1"/>
      <c r="F1408">
        <v>61</v>
      </c>
      <c r="G1408" t="s">
        <v>15</v>
      </c>
      <c r="H1408" s="2"/>
      <c r="I1408" s="12">
        <v>769.2</v>
      </c>
      <c r="J1408" s="12">
        <v>16.559999999999999</v>
      </c>
      <c r="K1408" s="2"/>
      <c r="L1408" s="36"/>
      <c r="M1408" s="2"/>
      <c r="N1408" s="2"/>
      <c r="O1408" s="2"/>
      <c r="P1408" s="12"/>
      <c r="Q1408" s="12"/>
      <c r="R1408" s="12"/>
      <c r="S1408" s="12"/>
      <c r="T1408" s="12"/>
      <c r="U1408" s="12"/>
      <c r="W1408" s="12"/>
      <c r="X1408" s="12"/>
      <c r="Y1408" s="12"/>
      <c r="Z1408" s="12"/>
      <c r="AB1408" s="17"/>
      <c r="AC1408" s="4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O1408" s="12"/>
      <c r="AP1408" s="12"/>
      <c r="AQ1408" s="12"/>
      <c r="AR1408" s="41"/>
      <c r="AS1408" s="17"/>
      <c r="AT1408" s="17"/>
      <c r="AU1408" s="12"/>
      <c r="AV1408" s="17"/>
      <c r="AW1408" s="17"/>
      <c r="AX1408" s="18"/>
      <c r="AY1408" s="12"/>
      <c r="AZ1408" s="12"/>
      <c r="BA1408" s="12"/>
      <c r="BB1408" s="40">
        <v>0</v>
      </c>
      <c r="BC1408" s="12"/>
      <c r="BE1408" s="12"/>
      <c r="BF1408" s="12"/>
      <c r="BG1408" s="12"/>
      <c r="BH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  <c r="CN1408" s="12"/>
      <c r="CO1408" s="12"/>
      <c r="CP1408" s="12"/>
      <c r="CQ1408" s="12"/>
      <c r="CR1408" s="12"/>
      <c r="CS1408" s="12"/>
      <c r="CT1408" s="12"/>
      <c r="CU1408" s="12"/>
      <c r="CV1408" s="12"/>
      <c r="CW1408" s="12"/>
      <c r="CX1408" s="12"/>
      <c r="CY1408" s="12"/>
      <c r="CZ1408" s="12"/>
      <c r="DA1408" s="12"/>
      <c r="DB1408" s="12"/>
      <c r="DC1408" s="12"/>
      <c r="DD1408" s="12"/>
      <c r="DE1408" s="12"/>
      <c r="DF1408" s="12"/>
      <c r="DG1408" s="12"/>
      <c r="DH1408" s="12"/>
      <c r="DI1408" s="12"/>
      <c r="DJ1408" s="12"/>
      <c r="DK1408" s="12"/>
      <c r="DL1408" s="12"/>
      <c r="DM1408" s="12"/>
      <c r="DN1408" s="12"/>
      <c r="DO1408" s="12"/>
      <c r="DP1408" s="12"/>
      <c r="DQ1408" s="12"/>
      <c r="DR1408" s="12"/>
      <c r="DS1408" s="12"/>
      <c r="DT1408" s="12"/>
      <c r="DU1408" s="12"/>
      <c r="DV1408" s="12"/>
      <c r="DW1408" s="12"/>
      <c r="DX1408" s="12"/>
    </row>
    <row r="1409" spans="1:128" x14ac:dyDescent="0.25">
      <c r="A1409" s="34" t="s">
        <v>35</v>
      </c>
      <c r="B1409" s="1">
        <v>44265</v>
      </c>
      <c r="C1409" s="2"/>
      <c r="D1409" s="1"/>
      <c r="F1409">
        <v>62</v>
      </c>
      <c r="G1409" t="s">
        <v>15</v>
      </c>
      <c r="H1409" s="2">
        <v>1300</v>
      </c>
      <c r="I1409" s="12"/>
      <c r="J1409" s="12"/>
      <c r="K1409" s="2"/>
      <c r="L1409" s="36"/>
      <c r="M1409" s="2"/>
      <c r="N1409" s="2"/>
      <c r="O1409" s="2"/>
      <c r="P1409" s="12"/>
      <c r="Q1409" s="12"/>
      <c r="R1409" s="12"/>
      <c r="S1409" s="12"/>
      <c r="T1409" s="12"/>
      <c r="U1409" s="12"/>
      <c r="W1409" s="12"/>
      <c r="X1409" s="12"/>
      <c r="Y1409" s="12"/>
      <c r="Z1409" s="12"/>
      <c r="AB1409" s="12"/>
      <c r="AC1409" s="4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O1409" s="12"/>
      <c r="AP1409" s="12"/>
      <c r="AQ1409" s="12"/>
      <c r="AR1409" s="41"/>
      <c r="AS1409" s="12"/>
      <c r="AT1409" s="12"/>
      <c r="AU1409" s="12"/>
      <c r="AV1409" s="12"/>
      <c r="AW1409" s="12"/>
      <c r="AX1409" s="13"/>
      <c r="AY1409" s="12"/>
      <c r="AZ1409" s="12"/>
      <c r="BA1409" s="12"/>
      <c r="BB1409" s="40">
        <v>0</v>
      </c>
      <c r="BC1409" s="12"/>
      <c r="BE1409" s="12"/>
      <c r="BF1409" s="12"/>
      <c r="BG1409" s="12"/>
      <c r="BH1409" s="12"/>
      <c r="BJ1409" s="12">
        <v>1.2914051517227598</v>
      </c>
      <c r="BK1409" s="12">
        <f>BP1409+BS1409+BV1409+BY1409+CB1409+CE1409+CH1409+CK1409+CN1409+CQ1409+CT1409+CW1409</f>
        <v>387.4215455168279</v>
      </c>
      <c r="BL1409" s="12"/>
      <c r="BM1409" s="12">
        <f>BP1409+BS1409+BV1409+BY1409+CB1409+CE1409</f>
        <v>387.4215455168279</v>
      </c>
      <c r="BN1409" s="12">
        <v>0.14087629617860697</v>
      </c>
      <c r="BO1409" s="2">
        <v>300</v>
      </c>
      <c r="BP1409" s="12">
        <f>BN1409*BO1409</f>
        <v>42.262888853582091</v>
      </c>
      <c r="BQ1409" s="12">
        <v>0.16776018318235977</v>
      </c>
      <c r="BR1409" s="2">
        <v>300</v>
      </c>
      <c r="BS1409" s="12">
        <f>BQ1409*BR1409</f>
        <v>50.32805495470793</v>
      </c>
      <c r="BT1409" s="12">
        <v>0.23124941196521007</v>
      </c>
      <c r="BU1409" s="2">
        <v>300</v>
      </c>
      <c r="BV1409" s="12">
        <f>BT1409*BU1409</f>
        <v>69.374823589563022</v>
      </c>
      <c r="BW1409" s="12">
        <v>0.25073777337682518</v>
      </c>
      <c r="BX1409" s="2">
        <v>300</v>
      </c>
      <c r="BY1409" s="12">
        <f>BW1409*BX1409</f>
        <v>75.221332013047558</v>
      </c>
      <c r="BZ1409" s="12">
        <v>0.2504543359892068</v>
      </c>
      <c r="CA1409" s="2">
        <v>300</v>
      </c>
      <c r="CB1409" s="12">
        <f>BZ1409*CA1409</f>
        <v>75.136300796762043</v>
      </c>
      <c r="CC1409" s="12">
        <v>0.25032715103055081</v>
      </c>
      <c r="CD1409" s="2">
        <v>300</v>
      </c>
      <c r="CE1409" s="12">
        <f>CC1409*CD1409</f>
        <v>75.098145309165247</v>
      </c>
      <c r="CF1409" s="12"/>
      <c r="CG1409" s="2"/>
      <c r="CH1409" s="12"/>
      <c r="CI1409" s="12"/>
      <c r="CJ1409" s="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2"/>
      <c r="CV1409" s="12"/>
      <c r="CW1409" s="12"/>
      <c r="CX1409" s="12"/>
      <c r="CY1409" s="12"/>
      <c r="CZ1409" s="12"/>
      <c r="DA1409" s="12"/>
      <c r="DB1409" s="12"/>
      <c r="DC1409" s="12"/>
      <c r="DD1409" s="12"/>
      <c r="DE1409" s="12"/>
      <c r="DF1409" s="12"/>
      <c r="DG1409" s="12"/>
      <c r="DH1409" s="12"/>
      <c r="DI1409" s="12"/>
      <c r="DJ1409" s="12"/>
      <c r="DK1409" s="12"/>
      <c r="DL1409" s="12"/>
      <c r="DM1409" s="12"/>
      <c r="DN1409" s="12"/>
      <c r="DO1409" s="12"/>
      <c r="DP1409" s="12"/>
      <c r="DQ1409" s="12"/>
      <c r="DR1409" s="12"/>
      <c r="DS1409" s="12"/>
      <c r="DT1409" s="12"/>
      <c r="DU1409" s="12"/>
      <c r="DV1409" s="12"/>
      <c r="DW1409" s="12"/>
      <c r="DX1409" s="12"/>
    </row>
    <row r="1410" spans="1:128" x14ac:dyDescent="0.25">
      <c r="A1410" s="34" t="s">
        <v>35</v>
      </c>
      <c r="B1410" s="1">
        <v>44272</v>
      </c>
      <c r="C1410" s="2"/>
      <c r="D1410" s="1"/>
      <c r="F1410">
        <v>69</v>
      </c>
      <c r="G1410" t="s">
        <v>15</v>
      </c>
      <c r="H1410" s="2"/>
      <c r="I1410" s="12"/>
      <c r="J1410" s="12"/>
      <c r="K1410" s="2"/>
      <c r="L1410" s="36"/>
      <c r="M1410" s="2"/>
      <c r="N1410" s="2"/>
      <c r="O1410" s="2"/>
      <c r="P1410" s="12"/>
      <c r="Q1410" s="12"/>
      <c r="R1410" s="12"/>
      <c r="S1410" s="12"/>
      <c r="T1410" s="12"/>
      <c r="U1410" s="12">
        <v>1723.9812014885697</v>
      </c>
      <c r="V1410" s="40">
        <v>172.39812014885698</v>
      </c>
      <c r="W1410" s="12"/>
      <c r="X1410" s="12"/>
      <c r="Y1410" s="12"/>
      <c r="Z1410" s="12">
        <v>1195.6928017012226</v>
      </c>
      <c r="AA1410" s="40">
        <v>119.56928017012225</v>
      </c>
      <c r="AB1410" s="17">
        <v>3.5320000000000009</v>
      </c>
      <c r="AC1410" s="42">
        <f>AB1410/AA1410</f>
        <v>2.9539359900592345E-2</v>
      </c>
      <c r="AD1410" s="12"/>
      <c r="AE1410" s="12"/>
      <c r="AF1410" s="12"/>
      <c r="AG1410" s="12"/>
      <c r="AH1410" s="12"/>
      <c r="AI1410" s="12">
        <v>0</v>
      </c>
      <c r="AJ1410" s="12">
        <v>404.32725146198834</v>
      </c>
      <c r="AK1410" s="12"/>
      <c r="AL1410" s="12"/>
      <c r="AM1410" s="12">
        <v>404.32725146198834</v>
      </c>
      <c r="AN1410" s="40">
        <v>40.432725146198834</v>
      </c>
      <c r="AO1410" s="12"/>
      <c r="AP1410" s="12"/>
      <c r="AQ1410" s="12"/>
      <c r="AR1410" s="41">
        <f>AS1410+AT1410+AV1410+AW1410</f>
        <v>202.2</v>
      </c>
      <c r="AS1410" s="17">
        <v>87.6</v>
      </c>
      <c r="AT1410" s="17">
        <v>49</v>
      </c>
      <c r="AU1410" s="12"/>
      <c r="AV1410" s="17">
        <v>13.2</v>
      </c>
      <c r="AW1410" s="17">
        <v>52.4</v>
      </c>
      <c r="AX1410" s="18"/>
      <c r="AY1410" s="12"/>
      <c r="AZ1410" s="12"/>
      <c r="BA1410" s="12"/>
      <c r="BB1410" s="40">
        <v>0</v>
      </c>
      <c r="BC1410" s="12">
        <f>U1410+Z1410+AM1410+BA1410</f>
        <v>3324.001254651781</v>
      </c>
      <c r="BD1410">
        <f>V1410+AA1410+AN1410</f>
        <v>332.40012546517806</v>
      </c>
      <c r="BE1410" s="12"/>
      <c r="BF1410" s="12"/>
      <c r="BG1410" s="12"/>
      <c r="BH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  <c r="CN1410" s="12"/>
      <c r="CO1410" s="12"/>
      <c r="CP1410" s="12"/>
      <c r="CQ1410" s="12"/>
      <c r="CR1410" s="12"/>
      <c r="CS1410" s="12"/>
      <c r="CT1410" s="12"/>
      <c r="CU1410" s="12"/>
      <c r="CV1410" s="12"/>
      <c r="CW1410" s="12"/>
      <c r="CX1410" s="12"/>
      <c r="CY1410" s="12"/>
      <c r="CZ1410" s="12"/>
      <c r="DA1410" s="12"/>
      <c r="DB1410" s="12"/>
      <c r="DC1410" s="12"/>
      <c r="DD1410" s="12"/>
      <c r="DE1410" s="12"/>
      <c r="DF1410" s="12"/>
      <c r="DG1410" s="12"/>
      <c r="DH1410" s="12"/>
      <c r="DI1410" s="12"/>
      <c r="DJ1410" s="12"/>
      <c r="DK1410" s="12"/>
      <c r="DL1410" s="12"/>
      <c r="DM1410" s="12"/>
      <c r="DN1410" s="12"/>
      <c r="DO1410" s="12"/>
      <c r="DP1410" s="12"/>
      <c r="DQ1410" s="12"/>
      <c r="DR1410" s="12"/>
      <c r="DS1410" s="12"/>
      <c r="DT1410" s="12"/>
      <c r="DU1410" s="12"/>
      <c r="DV1410" s="12"/>
      <c r="DW1410" s="12"/>
      <c r="DX1410" s="12"/>
    </row>
    <row r="1411" spans="1:128" x14ac:dyDescent="0.25">
      <c r="A1411" s="34" t="s">
        <v>35</v>
      </c>
      <c r="B1411" s="1">
        <v>44277</v>
      </c>
      <c r="C1411" s="2"/>
      <c r="D1411" s="1"/>
      <c r="F1411">
        <v>74</v>
      </c>
      <c r="G1411" t="s">
        <v>15</v>
      </c>
      <c r="H1411" s="2"/>
      <c r="I1411" s="12">
        <v>854</v>
      </c>
      <c r="J1411" s="12">
        <v>17.88</v>
      </c>
      <c r="K1411" s="2"/>
      <c r="L1411" s="36"/>
      <c r="M1411" s="2"/>
      <c r="N1411" s="2"/>
      <c r="O1411" s="2"/>
      <c r="P1411" s="12"/>
      <c r="Q1411" s="12"/>
      <c r="R1411" s="12"/>
      <c r="S1411" s="12"/>
      <c r="T1411" s="12"/>
      <c r="U1411" s="12"/>
      <c r="W1411" s="12"/>
      <c r="X1411" s="12"/>
      <c r="Y1411" s="12"/>
      <c r="Z1411" s="12"/>
      <c r="AB1411" s="17"/>
      <c r="AC1411" s="4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O1411" s="12"/>
      <c r="AP1411" s="12"/>
      <c r="AQ1411" s="12"/>
      <c r="AR1411" s="41"/>
      <c r="AS1411" s="17"/>
      <c r="AT1411" s="17"/>
      <c r="AU1411" s="12"/>
      <c r="AV1411" s="17"/>
      <c r="AW1411" s="17"/>
      <c r="AX1411" s="18"/>
      <c r="AY1411" s="12"/>
      <c r="AZ1411" s="12"/>
      <c r="BA1411" s="12"/>
      <c r="BB1411" s="40">
        <v>0</v>
      </c>
      <c r="BC1411" s="12"/>
      <c r="BE1411" s="12"/>
      <c r="BF1411" s="12"/>
      <c r="BG1411" s="12"/>
      <c r="BH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2"/>
      <c r="CV1411" s="12"/>
      <c r="CW1411" s="12"/>
      <c r="CX1411" s="12"/>
      <c r="CY1411" s="12"/>
      <c r="CZ1411" s="12"/>
      <c r="DA1411" s="12"/>
      <c r="DB1411" s="12"/>
      <c r="DC1411" s="12"/>
      <c r="DD1411" s="12"/>
      <c r="DE1411" s="12"/>
      <c r="DF1411" s="12"/>
      <c r="DG1411" s="12"/>
      <c r="DH1411" s="12"/>
      <c r="DI1411" s="12"/>
      <c r="DJ1411" s="12"/>
      <c r="DK1411" s="12"/>
      <c r="DL1411" s="12"/>
      <c r="DM1411" s="12"/>
      <c r="DN1411" s="12"/>
      <c r="DO1411" s="12"/>
      <c r="DP1411" s="12"/>
      <c r="DQ1411" s="12"/>
      <c r="DR1411" s="12"/>
      <c r="DS1411" s="12"/>
      <c r="DT1411" s="12"/>
      <c r="DU1411" s="12"/>
      <c r="DV1411" s="12"/>
      <c r="DW1411" s="12"/>
      <c r="DX1411" s="12"/>
    </row>
    <row r="1412" spans="1:128" x14ac:dyDescent="0.25">
      <c r="A1412" s="34" t="s">
        <v>35</v>
      </c>
      <c r="B1412" s="1">
        <v>44284</v>
      </c>
      <c r="C1412" s="2"/>
      <c r="D1412" s="1"/>
      <c r="F1412">
        <v>81</v>
      </c>
      <c r="G1412" t="s">
        <v>15</v>
      </c>
      <c r="H1412" s="2"/>
      <c r="I1412" s="12">
        <v>871.2</v>
      </c>
      <c r="J1412" s="12">
        <v>19.559999999999999</v>
      </c>
      <c r="K1412" s="2"/>
      <c r="L1412" s="36"/>
      <c r="M1412" s="2"/>
      <c r="N1412" s="2"/>
      <c r="O1412" s="2"/>
      <c r="P1412" s="12"/>
      <c r="Q1412" s="12"/>
      <c r="R1412" s="12"/>
      <c r="S1412" s="12"/>
      <c r="T1412" s="12"/>
      <c r="U1412" s="12"/>
      <c r="W1412" s="12"/>
      <c r="X1412" s="12"/>
      <c r="Y1412" s="12"/>
      <c r="Z1412" s="12"/>
      <c r="AB1412" s="17"/>
      <c r="AC1412" s="4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O1412" s="12"/>
      <c r="AP1412" s="12"/>
      <c r="AQ1412" s="12"/>
      <c r="AR1412" s="41"/>
      <c r="AS1412" s="17"/>
      <c r="AT1412" s="17"/>
      <c r="AU1412" s="12"/>
      <c r="AV1412" s="17"/>
      <c r="AW1412" s="17"/>
      <c r="AX1412" s="18"/>
      <c r="AY1412" s="12"/>
      <c r="AZ1412" s="12"/>
      <c r="BA1412" s="12"/>
      <c r="BB1412" s="40">
        <v>0</v>
      </c>
      <c r="BC1412" s="12"/>
      <c r="BE1412" s="12"/>
      <c r="BF1412" s="12"/>
      <c r="BG1412" s="12"/>
      <c r="BH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  <c r="CN1412" s="12"/>
      <c r="CO1412" s="12"/>
      <c r="CP1412" s="12"/>
      <c r="CQ1412" s="12"/>
      <c r="CR1412" s="12"/>
      <c r="CS1412" s="12"/>
      <c r="CT1412" s="12"/>
      <c r="CU1412" s="12"/>
      <c r="CV1412" s="12"/>
      <c r="CW1412" s="12"/>
      <c r="CX1412" s="12"/>
      <c r="CY1412" s="12"/>
      <c r="CZ1412" s="12"/>
      <c r="DA1412" s="12"/>
      <c r="DB1412" s="12"/>
      <c r="DC1412" s="12"/>
      <c r="DD1412" s="12"/>
      <c r="DE1412" s="12"/>
      <c r="DF1412" s="12"/>
      <c r="DG1412" s="12"/>
      <c r="DH1412" s="12"/>
      <c r="DI1412" s="12"/>
      <c r="DJ1412" s="12"/>
      <c r="DK1412" s="12"/>
      <c r="DL1412" s="12"/>
      <c r="DM1412" s="12"/>
      <c r="DN1412" s="12"/>
      <c r="DO1412" s="12"/>
      <c r="DP1412" s="12"/>
      <c r="DQ1412" s="12"/>
      <c r="DR1412" s="12"/>
      <c r="DS1412" s="12"/>
      <c r="DT1412" s="12"/>
      <c r="DU1412" s="12"/>
      <c r="DV1412" s="12"/>
      <c r="DW1412" s="12"/>
      <c r="DX1412" s="12"/>
    </row>
    <row r="1413" spans="1:128" x14ac:dyDescent="0.25">
      <c r="A1413" s="34" t="s">
        <v>35</v>
      </c>
      <c r="B1413" s="1">
        <v>44293</v>
      </c>
      <c r="C1413" s="2"/>
      <c r="D1413" s="1"/>
      <c r="F1413">
        <v>90</v>
      </c>
      <c r="G1413" t="s">
        <v>15</v>
      </c>
      <c r="H1413" s="2"/>
      <c r="I1413" s="12"/>
      <c r="J1413" s="12"/>
      <c r="K1413" s="2"/>
      <c r="L1413" s="36"/>
      <c r="M1413" s="2"/>
      <c r="N1413" s="2"/>
      <c r="O1413" s="2"/>
      <c r="P1413" s="12"/>
      <c r="Q1413" s="12"/>
      <c r="R1413" s="12"/>
      <c r="S1413" s="12"/>
      <c r="T1413" s="12"/>
      <c r="U1413" s="12"/>
      <c r="W1413" s="12"/>
      <c r="X1413" s="12"/>
      <c r="Y1413" s="12"/>
      <c r="Z1413" s="12"/>
      <c r="AB1413" s="12"/>
      <c r="AC1413" s="4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O1413" s="12"/>
      <c r="AP1413" s="12"/>
      <c r="AQ1413" s="12"/>
      <c r="AR1413" s="41"/>
      <c r="AS1413" s="12"/>
      <c r="AT1413" s="12"/>
      <c r="AU1413" s="12"/>
      <c r="AV1413" s="12"/>
      <c r="AW1413" s="12"/>
      <c r="AX1413" s="13"/>
      <c r="AY1413" s="12"/>
      <c r="AZ1413" s="12"/>
      <c r="BA1413" s="12"/>
      <c r="BB1413" s="40">
        <v>0</v>
      </c>
      <c r="BC1413" s="12"/>
      <c r="BE1413" s="12"/>
      <c r="BF1413" s="12"/>
      <c r="BG1413" s="12"/>
      <c r="BH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/>
      <c r="CV1413" s="12"/>
      <c r="CW1413" s="12"/>
      <c r="CX1413" s="12">
        <v>22.38</v>
      </c>
      <c r="CY1413" s="12">
        <v>0.24000000000000005</v>
      </c>
      <c r="CZ1413" s="12">
        <v>0.82</v>
      </c>
      <c r="DA1413" s="12">
        <v>4.2200000000000006</v>
      </c>
      <c r="DB1413" s="12">
        <v>7.4</v>
      </c>
      <c r="DC1413" s="12">
        <v>5.2</v>
      </c>
      <c r="DD1413" s="12">
        <v>3.2</v>
      </c>
      <c r="DE1413" s="12">
        <v>0.77499999999999991</v>
      </c>
      <c r="DF1413" s="12">
        <v>0.52499999999999991</v>
      </c>
      <c r="DG1413" s="12">
        <v>14.06</v>
      </c>
      <c r="DH1413" s="12">
        <v>3.6</v>
      </c>
      <c r="DI1413" s="12">
        <v>2.2000000000000002</v>
      </c>
      <c r="DJ1413" s="12">
        <v>1.8</v>
      </c>
      <c r="DK1413" s="12">
        <v>1.6</v>
      </c>
      <c r="DL1413" s="12">
        <v>1.6</v>
      </c>
      <c r="DM1413" s="12">
        <v>1.01</v>
      </c>
      <c r="DN1413" s="12">
        <v>1.25</v>
      </c>
      <c r="DO1413" s="12">
        <v>1</v>
      </c>
      <c r="DP1413" s="12">
        <v>1.234</v>
      </c>
      <c r="DQ1413" s="12">
        <v>0.33200000000000002</v>
      </c>
      <c r="DR1413" s="12">
        <v>0.22200000000000003</v>
      </c>
      <c r="DS1413" s="12">
        <v>0.14000000000000001</v>
      </c>
      <c r="DT1413" s="12">
        <v>0.10600000000000001</v>
      </c>
      <c r="DU1413" s="12">
        <v>0.13</v>
      </c>
      <c r="DV1413" s="12">
        <v>0.11899999999999999</v>
      </c>
      <c r="DW1413" s="12">
        <v>9.6250000000000016E-2</v>
      </c>
      <c r="DX1413" s="12">
        <v>8.8749999999999996E-2</v>
      </c>
    </row>
    <row r="1414" spans="1:128" x14ac:dyDescent="0.25">
      <c r="A1414" s="34" t="s">
        <v>35</v>
      </c>
      <c r="B1414" s="1">
        <v>44294</v>
      </c>
      <c r="C1414" s="2"/>
      <c r="D1414" s="1"/>
      <c r="F1414">
        <v>91</v>
      </c>
      <c r="G1414" t="s">
        <v>15</v>
      </c>
      <c r="H1414" s="2"/>
      <c r="I1414" s="12"/>
      <c r="J1414" s="12"/>
      <c r="K1414" s="2"/>
      <c r="L1414" s="36"/>
      <c r="M1414" s="2"/>
      <c r="N1414" s="2"/>
      <c r="O1414" s="2"/>
      <c r="P1414" s="12"/>
      <c r="Q1414" s="12"/>
      <c r="R1414" s="12"/>
      <c r="S1414" s="12"/>
      <c r="T1414" s="12"/>
      <c r="U1414" s="12"/>
      <c r="W1414" s="12"/>
      <c r="X1414" s="12"/>
      <c r="Y1414" s="12"/>
      <c r="Z1414" s="12"/>
      <c r="AB1414" s="12"/>
      <c r="AC1414" s="4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O1414" s="12"/>
      <c r="AP1414" s="12"/>
      <c r="AQ1414" s="12"/>
      <c r="AR1414" s="41"/>
      <c r="AS1414" s="12"/>
      <c r="AT1414" s="12"/>
      <c r="AU1414" s="12"/>
      <c r="AV1414" s="12"/>
      <c r="AW1414" s="12"/>
      <c r="AX1414" s="13"/>
      <c r="AY1414" s="12"/>
      <c r="AZ1414" s="12"/>
      <c r="BA1414" s="12"/>
      <c r="BB1414" s="40">
        <v>0</v>
      </c>
      <c r="BC1414" s="12"/>
      <c r="BE1414" s="12"/>
      <c r="BF1414" s="12"/>
      <c r="BG1414" s="12"/>
      <c r="BH1414" s="12"/>
      <c r="BJ1414" s="12">
        <v>1.7629814799743226</v>
      </c>
      <c r="BK1414" s="12">
        <f>BP1414+BS1414+BV1414+BY1414+CB1414+CE1414+CH1414+CK1414+CN1414+CQ1414+CT1414+CW1414</f>
        <v>528.89444399229683</v>
      </c>
      <c r="BL1414" s="12"/>
      <c r="BM1414" s="12">
        <f>BP1414+BS1414+BV1414+BY1414+CB1414+CE1414</f>
        <v>380.19376813899623</v>
      </c>
      <c r="BN1414" s="12">
        <v>0.10932824130020818</v>
      </c>
      <c r="BO1414" s="2">
        <v>300</v>
      </c>
      <c r="BP1414" s="12">
        <f>BN1414*BO1414</f>
        <v>32.798472390062457</v>
      </c>
      <c r="BQ1414" s="12">
        <v>0.18376380237514023</v>
      </c>
      <c r="BR1414" s="2">
        <v>300</v>
      </c>
      <c r="BS1414" s="12">
        <f>BQ1414*BR1414</f>
        <v>55.129140712542068</v>
      </c>
      <c r="BT1414" s="12">
        <v>0.23491203894487059</v>
      </c>
      <c r="BU1414" s="2">
        <v>300</v>
      </c>
      <c r="BV1414" s="12">
        <f>BT1414*BU1414</f>
        <v>70.473611683461172</v>
      </c>
      <c r="BW1414" s="12">
        <v>0.24895006993039981</v>
      </c>
      <c r="BX1414" s="2">
        <v>300</v>
      </c>
      <c r="BY1414" s="12">
        <f>BW1414*BX1414</f>
        <v>74.68502097911994</v>
      </c>
      <c r="BZ1414" s="12">
        <v>0.24954735534808833</v>
      </c>
      <c r="CA1414" s="2">
        <v>300</v>
      </c>
      <c r="CB1414" s="12">
        <f>BZ1414*CA1414</f>
        <v>74.864206604426499</v>
      </c>
      <c r="CC1414" s="12">
        <v>0.24081105256461363</v>
      </c>
      <c r="CD1414" s="2">
        <v>300</v>
      </c>
      <c r="CE1414" s="12">
        <f>CC1414*CD1414</f>
        <v>72.243315769384083</v>
      </c>
      <c r="CF1414" s="12">
        <v>0.24863444350893346</v>
      </c>
      <c r="CG1414" s="2">
        <v>300</v>
      </c>
      <c r="CH1414" s="12">
        <f>CF1414*CG1414</f>
        <v>74.590333052680037</v>
      </c>
      <c r="CI1414" s="12">
        <v>0.2470344760020684</v>
      </c>
      <c r="CJ1414" s="2">
        <v>300</v>
      </c>
      <c r="CK1414" s="12">
        <f>CI1414*CJ1414</f>
        <v>74.110342800620515</v>
      </c>
      <c r="CL1414" s="12"/>
      <c r="CM1414" s="12"/>
      <c r="CN1414" s="12"/>
      <c r="CO1414" s="12"/>
      <c r="CP1414" s="12"/>
      <c r="CQ1414" s="12"/>
      <c r="CR1414" s="12"/>
      <c r="CS1414" s="12"/>
      <c r="CT1414" s="12"/>
      <c r="CU1414" s="12"/>
      <c r="CV1414" s="12"/>
      <c r="CW1414" s="12"/>
      <c r="CX1414" s="12"/>
      <c r="CY1414" s="12"/>
      <c r="CZ1414" s="12"/>
      <c r="DA1414" s="12"/>
      <c r="DB1414" s="12"/>
      <c r="DC1414" s="12"/>
      <c r="DD1414" s="12"/>
      <c r="DE1414" s="12"/>
      <c r="DF1414" s="12"/>
      <c r="DG1414" s="12"/>
      <c r="DH1414" s="12"/>
      <c r="DI1414" s="12"/>
      <c r="DJ1414" s="12"/>
      <c r="DK1414" s="12"/>
      <c r="DL1414" s="12"/>
      <c r="DM1414" s="12"/>
      <c r="DN1414" s="12"/>
      <c r="DO1414" s="12"/>
      <c r="DP1414" s="12"/>
      <c r="DQ1414" s="12"/>
      <c r="DR1414" s="12"/>
      <c r="DS1414" s="12"/>
      <c r="DT1414" s="12"/>
      <c r="DU1414" s="12"/>
      <c r="DV1414" s="12"/>
      <c r="DW1414" s="12"/>
      <c r="DX1414" s="12"/>
    </row>
    <row r="1415" spans="1:128" x14ac:dyDescent="0.25">
      <c r="A1415" s="34" t="s">
        <v>35</v>
      </c>
      <c r="B1415" s="1">
        <v>44285</v>
      </c>
      <c r="C1415" s="2">
        <v>5</v>
      </c>
      <c r="D1415" s="1" t="s">
        <v>262</v>
      </c>
      <c r="E1415" t="s">
        <v>100</v>
      </c>
      <c r="F1415">
        <v>82</v>
      </c>
      <c r="G1415" t="s">
        <v>15</v>
      </c>
      <c r="H1415" s="2"/>
      <c r="I1415" s="12"/>
      <c r="J1415" s="12"/>
      <c r="K1415" s="2"/>
      <c r="L1415" s="36"/>
      <c r="M1415" s="2"/>
      <c r="N1415" s="2"/>
      <c r="O1415" s="2"/>
      <c r="P1415" s="12"/>
      <c r="Q1415" s="12"/>
      <c r="R1415" s="12"/>
      <c r="S1415" s="12"/>
      <c r="T1415" s="12"/>
      <c r="U1415" s="12">
        <v>1741.9827568922306</v>
      </c>
      <c r="V1415" s="40">
        <v>174.19827568922307</v>
      </c>
      <c r="W1415" s="12"/>
      <c r="X1415" s="12"/>
      <c r="Y1415" s="12"/>
      <c r="Z1415" s="12">
        <v>1078.8061152882206</v>
      </c>
      <c r="AA1415" s="40">
        <v>107.88061152882206</v>
      </c>
      <c r="AB1415" s="17">
        <v>3.7699999999999996</v>
      </c>
      <c r="AC1415" s="42">
        <f>AB1415/AA1415</f>
        <v>3.4946038463943847E-2</v>
      </c>
      <c r="AD1415" s="12"/>
      <c r="AE1415" s="12"/>
      <c r="AF1415" s="12"/>
      <c r="AG1415" s="12"/>
      <c r="AH1415" s="12"/>
      <c r="AI1415" s="12">
        <v>509.63348370927321</v>
      </c>
      <c r="AJ1415" s="12">
        <v>45.338245614035088</v>
      </c>
      <c r="AK1415" s="12"/>
      <c r="AL1415" s="12"/>
      <c r="AM1415" s="12">
        <v>554.9717293233083</v>
      </c>
      <c r="AN1415" s="40">
        <v>55.497172932330827</v>
      </c>
      <c r="AO1415" s="12"/>
      <c r="AP1415" s="12"/>
      <c r="AQ1415" s="12"/>
      <c r="AR1415" s="41">
        <f>AS1415+AT1415+AV1415+AW1415</f>
        <v>240.6</v>
      </c>
      <c r="AS1415" s="17">
        <v>53.6</v>
      </c>
      <c r="AT1415" s="17">
        <v>46</v>
      </c>
      <c r="AU1415" s="12"/>
      <c r="AV1415" s="17">
        <v>10.6</v>
      </c>
      <c r="AW1415" s="17">
        <v>130.4</v>
      </c>
      <c r="AX1415" s="18"/>
      <c r="AY1415" s="12"/>
      <c r="AZ1415" s="12"/>
      <c r="BA1415" s="12"/>
      <c r="BB1415" s="40">
        <v>0</v>
      </c>
      <c r="BC1415" s="12">
        <f>U1415+Z1415+AM1415+BA1415</f>
        <v>3375.7606015037595</v>
      </c>
      <c r="BD1415">
        <f>V1415+AA1415+AN1415</f>
        <v>337.57606015037595</v>
      </c>
      <c r="BE1415" s="12"/>
      <c r="BF1415" s="12"/>
      <c r="BG1415" s="12"/>
      <c r="BH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2"/>
      <c r="CV1415" s="12"/>
      <c r="CW1415" s="12"/>
      <c r="CX1415" s="12"/>
      <c r="CY1415" s="12"/>
      <c r="CZ1415" s="12"/>
      <c r="DA1415" s="12"/>
      <c r="DB1415" s="12"/>
      <c r="DC1415" s="12"/>
      <c r="DD1415" s="12"/>
      <c r="DE1415" s="12"/>
      <c r="DF1415" s="12"/>
      <c r="DG1415" s="12"/>
      <c r="DH1415" s="12"/>
      <c r="DI1415" s="12"/>
      <c r="DJ1415" s="12"/>
      <c r="DK1415" s="12"/>
      <c r="DL1415" s="12"/>
      <c r="DM1415" s="12"/>
      <c r="DN1415" s="12"/>
      <c r="DO1415" s="12"/>
      <c r="DP1415" s="12"/>
      <c r="DQ1415" s="12"/>
      <c r="DR1415" s="12"/>
      <c r="DS1415" s="12"/>
      <c r="DT1415" s="12"/>
      <c r="DU1415" s="12"/>
      <c r="DV1415" s="12"/>
      <c r="DW1415" s="12"/>
      <c r="DX1415" s="12"/>
    </row>
    <row r="1416" spans="1:128" x14ac:dyDescent="0.25">
      <c r="A1416" s="34" t="s">
        <v>35</v>
      </c>
      <c r="B1416" s="1">
        <v>44314</v>
      </c>
      <c r="C1416" s="2"/>
      <c r="D1416" s="1"/>
      <c r="F1416">
        <v>111</v>
      </c>
      <c r="G1416" t="s">
        <v>15</v>
      </c>
      <c r="H1416" s="2"/>
      <c r="I1416" s="12"/>
      <c r="J1416" s="12"/>
      <c r="K1416" s="2"/>
      <c r="L1416" s="36"/>
      <c r="M1416" s="2"/>
      <c r="N1416" s="2"/>
      <c r="O1416" s="2"/>
      <c r="P1416" s="12"/>
      <c r="Q1416" s="12"/>
      <c r="R1416" s="12"/>
      <c r="S1416" s="12"/>
      <c r="T1416" s="12"/>
      <c r="U1416" s="12"/>
      <c r="W1416" s="12"/>
      <c r="X1416" s="12"/>
      <c r="Y1416" s="12"/>
      <c r="Z1416" s="12"/>
      <c r="AB1416" s="17"/>
      <c r="AC1416" s="4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O1416" s="12"/>
      <c r="AP1416" s="12"/>
      <c r="AQ1416" s="12"/>
      <c r="AR1416" s="41"/>
      <c r="AS1416" s="17"/>
      <c r="AT1416" s="17"/>
      <c r="AU1416" s="12">
        <v>19.733333333333334</v>
      </c>
      <c r="AV1416" s="17"/>
      <c r="AW1416" s="17"/>
      <c r="AX1416" s="18"/>
      <c r="AY1416" s="12">
        <v>795.4799999999999</v>
      </c>
      <c r="AZ1416" s="19">
        <v>41</v>
      </c>
      <c r="BA1416" s="12">
        <f>AY1416*(AZ1416/100)</f>
        <v>326.14679999999993</v>
      </c>
      <c r="BB1416" s="40">
        <v>32.614679999999993</v>
      </c>
      <c r="BC1416" s="12"/>
      <c r="BE1416" s="12"/>
      <c r="BF1416" s="12">
        <f>BA1416/227</f>
        <v>1.436770044052863</v>
      </c>
      <c r="BG1416" s="12"/>
      <c r="BH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/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2"/>
      <c r="DF1416" s="12"/>
      <c r="DG1416" s="12"/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/>
      <c r="DT1416" s="12"/>
      <c r="DU1416" s="12"/>
      <c r="DV1416" s="12"/>
      <c r="DW1416" s="12"/>
      <c r="DX1416" s="12"/>
    </row>
    <row r="1417" spans="1:128" x14ac:dyDescent="0.25">
      <c r="A1417" s="34" t="s">
        <v>35</v>
      </c>
      <c r="B1417" s="1">
        <v>44322</v>
      </c>
      <c r="C1417" s="2"/>
      <c r="D1417" s="1"/>
      <c r="F1417">
        <v>119</v>
      </c>
      <c r="G1417" t="s">
        <v>15</v>
      </c>
      <c r="H1417" s="2">
        <v>2400</v>
      </c>
      <c r="I1417" s="12"/>
      <c r="J1417" s="12"/>
      <c r="K1417" s="2"/>
      <c r="L1417" s="36"/>
      <c r="M1417" s="2"/>
      <c r="N1417" s="2"/>
      <c r="O1417" s="2"/>
      <c r="P1417" s="12"/>
      <c r="Q1417" s="12"/>
      <c r="R1417" s="12"/>
      <c r="S1417" s="12"/>
      <c r="T1417" s="12"/>
      <c r="U1417" s="12"/>
      <c r="W1417" s="12"/>
      <c r="X1417" s="12"/>
      <c r="Y1417" s="12"/>
      <c r="Z1417" s="12"/>
      <c r="AB1417" s="12"/>
      <c r="AC1417" s="4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O1417" s="12"/>
      <c r="AP1417" s="12"/>
      <c r="AQ1417" s="12"/>
      <c r="AR1417" s="41"/>
      <c r="AS1417" s="12"/>
      <c r="AT1417" s="12"/>
      <c r="AU1417" s="12"/>
      <c r="AV1417" s="12"/>
      <c r="AW1417" s="12"/>
      <c r="AX1417" s="13"/>
      <c r="AY1417" s="12"/>
      <c r="AZ1417" s="12"/>
      <c r="BA1417" s="12"/>
      <c r="BB1417" s="40">
        <v>0</v>
      </c>
      <c r="BC1417" s="12"/>
      <c r="BE1417" s="12"/>
      <c r="BF1417" s="12"/>
      <c r="BG1417" s="12"/>
      <c r="BH1417" s="12"/>
      <c r="BJ1417" s="12">
        <v>1.3109763827444445</v>
      </c>
      <c r="BK1417" s="12">
        <f>BP1417+BS1417+BV1417+BY1417+CB1417+CE1417+CH1417+CK1417+CN1417+CQ1417+CT1417+CW1417</f>
        <v>393.29291482333338</v>
      </c>
      <c r="BL1417" s="12"/>
      <c r="BM1417" s="12">
        <f>BP1417+BS1417+BV1417+BY1417+CB1417+CE1417</f>
        <v>265.2934381355966</v>
      </c>
      <c r="BN1417" s="12">
        <v>4.8888602120183949E-2</v>
      </c>
      <c r="BO1417" s="2">
        <v>300</v>
      </c>
      <c r="BP1417" s="12">
        <f>BN1417*BO1417</f>
        <v>14.666580636055185</v>
      </c>
      <c r="BQ1417" s="12">
        <v>0.12720540521824084</v>
      </c>
      <c r="BR1417" s="2">
        <v>300</v>
      </c>
      <c r="BS1417" s="12">
        <f>BQ1417*BR1417</f>
        <v>38.161621565472252</v>
      </c>
      <c r="BT1417" s="12">
        <v>0.17068286732821997</v>
      </c>
      <c r="BU1417" s="2">
        <v>300</v>
      </c>
      <c r="BV1417" s="12">
        <f>BT1417*BU1417</f>
        <v>51.204860198465987</v>
      </c>
      <c r="BW1417" s="12">
        <v>0.17909646119276099</v>
      </c>
      <c r="BX1417" s="2">
        <v>300</v>
      </c>
      <c r="BY1417" s="12">
        <f>BW1417*BX1417</f>
        <v>53.728938357828298</v>
      </c>
      <c r="BZ1417" s="12">
        <v>0.17620387073773083</v>
      </c>
      <c r="CA1417" s="2">
        <v>300</v>
      </c>
      <c r="CB1417" s="12">
        <f>BZ1417*CA1417</f>
        <v>52.86116122131925</v>
      </c>
      <c r="CC1417" s="12">
        <v>0.18223425385485204</v>
      </c>
      <c r="CD1417" s="2">
        <v>300</v>
      </c>
      <c r="CE1417" s="12">
        <f>CC1417*CD1417</f>
        <v>54.670276156455614</v>
      </c>
      <c r="CF1417" s="12">
        <v>0.20710159017700114</v>
      </c>
      <c r="CG1417" s="2">
        <v>300</v>
      </c>
      <c r="CH1417" s="12">
        <f>CF1417*CG1417</f>
        <v>62.130477053100343</v>
      </c>
      <c r="CI1417" s="12">
        <v>0.21956333211545484</v>
      </c>
      <c r="CJ1417" s="2">
        <v>300</v>
      </c>
      <c r="CK1417" s="12">
        <f>CI1417*CJ1417</f>
        <v>65.868999634636452</v>
      </c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/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2"/>
      <c r="DF1417" s="12"/>
      <c r="DG1417" s="12"/>
      <c r="DH1417" s="12"/>
      <c r="DI1417" s="12"/>
      <c r="DJ1417" s="12"/>
      <c r="DK1417" s="12"/>
      <c r="DL1417" s="12"/>
      <c r="DM1417" s="12"/>
      <c r="DN1417" s="12"/>
      <c r="DO1417" s="12"/>
      <c r="DP1417" s="12"/>
      <c r="DQ1417" s="12"/>
      <c r="DR1417" s="12"/>
      <c r="DS1417" s="12"/>
      <c r="DT1417" s="12"/>
      <c r="DU1417" s="12"/>
      <c r="DV1417" s="12"/>
      <c r="DW1417" s="12"/>
      <c r="DX1417" s="12"/>
    </row>
    <row r="1418" spans="1:128" x14ac:dyDescent="0.25">
      <c r="A1418" s="34" t="s">
        <v>35</v>
      </c>
      <c r="B1418" s="1">
        <v>44328</v>
      </c>
      <c r="C1418" s="2"/>
      <c r="D1418" s="1"/>
      <c r="F1418">
        <v>125</v>
      </c>
      <c r="G1418" t="s">
        <v>15</v>
      </c>
      <c r="H1418" s="2"/>
      <c r="I1418" s="12"/>
      <c r="J1418" s="12"/>
      <c r="K1418" s="2"/>
      <c r="L1418" s="36"/>
      <c r="M1418" s="2"/>
      <c r="N1418" s="2"/>
      <c r="O1418" s="2"/>
      <c r="P1418" s="12"/>
      <c r="Q1418" s="12"/>
      <c r="R1418" s="12"/>
      <c r="S1418" s="12"/>
      <c r="T1418" s="12"/>
      <c r="U1418" s="12"/>
      <c r="W1418" s="12"/>
      <c r="X1418" s="12"/>
      <c r="Y1418" s="12"/>
      <c r="Z1418" s="12"/>
      <c r="AB1418" s="17"/>
      <c r="AC1418" s="4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O1418" s="12"/>
      <c r="AP1418" s="12"/>
      <c r="AQ1418" s="12"/>
      <c r="AR1418" s="41"/>
      <c r="AS1418" s="17"/>
      <c r="AT1418" s="17"/>
      <c r="AU1418" s="12">
        <v>46.533333333333339</v>
      </c>
      <c r="AV1418" s="17"/>
      <c r="AW1418" s="17"/>
      <c r="AX1418" s="18"/>
      <c r="AY1418" s="12">
        <v>2119.0533333333333</v>
      </c>
      <c r="AZ1418" s="19">
        <v>41</v>
      </c>
      <c r="BA1418" s="12">
        <f>AY1418*(AZ1418/100)</f>
        <v>868.81186666666656</v>
      </c>
      <c r="BB1418" s="40">
        <v>86.88118666666665</v>
      </c>
      <c r="BC1418" s="12"/>
      <c r="BE1418" s="12"/>
      <c r="BF1418" s="12">
        <f>BA1418/227</f>
        <v>3.8273650513950068</v>
      </c>
      <c r="BG1418" s="12"/>
      <c r="BH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  <c r="CN1418" s="12"/>
      <c r="CO1418" s="12"/>
      <c r="CP1418" s="12"/>
      <c r="CQ1418" s="12"/>
      <c r="CR1418" s="12"/>
      <c r="CS1418" s="12"/>
      <c r="CT1418" s="12"/>
      <c r="CU1418" s="12"/>
      <c r="CV1418" s="12"/>
      <c r="CW1418" s="12"/>
      <c r="CX1418" s="12"/>
      <c r="CY1418" s="12"/>
      <c r="CZ1418" s="12"/>
      <c r="DA1418" s="12"/>
      <c r="DB1418" s="12"/>
      <c r="DC1418" s="12"/>
      <c r="DD1418" s="12"/>
      <c r="DE1418" s="12"/>
      <c r="DF1418" s="12"/>
      <c r="DG1418" s="12"/>
      <c r="DH1418" s="12"/>
      <c r="DI1418" s="12"/>
      <c r="DJ1418" s="12"/>
      <c r="DK1418" s="12"/>
      <c r="DL1418" s="12"/>
      <c r="DM1418" s="12"/>
      <c r="DN1418" s="12"/>
      <c r="DO1418" s="12"/>
      <c r="DP1418" s="12"/>
      <c r="DQ1418" s="12"/>
      <c r="DR1418" s="12"/>
      <c r="DS1418" s="12"/>
      <c r="DT1418" s="12"/>
      <c r="DU1418" s="12"/>
      <c r="DV1418" s="12"/>
      <c r="DW1418" s="12"/>
      <c r="DX1418" s="12"/>
    </row>
    <row r="1419" spans="1:128" x14ac:dyDescent="0.25">
      <c r="A1419" s="34" t="s">
        <v>35</v>
      </c>
      <c r="B1419" s="1">
        <v>44335</v>
      </c>
      <c r="C1419" s="2"/>
      <c r="D1419" s="1"/>
      <c r="F1419">
        <v>132</v>
      </c>
      <c r="G1419" t="s">
        <v>15</v>
      </c>
      <c r="H1419" s="2"/>
      <c r="I1419" s="12"/>
      <c r="J1419" s="12"/>
      <c r="K1419" s="2"/>
      <c r="L1419" s="36"/>
      <c r="M1419" s="2"/>
      <c r="N1419" s="2"/>
      <c r="O1419" s="2"/>
      <c r="P1419" s="12"/>
      <c r="Q1419" s="12"/>
      <c r="R1419" s="12"/>
      <c r="S1419" s="12"/>
      <c r="T1419" s="12"/>
      <c r="U1419" s="12"/>
      <c r="W1419" s="12"/>
      <c r="X1419" s="12"/>
      <c r="Y1419" s="12"/>
      <c r="Z1419" s="12"/>
      <c r="AB1419" s="17"/>
      <c r="AC1419" s="4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O1419" s="12"/>
      <c r="AP1419" s="12"/>
      <c r="AQ1419" s="12"/>
      <c r="AR1419" s="41"/>
      <c r="AS1419" s="17"/>
      <c r="AT1419" s="17"/>
      <c r="AU1419" s="12">
        <v>54.933333333333337</v>
      </c>
      <c r="AV1419" s="17"/>
      <c r="AW1419" s="17"/>
      <c r="AX1419" s="18"/>
      <c r="AY1419" s="12">
        <v>2436.12</v>
      </c>
      <c r="AZ1419" s="19">
        <v>41</v>
      </c>
      <c r="BA1419" s="12">
        <f>AY1419*(AZ1419/100)</f>
        <v>998.80919999999992</v>
      </c>
      <c r="BB1419" s="40">
        <v>99.880919999999989</v>
      </c>
      <c r="BC1419" s="12"/>
      <c r="BE1419" s="12"/>
      <c r="BF1419" s="12">
        <f>BA1419/227</f>
        <v>4.4000405286343609</v>
      </c>
      <c r="BG1419" s="12"/>
      <c r="BH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2"/>
      <c r="CV1419" s="12"/>
      <c r="CW1419" s="12"/>
      <c r="CX1419" s="12"/>
      <c r="CY1419" s="12"/>
      <c r="CZ1419" s="12"/>
      <c r="DA1419" s="12"/>
      <c r="DB1419" s="12"/>
      <c r="DC1419" s="12"/>
      <c r="DD1419" s="12"/>
      <c r="DE1419" s="12"/>
      <c r="DF1419" s="12"/>
      <c r="DG1419" s="12"/>
      <c r="DH1419" s="12"/>
      <c r="DI1419" s="12"/>
      <c r="DJ1419" s="12"/>
      <c r="DK1419" s="12"/>
      <c r="DL1419" s="12"/>
      <c r="DM1419" s="12"/>
      <c r="DN1419" s="12"/>
      <c r="DO1419" s="12"/>
      <c r="DP1419" s="12"/>
      <c r="DQ1419" s="12"/>
      <c r="DR1419" s="12"/>
      <c r="DS1419" s="12"/>
      <c r="DT1419" s="12"/>
      <c r="DU1419" s="12"/>
      <c r="DV1419" s="12"/>
      <c r="DW1419" s="12"/>
      <c r="DX1419" s="12"/>
    </row>
    <row r="1420" spans="1:128" x14ac:dyDescent="0.25">
      <c r="A1420" s="34" t="s">
        <v>35</v>
      </c>
      <c r="B1420" s="1">
        <v>44342</v>
      </c>
      <c r="C1420" s="2"/>
      <c r="D1420" s="1"/>
      <c r="F1420">
        <v>139</v>
      </c>
      <c r="G1420" t="s">
        <v>15</v>
      </c>
      <c r="H1420" s="2"/>
      <c r="I1420" s="12"/>
      <c r="J1420" s="12"/>
      <c r="K1420" s="2"/>
      <c r="L1420" s="36"/>
      <c r="M1420" s="2"/>
      <c r="N1420" s="2"/>
      <c r="O1420" s="2"/>
      <c r="P1420" s="12"/>
      <c r="Q1420" s="12"/>
      <c r="R1420" s="12"/>
      <c r="S1420" s="12"/>
      <c r="T1420" s="12"/>
      <c r="U1420" s="12"/>
      <c r="W1420" s="12"/>
      <c r="X1420" s="12"/>
      <c r="Y1420" s="12"/>
      <c r="Z1420" s="12"/>
      <c r="AB1420" s="17"/>
      <c r="AC1420" s="4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O1420" s="12"/>
      <c r="AP1420" s="12"/>
      <c r="AQ1420" s="12"/>
      <c r="AR1420" s="41"/>
      <c r="AS1420" s="17"/>
      <c r="AT1420" s="17"/>
      <c r="AU1420" s="12">
        <v>64.533333333333331</v>
      </c>
      <c r="AV1420" s="17"/>
      <c r="AW1420" s="17"/>
      <c r="AX1420" s="18"/>
      <c r="AY1420" s="12">
        <v>2711.5066666666667</v>
      </c>
      <c r="AZ1420" s="19">
        <v>41</v>
      </c>
      <c r="BA1420" s="12">
        <f>AY1420*(AZ1420/100)</f>
        <v>1111.7177333333332</v>
      </c>
      <c r="BB1420" s="40">
        <v>111.17177333333332</v>
      </c>
      <c r="BC1420" s="12"/>
      <c r="BE1420" s="12"/>
      <c r="BF1420" s="12">
        <f>BA1420/227</f>
        <v>4.8974349486049915</v>
      </c>
      <c r="BG1420" s="12"/>
      <c r="BH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  <c r="CN1420" s="12"/>
      <c r="CO1420" s="12"/>
      <c r="CP1420" s="12"/>
      <c r="CQ1420" s="12"/>
      <c r="CR1420" s="12"/>
      <c r="CS1420" s="12"/>
      <c r="CT1420" s="12"/>
      <c r="CU1420" s="12"/>
      <c r="CV1420" s="12"/>
      <c r="CW1420" s="12"/>
      <c r="CX1420" s="12"/>
      <c r="CY1420" s="12"/>
      <c r="CZ1420" s="12"/>
      <c r="DA1420" s="12"/>
      <c r="DB1420" s="12"/>
      <c r="DC1420" s="12"/>
      <c r="DD1420" s="12"/>
      <c r="DE1420" s="12"/>
      <c r="DF1420" s="12"/>
      <c r="DG1420" s="12"/>
      <c r="DH1420" s="12"/>
      <c r="DI1420" s="12"/>
      <c r="DJ1420" s="12"/>
      <c r="DK1420" s="12"/>
      <c r="DL1420" s="12"/>
      <c r="DM1420" s="12"/>
      <c r="DN1420" s="12"/>
      <c r="DO1420" s="12"/>
      <c r="DP1420" s="12"/>
      <c r="DQ1420" s="12"/>
      <c r="DR1420" s="12"/>
      <c r="DS1420" s="12"/>
      <c r="DT1420" s="12"/>
      <c r="DU1420" s="12"/>
      <c r="DV1420" s="12"/>
      <c r="DW1420" s="12"/>
      <c r="DX1420" s="12"/>
    </row>
    <row r="1421" spans="1:128" x14ac:dyDescent="0.25">
      <c r="A1421" s="34" t="s">
        <v>35</v>
      </c>
      <c r="B1421" s="1">
        <v>44348</v>
      </c>
      <c r="C1421" s="2"/>
      <c r="D1421" s="1"/>
      <c r="F1421">
        <v>145</v>
      </c>
      <c r="G1421" t="s">
        <v>15</v>
      </c>
      <c r="H1421" s="2"/>
      <c r="I1421" s="12"/>
      <c r="J1421" s="12"/>
      <c r="K1421" s="2"/>
      <c r="L1421" s="36"/>
      <c r="M1421" s="2"/>
      <c r="N1421" s="2"/>
      <c r="O1421" s="2"/>
      <c r="P1421" s="12"/>
      <c r="Q1421" s="12"/>
      <c r="R1421" s="12"/>
      <c r="S1421" s="12"/>
      <c r="T1421" s="12"/>
      <c r="U1421" s="12"/>
      <c r="W1421" s="12"/>
      <c r="X1421" s="12"/>
      <c r="Y1421" s="12"/>
      <c r="Z1421" s="12"/>
      <c r="AB1421" s="17"/>
      <c r="AC1421" s="4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O1421" s="12"/>
      <c r="AP1421" s="12"/>
      <c r="AQ1421" s="12"/>
      <c r="AR1421" s="41"/>
      <c r="AS1421" s="17"/>
      <c r="AT1421" s="17"/>
      <c r="AU1421" s="12">
        <v>70.666666666666657</v>
      </c>
      <c r="AV1421" s="17"/>
      <c r="AW1421" s="17"/>
      <c r="AX1421" s="18"/>
      <c r="AY1421" s="12">
        <v>2879.68</v>
      </c>
      <c r="AZ1421" s="19">
        <v>41</v>
      </c>
      <c r="BA1421" s="12">
        <f>AY1421*(AZ1421/100)</f>
        <v>1180.6687999999999</v>
      </c>
      <c r="BB1421" s="40">
        <v>118.06688</v>
      </c>
      <c r="BC1421" s="12"/>
      <c r="BE1421" s="12"/>
      <c r="BF1421" s="12">
        <f>BA1421/227</f>
        <v>5.201184140969163</v>
      </c>
      <c r="BG1421" s="12"/>
      <c r="BH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2"/>
      <c r="DF1421" s="12"/>
      <c r="DG1421" s="12"/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/>
      <c r="DT1421" s="12"/>
      <c r="DU1421" s="12"/>
      <c r="DV1421" s="12"/>
      <c r="DW1421" s="12"/>
      <c r="DX1421" s="12"/>
    </row>
    <row r="1422" spans="1:128" x14ac:dyDescent="0.25">
      <c r="A1422" s="34" t="s">
        <v>35</v>
      </c>
      <c r="B1422" s="1">
        <v>44349</v>
      </c>
      <c r="C1422" s="2">
        <v>9</v>
      </c>
      <c r="D1422" s="1" t="s">
        <v>122</v>
      </c>
      <c r="E1422" t="s">
        <v>20</v>
      </c>
      <c r="F1422">
        <v>146</v>
      </c>
      <c r="G1422" t="s">
        <v>15</v>
      </c>
      <c r="H1422" s="2"/>
      <c r="I1422" s="12"/>
      <c r="J1422" s="12"/>
      <c r="K1422" s="2"/>
      <c r="L1422" s="36"/>
      <c r="M1422" s="2"/>
      <c r="N1422" s="2"/>
      <c r="O1422" s="2"/>
      <c r="P1422" s="12"/>
      <c r="Q1422" s="12"/>
      <c r="R1422" s="12"/>
      <c r="S1422" s="12"/>
      <c r="T1422" s="12"/>
      <c r="U1422" s="12"/>
      <c r="W1422" s="12"/>
      <c r="X1422" s="12"/>
      <c r="Y1422" s="12"/>
      <c r="Z1422" s="12"/>
      <c r="AB1422" s="17"/>
      <c r="AC1422" s="4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O1422" s="12"/>
      <c r="AP1422" s="12"/>
      <c r="AQ1422" s="12"/>
      <c r="AR1422" s="41"/>
      <c r="AS1422" s="17"/>
      <c r="AT1422" s="17"/>
      <c r="AU1422" s="12"/>
      <c r="AV1422" s="17"/>
      <c r="AW1422" s="17"/>
      <c r="AX1422" s="18"/>
      <c r="AY1422" s="12"/>
      <c r="AZ1422" s="12"/>
      <c r="BA1422" s="12"/>
      <c r="BB1422" s="40">
        <v>0</v>
      </c>
      <c r="BC1422" s="12"/>
      <c r="BE1422" s="12"/>
      <c r="BF1422" s="12"/>
      <c r="BG1422" s="12"/>
      <c r="BH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/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2"/>
      <c r="DF1422" s="12"/>
      <c r="DG1422" s="12"/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/>
      <c r="DT1422" s="12"/>
      <c r="DU1422" s="12"/>
      <c r="DV1422" s="12"/>
      <c r="DW1422" s="12"/>
      <c r="DX1422" s="12"/>
    </row>
    <row r="1423" spans="1:128" x14ac:dyDescent="0.25">
      <c r="A1423" s="34" t="s">
        <v>35</v>
      </c>
      <c r="B1423" s="1">
        <v>44203</v>
      </c>
      <c r="C1423" s="2">
        <v>0</v>
      </c>
      <c r="D1423" s="1" t="s">
        <v>223</v>
      </c>
      <c r="E1423" t="s">
        <v>14</v>
      </c>
      <c r="F1423">
        <v>0</v>
      </c>
      <c r="G1423" t="s">
        <v>15</v>
      </c>
      <c r="H1423" s="2"/>
      <c r="I1423" s="12"/>
      <c r="J1423" s="12"/>
      <c r="K1423" s="2"/>
      <c r="L1423" s="36"/>
      <c r="M1423" s="2"/>
      <c r="N1423" s="2"/>
      <c r="O1423" s="2"/>
      <c r="P1423" s="12"/>
      <c r="Q1423" s="12"/>
      <c r="R1423" s="12"/>
      <c r="S1423" s="12"/>
      <c r="T1423" s="12"/>
      <c r="U1423" s="12"/>
      <c r="W1423" s="12"/>
      <c r="X1423" s="12"/>
      <c r="Y1423" s="12"/>
      <c r="Z1423" s="12"/>
      <c r="AB1423" s="12"/>
      <c r="AC1423" s="4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O1423" s="12"/>
      <c r="AP1423" s="12"/>
      <c r="AQ1423" s="12"/>
      <c r="AR1423" s="41"/>
      <c r="AS1423" s="12"/>
      <c r="AT1423" s="12"/>
      <c r="AU1423" s="12"/>
      <c r="AV1423" s="12"/>
      <c r="AW1423" s="12"/>
      <c r="AX1423" s="13"/>
      <c r="AY1423" s="12"/>
      <c r="AZ1423" s="12"/>
      <c r="BA1423" s="12"/>
      <c r="BB1423" s="40">
        <v>0</v>
      </c>
      <c r="BC1423" s="12"/>
      <c r="BE1423" s="12"/>
      <c r="BF1423" s="12"/>
      <c r="BG1423" s="12"/>
      <c r="BH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2"/>
      <c r="DF1423" s="12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</row>
    <row r="1424" spans="1:128" x14ac:dyDescent="0.25">
      <c r="A1424" s="34" t="s">
        <v>35</v>
      </c>
      <c r="B1424" s="1">
        <v>44300</v>
      </c>
      <c r="C1424" s="2"/>
      <c r="D1424" s="1"/>
      <c r="F1424">
        <v>97</v>
      </c>
      <c r="G1424" t="s">
        <v>15</v>
      </c>
      <c r="H1424" s="2"/>
      <c r="I1424" s="12"/>
      <c r="J1424" s="12"/>
      <c r="K1424" s="2"/>
      <c r="L1424" s="36"/>
      <c r="M1424" s="2"/>
      <c r="N1424" s="2"/>
      <c r="O1424" s="2"/>
      <c r="P1424" s="12"/>
      <c r="Q1424" s="12"/>
      <c r="R1424" s="12"/>
      <c r="S1424" s="12"/>
      <c r="T1424" s="12"/>
      <c r="U1424" s="12">
        <v>2233.7066666666665</v>
      </c>
      <c r="V1424" s="40">
        <v>223.37066666666664</v>
      </c>
      <c r="W1424" s="12"/>
      <c r="X1424" s="12"/>
      <c r="Y1424" s="12"/>
      <c r="Z1424" s="12">
        <v>1120.0076190476191</v>
      </c>
      <c r="AA1424" s="40">
        <v>112.0007619047619</v>
      </c>
      <c r="AB1424" s="17">
        <v>3.2679999999999998</v>
      </c>
      <c r="AC1424" s="42">
        <f>AB1424/AA1424</f>
        <v>2.9178372936238529E-2</v>
      </c>
      <c r="AD1424" s="12"/>
      <c r="AE1424" s="12"/>
      <c r="AF1424" s="12"/>
      <c r="AG1424" s="12"/>
      <c r="AH1424" s="12"/>
      <c r="AI1424" s="12">
        <v>1459.327619047619</v>
      </c>
      <c r="AJ1424" s="12">
        <v>0</v>
      </c>
      <c r="AK1424" s="12"/>
      <c r="AL1424" s="12"/>
      <c r="AM1424" s="12">
        <v>1459.327619047619</v>
      </c>
      <c r="AN1424" s="40">
        <v>145.93276190476189</v>
      </c>
      <c r="AO1424" s="12"/>
      <c r="AP1424" s="12"/>
      <c r="AQ1424" s="12"/>
      <c r="AR1424" s="41">
        <f>AS1424+AT1424+AV1424+AW1424</f>
        <v>259.79999999999995</v>
      </c>
      <c r="AS1424" s="17">
        <v>21</v>
      </c>
      <c r="AT1424" s="17">
        <v>78</v>
      </c>
      <c r="AU1424" s="12"/>
      <c r="AV1424" s="17">
        <v>2.6</v>
      </c>
      <c r="AW1424" s="17">
        <v>158.19999999999999</v>
      </c>
      <c r="AX1424" s="18"/>
      <c r="AY1424" s="12"/>
      <c r="AZ1424" s="12"/>
      <c r="BA1424" s="12"/>
      <c r="BB1424" s="40">
        <v>0</v>
      </c>
      <c r="BC1424" s="12">
        <f>U1424+Z1424+AM1424+BA1424</f>
        <v>4813.0419047619043</v>
      </c>
      <c r="BD1424">
        <f>V1424+AA1424+AN1424</f>
        <v>481.3041904761904</v>
      </c>
      <c r="BE1424" s="12"/>
      <c r="BF1424" s="12"/>
      <c r="BG1424" s="12"/>
      <c r="BH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/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2"/>
      <c r="DF1424" s="12"/>
      <c r="DG1424" s="12"/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/>
      <c r="DT1424" s="12"/>
      <c r="DU1424" s="12"/>
      <c r="DV1424" s="12"/>
      <c r="DW1424" s="12"/>
      <c r="DX1424" s="12"/>
    </row>
    <row r="1425" spans="1:128" x14ac:dyDescent="0.25">
      <c r="A1425" s="34" t="s">
        <v>78</v>
      </c>
      <c r="B1425" s="10">
        <v>43908</v>
      </c>
      <c r="C1425" s="2">
        <v>5</v>
      </c>
      <c r="D1425" s="1" t="s">
        <v>262</v>
      </c>
      <c r="E1425" t="s">
        <v>100</v>
      </c>
      <c r="F1425">
        <v>69</v>
      </c>
      <c r="G1425" t="s">
        <v>33</v>
      </c>
      <c r="H1425" s="2"/>
      <c r="I1425" s="12">
        <v>761.5</v>
      </c>
      <c r="J1425" s="12">
        <v>17.399999999999999</v>
      </c>
      <c r="K1425" s="2"/>
      <c r="L1425" s="36"/>
      <c r="M1425" s="2"/>
      <c r="N1425" s="2"/>
      <c r="O1425" s="2"/>
      <c r="P1425" s="12"/>
      <c r="Q1425" s="12"/>
      <c r="R1425" s="12"/>
      <c r="S1425" s="12"/>
      <c r="T1425" s="12"/>
      <c r="U1425" s="12"/>
      <c r="W1425" s="12"/>
      <c r="X1425" s="12"/>
      <c r="Y1425" s="12"/>
      <c r="Z1425" s="12"/>
      <c r="AA1425" s="41"/>
      <c r="AB1425" s="12"/>
      <c r="AC1425" s="4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41"/>
      <c r="AO1425" s="12"/>
      <c r="AP1425" s="12"/>
      <c r="AQ1425" s="12"/>
      <c r="AR1425" s="41"/>
      <c r="AS1425" s="12"/>
      <c r="AT1425" s="12"/>
      <c r="AU1425" s="12"/>
      <c r="AV1425" s="12"/>
      <c r="AW1425" s="12"/>
      <c r="AX1425" s="13"/>
      <c r="AY1425" s="12"/>
      <c r="AZ1425" s="12"/>
      <c r="BA1425" s="12"/>
      <c r="BB1425" s="40">
        <v>0</v>
      </c>
      <c r="BC1425" s="12"/>
      <c r="BE1425" s="12"/>
      <c r="BF1425" s="12"/>
      <c r="BG1425" s="12"/>
      <c r="BH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/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2"/>
      <c r="DF1425" s="12"/>
      <c r="DG1425" s="12"/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/>
      <c r="DT1425" s="12"/>
      <c r="DU1425" s="12"/>
      <c r="DV1425" s="12"/>
      <c r="DW1425" s="12"/>
      <c r="DX1425" s="12"/>
    </row>
    <row r="1426" spans="1:128" x14ac:dyDescent="0.25">
      <c r="A1426" s="34" t="s">
        <v>78</v>
      </c>
      <c r="B1426" s="1">
        <v>43889</v>
      </c>
      <c r="C1426" s="2">
        <v>4</v>
      </c>
      <c r="D1426" t="s">
        <v>220</v>
      </c>
      <c r="E1426" s="8" t="s">
        <v>17</v>
      </c>
      <c r="F1426">
        <v>50</v>
      </c>
      <c r="G1426" t="s">
        <v>33</v>
      </c>
      <c r="H1426" s="2"/>
      <c r="I1426" s="12">
        <v>605.5</v>
      </c>
      <c r="J1426" s="12">
        <v>13.5</v>
      </c>
      <c r="K1426" s="2"/>
      <c r="L1426" s="36"/>
      <c r="M1426" s="2">
        <v>50</v>
      </c>
      <c r="N1426" s="2"/>
      <c r="O1426" s="2"/>
      <c r="P1426" s="12"/>
      <c r="Q1426" s="12"/>
      <c r="R1426" s="12"/>
      <c r="S1426" s="12"/>
      <c r="T1426" s="12"/>
      <c r="U1426" s="12"/>
      <c r="W1426" s="12"/>
      <c r="X1426" s="12"/>
      <c r="Y1426" s="12"/>
      <c r="Z1426" s="12"/>
      <c r="AA1426" s="41"/>
      <c r="AB1426" s="12"/>
      <c r="AC1426" s="4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41"/>
      <c r="AO1426" s="12"/>
      <c r="AP1426" s="12"/>
      <c r="AQ1426" s="12"/>
      <c r="AR1426" s="41"/>
      <c r="AS1426" s="12"/>
      <c r="AT1426" s="12"/>
      <c r="AU1426" s="12"/>
      <c r="AV1426" s="12"/>
      <c r="AW1426" s="12"/>
      <c r="AX1426" s="13"/>
      <c r="AY1426" s="12"/>
      <c r="AZ1426" s="12"/>
      <c r="BA1426" s="12"/>
      <c r="BB1426" s="40">
        <v>0</v>
      </c>
      <c r="BC1426" s="12"/>
      <c r="BE1426" s="12"/>
      <c r="BF1426" s="12"/>
      <c r="BG1426" s="12"/>
      <c r="BH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O1426" s="12"/>
      <c r="CP1426" s="12"/>
      <c r="CQ1426" s="12"/>
      <c r="CR1426" s="12"/>
      <c r="CS1426" s="12"/>
      <c r="CT1426" s="12"/>
      <c r="CU1426" s="12"/>
      <c r="CV1426" s="12"/>
      <c r="CW1426" s="12"/>
      <c r="CX1426" s="12"/>
      <c r="CY1426" s="12"/>
      <c r="CZ1426" s="12"/>
      <c r="DA1426" s="12"/>
      <c r="DB1426" s="12"/>
      <c r="DC1426" s="12"/>
      <c r="DD1426" s="12"/>
      <c r="DE1426" s="12"/>
      <c r="DF1426" s="12"/>
      <c r="DG1426" s="12"/>
      <c r="DH1426" s="12"/>
      <c r="DI1426" s="12"/>
      <c r="DJ1426" s="12"/>
      <c r="DK1426" s="12"/>
      <c r="DL1426" s="12"/>
      <c r="DM1426" s="12"/>
      <c r="DN1426" s="12"/>
      <c r="DO1426" s="12"/>
      <c r="DP1426" s="12"/>
      <c r="DQ1426" s="12"/>
      <c r="DR1426" s="12"/>
      <c r="DS1426" s="12"/>
      <c r="DT1426" s="12"/>
      <c r="DU1426" s="12"/>
      <c r="DV1426" s="12"/>
      <c r="DW1426" s="12"/>
      <c r="DX1426" s="12"/>
    </row>
    <row r="1427" spans="1:128" x14ac:dyDescent="0.25">
      <c r="A1427" s="34" t="s">
        <v>78</v>
      </c>
      <c r="B1427" s="1">
        <v>43950</v>
      </c>
      <c r="C1427" s="2">
        <v>8</v>
      </c>
      <c r="D1427" s="1" t="s">
        <v>221</v>
      </c>
      <c r="E1427" s="8" t="s">
        <v>19</v>
      </c>
      <c r="F1427">
        <v>111</v>
      </c>
      <c r="G1427" t="s">
        <v>33</v>
      </c>
      <c r="H1427" s="2"/>
      <c r="I1427" s="12"/>
      <c r="J1427" s="12"/>
      <c r="K1427" s="2"/>
      <c r="L1427" s="36"/>
      <c r="M1427" s="2"/>
      <c r="N1427" s="2"/>
      <c r="O1427" s="2">
        <v>111</v>
      </c>
      <c r="P1427" s="12"/>
      <c r="Q1427" s="12"/>
      <c r="R1427" s="12"/>
      <c r="S1427" s="12"/>
      <c r="T1427" s="12"/>
      <c r="U1427" s="12"/>
      <c r="W1427" s="12"/>
      <c r="X1427" s="12"/>
      <c r="Y1427" s="12"/>
      <c r="Z1427" s="12"/>
      <c r="AA1427" s="41"/>
      <c r="AB1427" s="12"/>
      <c r="AC1427" s="4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41"/>
      <c r="AO1427" s="12"/>
      <c r="AP1427" s="12"/>
      <c r="AQ1427" s="12"/>
      <c r="AR1427" s="41"/>
      <c r="AS1427" s="12"/>
      <c r="AT1427" s="12"/>
      <c r="AU1427" s="12"/>
      <c r="AV1427" s="12"/>
      <c r="AW1427" s="12"/>
      <c r="AX1427" s="13"/>
      <c r="AY1427" s="12"/>
      <c r="AZ1427" s="12"/>
      <c r="BA1427" s="12"/>
      <c r="BB1427" s="40">
        <v>0</v>
      </c>
      <c r="BC1427" s="12"/>
      <c r="BE1427" s="12"/>
      <c r="BF1427" s="12"/>
      <c r="BG1427" s="12"/>
      <c r="BH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2"/>
      <c r="CV1427" s="12"/>
      <c r="CW1427" s="12"/>
      <c r="CX1427" s="12"/>
      <c r="CY1427" s="12"/>
      <c r="CZ1427" s="12"/>
      <c r="DA1427" s="12"/>
      <c r="DB1427" s="12"/>
      <c r="DC1427" s="12"/>
      <c r="DD1427" s="12"/>
      <c r="DE1427" s="12"/>
      <c r="DF1427" s="12"/>
      <c r="DG1427" s="12"/>
      <c r="DH1427" s="12"/>
      <c r="DI1427" s="12"/>
      <c r="DJ1427" s="12"/>
      <c r="DK1427" s="12"/>
      <c r="DL1427" s="12"/>
      <c r="DM1427" s="12"/>
      <c r="DN1427" s="12"/>
      <c r="DO1427" s="12"/>
      <c r="DP1427" s="12"/>
      <c r="DQ1427" s="12"/>
      <c r="DR1427" s="12"/>
      <c r="DS1427" s="12"/>
      <c r="DT1427" s="12"/>
      <c r="DU1427" s="12"/>
      <c r="DV1427" s="12"/>
      <c r="DW1427" s="12"/>
      <c r="DX1427" s="12"/>
    </row>
    <row r="1428" spans="1:128" x14ac:dyDescent="0.25">
      <c r="A1428" s="34" t="s">
        <v>78</v>
      </c>
      <c r="B1428" s="1">
        <v>43941</v>
      </c>
      <c r="C1428" s="2">
        <v>7</v>
      </c>
      <c r="D1428" t="s">
        <v>222</v>
      </c>
      <c r="E1428" s="8" t="s">
        <v>18</v>
      </c>
      <c r="F1428">
        <v>102</v>
      </c>
      <c r="G1428" t="s">
        <v>33</v>
      </c>
      <c r="H1428" s="2"/>
      <c r="I1428" s="12"/>
      <c r="J1428" s="12"/>
      <c r="K1428" s="2"/>
      <c r="L1428" s="36"/>
      <c r="M1428" s="2"/>
      <c r="N1428" s="2">
        <v>102</v>
      </c>
      <c r="O1428" s="2"/>
      <c r="P1428" s="12"/>
      <c r="Q1428" s="12"/>
      <c r="R1428" s="12"/>
      <c r="S1428" s="12"/>
      <c r="T1428" s="12"/>
      <c r="U1428" s="12"/>
      <c r="W1428" s="12"/>
      <c r="X1428" s="12"/>
      <c r="Y1428" s="12"/>
      <c r="Z1428" s="12"/>
      <c r="AA1428" s="41"/>
      <c r="AB1428" s="12"/>
      <c r="AC1428" s="4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41"/>
      <c r="AO1428" s="12"/>
      <c r="AP1428" s="12"/>
      <c r="AQ1428" s="12"/>
      <c r="AR1428" s="41"/>
      <c r="AS1428" s="12"/>
      <c r="AT1428" s="12"/>
      <c r="AU1428" s="12"/>
      <c r="AV1428" s="12"/>
      <c r="AW1428" s="12"/>
      <c r="AX1428" s="13"/>
      <c r="AY1428" s="12"/>
      <c r="AZ1428" s="12"/>
      <c r="BA1428" s="12"/>
      <c r="BB1428" s="40">
        <v>0</v>
      </c>
      <c r="BC1428" s="12"/>
      <c r="BE1428" s="12"/>
      <c r="BF1428" s="12"/>
      <c r="BG1428" s="12"/>
      <c r="BH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  <c r="CN1428" s="12"/>
      <c r="CO1428" s="12"/>
      <c r="CP1428" s="12"/>
      <c r="CQ1428" s="12"/>
      <c r="CR1428" s="12"/>
      <c r="CS1428" s="12"/>
      <c r="CT1428" s="12"/>
      <c r="CU1428" s="12"/>
      <c r="CV1428" s="12"/>
      <c r="CW1428" s="12"/>
      <c r="CX1428" s="12"/>
      <c r="CY1428" s="12"/>
      <c r="CZ1428" s="12"/>
      <c r="DA1428" s="12"/>
      <c r="DB1428" s="12"/>
      <c r="DC1428" s="12"/>
      <c r="DD1428" s="12"/>
      <c r="DE1428" s="12"/>
      <c r="DF1428" s="12"/>
      <c r="DG1428" s="12"/>
      <c r="DH1428" s="12"/>
      <c r="DI1428" s="12"/>
      <c r="DJ1428" s="12"/>
      <c r="DK1428" s="12"/>
      <c r="DL1428" s="12"/>
      <c r="DM1428" s="12"/>
      <c r="DN1428" s="12"/>
      <c r="DO1428" s="12"/>
      <c r="DP1428" s="12"/>
      <c r="DQ1428" s="12"/>
      <c r="DR1428" s="12"/>
      <c r="DS1428" s="12"/>
      <c r="DT1428" s="12"/>
      <c r="DU1428" s="12"/>
      <c r="DV1428" s="12"/>
      <c r="DW1428" s="12"/>
      <c r="DX1428" s="12"/>
    </row>
    <row r="1429" spans="1:128" x14ac:dyDescent="0.25">
      <c r="A1429" s="34" t="s">
        <v>78</v>
      </c>
      <c r="B1429" s="1">
        <v>43845</v>
      </c>
      <c r="C1429" s="2"/>
      <c r="D1429" s="1"/>
      <c r="F1429">
        <v>6</v>
      </c>
      <c r="G1429" t="s">
        <v>33</v>
      </c>
      <c r="H1429" s="2"/>
      <c r="I1429" s="12"/>
      <c r="J1429" s="12"/>
      <c r="K1429" s="2"/>
      <c r="L1429" s="36"/>
      <c r="M1429" s="2"/>
      <c r="N1429" s="2"/>
      <c r="O1429" s="2"/>
      <c r="P1429" s="12"/>
      <c r="Q1429" s="12"/>
      <c r="R1429" s="12"/>
      <c r="S1429" s="12"/>
      <c r="T1429" s="12"/>
      <c r="U1429" s="12"/>
      <c r="W1429" s="12"/>
      <c r="X1429" s="12"/>
      <c r="Y1429" s="12"/>
      <c r="Z1429" s="12"/>
      <c r="AA1429" s="41"/>
      <c r="AB1429" s="12"/>
      <c r="AC1429" s="4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41"/>
      <c r="AO1429" s="12"/>
      <c r="AP1429" s="12"/>
      <c r="AQ1429" s="12"/>
      <c r="AR1429" s="41"/>
      <c r="AS1429" s="12"/>
      <c r="AT1429" s="12"/>
      <c r="AU1429" s="12"/>
      <c r="AV1429" s="12"/>
      <c r="AW1429" s="12"/>
      <c r="AX1429" s="13"/>
      <c r="AY1429" s="12"/>
      <c r="AZ1429" s="12"/>
      <c r="BA1429" s="12"/>
      <c r="BB1429" s="40">
        <v>0</v>
      </c>
      <c r="BC1429" s="12"/>
      <c r="BE1429" s="12"/>
      <c r="BF1429" s="12"/>
      <c r="BG1429" s="12"/>
      <c r="BH1429" s="12"/>
      <c r="BJ1429" s="12">
        <v>1.0998343297193862</v>
      </c>
      <c r="BK1429" s="12">
        <f>BP1429+BS1429+BV1429+BY1429+CB1429+CE1429+CH1429+CK1429+CN1429+CQ1429+CT1429+CW1429</f>
        <v>330.79782934092236</v>
      </c>
      <c r="BL1429" s="12"/>
      <c r="BM1429" s="12"/>
      <c r="BN1429" s="12">
        <v>0.13844340211369141</v>
      </c>
      <c r="BO1429" s="2">
        <v>150</v>
      </c>
      <c r="BP1429" s="12">
        <f>BN1429*BO1429</f>
        <v>20.766510317053712</v>
      </c>
      <c r="BQ1429" s="12">
        <v>0.16020269134856102</v>
      </c>
      <c r="BR1429" s="2">
        <v>150</v>
      </c>
      <c r="BS1429" s="12">
        <f>BQ1429*BR1429</f>
        <v>24.030403702284154</v>
      </c>
      <c r="BT1429" s="12">
        <v>0.20611264528357057</v>
      </c>
      <c r="BU1429" s="2">
        <v>300</v>
      </c>
      <c r="BV1429" s="12">
        <f>BT1429*BU1429</f>
        <v>61.83379358507117</v>
      </c>
      <c r="BW1429" s="12">
        <v>0.23334738528864915</v>
      </c>
      <c r="BX1429" s="2">
        <v>300</v>
      </c>
      <c r="BY1429" s="12">
        <f>BW1429*BX1429</f>
        <v>70.004215586594739</v>
      </c>
      <c r="BZ1429" s="12">
        <v>0.20958005753676606</v>
      </c>
      <c r="CA1429" s="2">
        <v>300</v>
      </c>
      <c r="CB1429" s="12">
        <f>BZ1429*CA1429</f>
        <v>62.87401726102982</v>
      </c>
      <c r="CC1429" s="12">
        <v>0.15214814814814795</v>
      </c>
      <c r="CD1429" s="2">
        <v>600</v>
      </c>
      <c r="CE1429" s="12">
        <f>CC1429*CD1429</f>
        <v>91.288888888888764</v>
      </c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/>
      <c r="CV1429" s="12"/>
      <c r="CW1429" s="12"/>
      <c r="CX1429" s="12">
        <v>14.75</v>
      </c>
      <c r="CY1429" s="12">
        <v>4.25</v>
      </c>
      <c r="CZ1429" s="12">
        <v>2.5</v>
      </c>
      <c r="DA1429" s="12">
        <v>5.625</v>
      </c>
      <c r="DB1429" s="12">
        <v>1.125</v>
      </c>
      <c r="DC1429" s="12">
        <v>1.25</v>
      </c>
      <c r="DD1429" s="12"/>
      <c r="DE1429" s="12"/>
      <c r="DF1429" s="12"/>
      <c r="DG1429" s="12">
        <v>98.375</v>
      </c>
      <c r="DH1429" s="12">
        <v>14.125</v>
      </c>
      <c r="DI1429" s="12">
        <v>20</v>
      </c>
      <c r="DJ1429" s="12">
        <v>20.875</v>
      </c>
      <c r="DK1429" s="12">
        <v>21.25</v>
      </c>
      <c r="DL1429" s="12">
        <v>22.125</v>
      </c>
      <c r="DM1429" s="12"/>
      <c r="DN1429" s="12"/>
      <c r="DO1429" s="12"/>
      <c r="DP1429" s="12">
        <v>0.67625000000000002</v>
      </c>
      <c r="DQ1429" s="12">
        <v>0.40875000000000006</v>
      </c>
      <c r="DR1429" s="12">
        <v>0.26749999999999996</v>
      </c>
      <c r="DS1429" s="12"/>
      <c r="DT1429" s="12"/>
      <c r="DU1429" s="12"/>
      <c r="DV1429" s="12"/>
      <c r="DW1429" s="12"/>
      <c r="DX1429" s="12"/>
    </row>
    <row r="1430" spans="1:128" x14ac:dyDescent="0.25">
      <c r="A1430" s="34" t="s">
        <v>78</v>
      </c>
      <c r="B1430" s="1">
        <v>43867</v>
      </c>
      <c r="C1430" s="2"/>
      <c r="D1430" s="1"/>
      <c r="F1430">
        <v>28</v>
      </c>
      <c r="G1430" t="s">
        <v>33</v>
      </c>
      <c r="H1430" s="2"/>
      <c r="I1430" s="12">
        <v>219</v>
      </c>
      <c r="J1430" s="12">
        <v>5.6</v>
      </c>
      <c r="K1430" s="2"/>
      <c r="L1430" s="36"/>
      <c r="M1430" s="2"/>
      <c r="N1430" s="2"/>
      <c r="O1430" s="2"/>
      <c r="P1430" s="12"/>
      <c r="Q1430" s="12"/>
      <c r="R1430" s="12"/>
      <c r="S1430" s="12"/>
      <c r="T1430" s="12"/>
      <c r="U1430" s="12"/>
      <c r="W1430" s="12"/>
      <c r="X1430" s="12"/>
      <c r="Y1430" s="12"/>
      <c r="Z1430" s="12"/>
      <c r="AA1430" s="41"/>
      <c r="AB1430" s="12"/>
      <c r="AC1430" s="4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41"/>
      <c r="AO1430" s="12"/>
      <c r="AP1430" s="12"/>
      <c r="AQ1430" s="12"/>
      <c r="AR1430" s="41"/>
      <c r="AS1430" s="12"/>
      <c r="AT1430" s="12"/>
      <c r="AU1430" s="12"/>
      <c r="AV1430" s="12"/>
      <c r="AW1430" s="12"/>
      <c r="AX1430" s="13"/>
      <c r="AY1430" s="12"/>
      <c r="AZ1430" s="12"/>
      <c r="BA1430" s="12"/>
      <c r="BB1430" s="40">
        <v>0</v>
      </c>
      <c r="BC1430" s="12"/>
      <c r="BE1430" s="12"/>
      <c r="BF1430" s="12"/>
      <c r="BG1430" s="12"/>
      <c r="BH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  <c r="CN1430" s="12"/>
      <c r="CO1430" s="12"/>
      <c r="CP1430" s="12"/>
      <c r="CQ1430" s="12"/>
      <c r="CR1430" s="12"/>
      <c r="CS1430" s="12"/>
      <c r="CT1430" s="12"/>
      <c r="CU1430" s="12"/>
      <c r="CV1430" s="12"/>
      <c r="CW1430" s="12"/>
      <c r="CX1430" s="12"/>
      <c r="CY1430" s="12"/>
      <c r="CZ1430" s="12"/>
      <c r="DA1430" s="12"/>
      <c r="DB1430" s="12"/>
      <c r="DC1430" s="12"/>
      <c r="DD1430" s="12"/>
      <c r="DE1430" s="12"/>
      <c r="DF1430" s="12"/>
      <c r="DG1430" s="12"/>
      <c r="DH1430" s="12"/>
      <c r="DI1430" s="12"/>
      <c r="DJ1430" s="12"/>
      <c r="DK1430" s="12"/>
      <c r="DL1430" s="12"/>
      <c r="DM1430" s="12"/>
      <c r="DN1430" s="12"/>
      <c r="DO1430" s="12"/>
      <c r="DP1430" s="12"/>
      <c r="DQ1430" s="12"/>
      <c r="DR1430" s="12"/>
      <c r="DS1430" s="12"/>
      <c r="DT1430" s="12"/>
      <c r="DU1430" s="12"/>
      <c r="DV1430" s="12"/>
      <c r="DW1430" s="12"/>
      <c r="DX1430" s="12"/>
    </row>
    <row r="1431" spans="1:128" x14ac:dyDescent="0.25">
      <c r="A1431" s="34" t="s">
        <v>78</v>
      </c>
      <c r="B1431" s="1">
        <v>43880</v>
      </c>
      <c r="C1431" s="2"/>
      <c r="D1431" s="1"/>
      <c r="F1431">
        <v>41</v>
      </c>
      <c r="G1431" t="s">
        <v>33</v>
      </c>
      <c r="H1431" s="2"/>
      <c r="I1431" s="12">
        <v>462.25</v>
      </c>
      <c r="J1431" s="12">
        <v>11.45</v>
      </c>
      <c r="K1431" s="2"/>
      <c r="L1431" s="36"/>
      <c r="M1431" s="2"/>
      <c r="N1431" s="2"/>
      <c r="O1431" s="2"/>
      <c r="P1431" s="12"/>
      <c r="Q1431" s="12"/>
      <c r="R1431" s="12"/>
      <c r="S1431" s="12"/>
      <c r="T1431" s="12"/>
      <c r="U1431" s="12"/>
      <c r="W1431" s="12"/>
      <c r="X1431" s="12"/>
      <c r="Y1431" s="12"/>
      <c r="Z1431" s="12"/>
      <c r="AA1431" s="41"/>
      <c r="AB1431" s="12"/>
      <c r="AC1431" s="4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41"/>
      <c r="AO1431" s="12"/>
      <c r="AP1431" s="12"/>
      <c r="AQ1431" s="12"/>
      <c r="AR1431" s="41"/>
      <c r="AS1431" s="12"/>
      <c r="AT1431" s="12"/>
      <c r="AU1431" s="12"/>
      <c r="AV1431" s="12"/>
      <c r="AW1431" s="12"/>
      <c r="AX1431" s="13"/>
      <c r="AY1431" s="12"/>
      <c r="AZ1431" s="12"/>
      <c r="BA1431" s="12"/>
      <c r="BB1431" s="40">
        <v>0</v>
      </c>
      <c r="BC1431" s="12"/>
      <c r="BE1431" s="12"/>
      <c r="BF1431" s="12"/>
      <c r="BG1431" s="12"/>
      <c r="BH1431" s="12"/>
      <c r="BJ1431" s="12">
        <v>1.2931193391278621</v>
      </c>
      <c r="BK1431" s="12">
        <f t="shared" ref="BK1431:BK1432" si="79">BP1431+BS1431+BV1431+BY1431+CB1431+CE1431+CH1431+CK1431+CN1431+CQ1431+CT1431+CW1431</f>
        <v>410.48958996606814</v>
      </c>
      <c r="BL1431" s="12"/>
      <c r="BM1431" s="12"/>
      <c r="BN1431" s="12">
        <v>0.16659525212031778</v>
      </c>
      <c r="BO1431" s="2">
        <v>150</v>
      </c>
      <c r="BP1431" s="12">
        <f t="shared" ref="BP1431:BP1432" si="80">BN1431*BO1431</f>
        <v>24.989287818047668</v>
      </c>
      <c r="BQ1431" s="12">
        <v>0.17044892608420908</v>
      </c>
      <c r="BR1431" s="2">
        <v>150</v>
      </c>
      <c r="BS1431" s="12">
        <f t="shared" ref="BS1431:BS1432" si="81">BQ1431*BR1431</f>
        <v>25.567338912631364</v>
      </c>
      <c r="BT1431" s="12">
        <v>0.22575522421576044</v>
      </c>
      <c r="BU1431" s="2">
        <v>300</v>
      </c>
      <c r="BV1431" s="12">
        <f t="shared" ref="BV1431:BV1432" si="82">BT1431*BU1431</f>
        <v>67.726567264728132</v>
      </c>
      <c r="BW1431" s="12">
        <v>0.24288272762725124</v>
      </c>
      <c r="BX1431" s="2">
        <v>300</v>
      </c>
      <c r="BY1431" s="12">
        <f t="shared" ref="BY1431:BY1432" si="83">BW1431*BX1431</f>
        <v>72.864818288175371</v>
      </c>
      <c r="BZ1431" s="12">
        <v>0.24373582588569515</v>
      </c>
      <c r="CA1431" s="2">
        <v>300</v>
      </c>
      <c r="CB1431" s="12">
        <f t="shared" ref="CB1431:CB1432" si="84">BZ1431*CA1431</f>
        <v>73.120747765708543</v>
      </c>
      <c r="CC1431" s="12">
        <v>0.24370138319462845</v>
      </c>
      <c r="CD1431" s="2">
        <v>600</v>
      </c>
      <c r="CE1431" s="12">
        <f t="shared" ref="CE1431:CE1432" si="85">CC1431*CD1431</f>
        <v>146.22082991677706</v>
      </c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2"/>
      <c r="CY1431" s="12"/>
      <c r="CZ1431" s="12"/>
      <c r="DA1431" s="12"/>
      <c r="DB1431" s="12"/>
      <c r="DC1431" s="12"/>
      <c r="DD1431" s="12"/>
      <c r="DE1431" s="12"/>
      <c r="DF1431" s="12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2"/>
      <c r="DV1431" s="12"/>
      <c r="DW1431" s="12"/>
      <c r="DX1431" s="12"/>
    </row>
    <row r="1432" spans="1:128" x14ac:dyDescent="0.25">
      <c r="A1432" s="34" t="s">
        <v>78</v>
      </c>
      <c r="B1432" s="1">
        <v>43893</v>
      </c>
      <c r="C1432" s="2"/>
      <c r="D1432" s="1"/>
      <c r="F1432">
        <v>54</v>
      </c>
      <c r="G1432" t="s">
        <v>33</v>
      </c>
      <c r="H1432" s="2"/>
      <c r="I1432" s="12"/>
      <c r="J1432" s="12"/>
      <c r="K1432" s="2"/>
      <c r="L1432" s="36"/>
      <c r="M1432" s="2"/>
      <c r="N1432" s="2"/>
      <c r="O1432" s="2"/>
      <c r="P1432" s="12"/>
      <c r="Q1432" s="12"/>
      <c r="R1432" s="12"/>
      <c r="S1432" s="12"/>
      <c r="T1432" s="12"/>
      <c r="U1432" s="12"/>
      <c r="W1432" s="12"/>
      <c r="X1432" s="12"/>
      <c r="Y1432" s="12"/>
      <c r="Z1432" s="12"/>
      <c r="AA1432" s="41"/>
      <c r="AB1432" s="12"/>
      <c r="AC1432" s="4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41"/>
      <c r="AO1432" s="12"/>
      <c r="AP1432" s="12"/>
      <c r="AQ1432" s="12"/>
      <c r="AR1432" s="41"/>
      <c r="AS1432" s="12"/>
      <c r="AT1432" s="12"/>
      <c r="AU1432" s="12"/>
      <c r="AV1432" s="12"/>
      <c r="AW1432" s="12"/>
      <c r="AX1432" s="13"/>
      <c r="AY1432" s="12"/>
      <c r="AZ1432" s="12"/>
      <c r="BA1432" s="12"/>
      <c r="BB1432" s="40">
        <v>0</v>
      </c>
      <c r="BC1432" s="12"/>
      <c r="BE1432" s="12"/>
      <c r="BF1432" s="12"/>
      <c r="BG1432" s="12"/>
      <c r="BH1432" s="12"/>
      <c r="BJ1432" s="12">
        <v>1.5016690515561948</v>
      </c>
      <c r="BK1432" s="12">
        <f t="shared" si="79"/>
        <v>461.90540639369652</v>
      </c>
      <c r="BL1432" s="12"/>
      <c r="BM1432" s="12"/>
      <c r="BN1432" s="12">
        <v>0.23242709400058845</v>
      </c>
      <c r="BO1432" s="2">
        <v>150</v>
      </c>
      <c r="BP1432" s="12">
        <f t="shared" si="80"/>
        <v>34.864064100088264</v>
      </c>
      <c r="BQ1432" s="12">
        <v>0.21838494786608248</v>
      </c>
      <c r="BR1432" s="2">
        <v>150</v>
      </c>
      <c r="BS1432" s="12">
        <f t="shared" si="81"/>
        <v>32.75774217991237</v>
      </c>
      <c r="BT1432" s="12">
        <v>0.2486834573415313</v>
      </c>
      <c r="BU1432" s="2">
        <v>300</v>
      </c>
      <c r="BV1432" s="12">
        <f t="shared" si="82"/>
        <v>74.605037202459386</v>
      </c>
      <c r="BW1432" s="12">
        <v>0.27535392156032623</v>
      </c>
      <c r="BX1432" s="2">
        <v>300</v>
      </c>
      <c r="BY1432" s="12">
        <f t="shared" si="83"/>
        <v>82.606176468097871</v>
      </c>
      <c r="BZ1432" s="12">
        <v>0.26339797343153748</v>
      </c>
      <c r="CA1432" s="2">
        <v>300</v>
      </c>
      <c r="CB1432" s="12">
        <f t="shared" si="84"/>
        <v>79.019392029461244</v>
      </c>
      <c r="CC1432" s="12">
        <v>0.26342165735612894</v>
      </c>
      <c r="CD1432" s="2">
        <v>600</v>
      </c>
      <c r="CE1432" s="12">
        <f t="shared" si="85"/>
        <v>158.05299441367737</v>
      </c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2"/>
      <c r="CY1432" s="12"/>
      <c r="CZ1432" s="12"/>
      <c r="DA1432" s="12"/>
      <c r="DB1432" s="12"/>
      <c r="DC1432" s="12"/>
      <c r="DD1432" s="12"/>
      <c r="DE1432" s="12"/>
      <c r="DF1432" s="12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2"/>
      <c r="DV1432" s="12"/>
      <c r="DW1432" s="12"/>
      <c r="DX1432" s="12"/>
    </row>
    <row r="1433" spans="1:128" x14ac:dyDescent="0.25">
      <c r="A1433" s="34" t="s">
        <v>78</v>
      </c>
      <c r="B1433" s="1">
        <v>43895</v>
      </c>
      <c r="C1433" s="2"/>
      <c r="D1433" s="1"/>
      <c r="F1433">
        <v>56</v>
      </c>
      <c r="G1433" t="s">
        <v>33</v>
      </c>
      <c r="H1433" s="2"/>
      <c r="I1433" s="12">
        <v>672</v>
      </c>
      <c r="J1433" s="12">
        <v>15</v>
      </c>
      <c r="K1433" s="2"/>
      <c r="L1433" s="36"/>
      <c r="M1433" s="2"/>
      <c r="N1433" s="2"/>
      <c r="O1433" s="2"/>
      <c r="P1433" s="12"/>
      <c r="Q1433" s="12"/>
      <c r="R1433" s="12"/>
      <c r="S1433" s="12"/>
      <c r="T1433" s="12"/>
      <c r="U1433" s="12"/>
      <c r="W1433" s="12"/>
      <c r="X1433" s="12"/>
      <c r="Y1433" s="12"/>
      <c r="Z1433" s="12"/>
      <c r="AA1433" s="41"/>
      <c r="AB1433" s="12"/>
      <c r="AC1433" s="4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41"/>
      <c r="AO1433" s="12"/>
      <c r="AP1433" s="12"/>
      <c r="AQ1433" s="12"/>
      <c r="AR1433" s="41"/>
      <c r="AS1433" s="12"/>
      <c r="AT1433" s="12"/>
      <c r="AU1433" s="12"/>
      <c r="AV1433" s="12"/>
      <c r="AW1433" s="12"/>
      <c r="AX1433" s="13"/>
      <c r="AY1433" s="12"/>
      <c r="AZ1433" s="12"/>
      <c r="BA1433" s="12"/>
      <c r="BB1433" s="40">
        <v>0</v>
      </c>
      <c r="BC1433" s="12"/>
      <c r="BE1433" s="12"/>
      <c r="BF1433" s="12"/>
      <c r="BG1433" s="12"/>
      <c r="BH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</row>
    <row r="1434" spans="1:128" x14ac:dyDescent="0.25">
      <c r="A1434" s="34" t="s">
        <v>78</v>
      </c>
      <c r="B1434" s="1">
        <v>43872</v>
      </c>
      <c r="C1434" s="2">
        <v>3</v>
      </c>
      <c r="D1434" t="s">
        <v>224</v>
      </c>
      <c r="E1434" s="8" t="s">
        <v>16</v>
      </c>
      <c r="F1434">
        <v>33</v>
      </c>
      <c r="G1434" t="s">
        <v>33</v>
      </c>
      <c r="H1434" s="2"/>
      <c r="I1434" s="12">
        <v>294.5</v>
      </c>
      <c r="J1434" s="12">
        <v>8.35</v>
      </c>
      <c r="K1434" s="2"/>
      <c r="L1434" s="36">
        <v>33</v>
      </c>
      <c r="M1434" s="2"/>
      <c r="N1434" s="2"/>
      <c r="O1434" s="2"/>
      <c r="P1434" s="12"/>
      <c r="Q1434" s="12"/>
      <c r="R1434" s="12"/>
      <c r="S1434" s="12"/>
      <c r="T1434" s="12"/>
      <c r="U1434" s="12">
        <v>12.625</v>
      </c>
      <c r="V1434" s="40">
        <v>12.625</v>
      </c>
      <c r="W1434" s="12"/>
      <c r="X1434" s="12"/>
      <c r="Y1434" s="12"/>
      <c r="Z1434" s="12">
        <v>17</v>
      </c>
      <c r="AA1434" s="41">
        <v>17</v>
      </c>
      <c r="AB1434" s="12">
        <v>0.32439224999999999</v>
      </c>
      <c r="AC1434" s="42">
        <f>AB1434/AA1434</f>
        <v>1.908189705882353E-2</v>
      </c>
      <c r="AD1434" s="12"/>
      <c r="AE1434" s="12"/>
      <c r="AF1434" s="12"/>
      <c r="AG1434" s="12">
        <v>7.7499999999999999E-2</v>
      </c>
      <c r="AH1434" s="12"/>
      <c r="AI1434" s="12"/>
      <c r="AJ1434" s="12"/>
      <c r="AK1434" s="12"/>
      <c r="AL1434" s="12"/>
      <c r="AM1434" s="12">
        <v>7.7499999999999999E-2</v>
      </c>
      <c r="AN1434" s="41">
        <v>7.7499999999999999E-2</v>
      </c>
      <c r="AO1434" s="12"/>
      <c r="AP1434" s="12"/>
      <c r="AQ1434" s="12"/>
      <c r="AR1434" s="41">
        <v>5.75</v>
      </c>
      <c r="AS1434" s="12">
        <v>5.75</v>
      </c>
      <c r="AT1434" s="12"/>
      <c r="AU1434" s="12"/>
      <c r="AV1434" s="12"/>
      <c r="AW1434" s="12">
        <v>0</v>
      </c>
      <c r="AX1434" s="13"/>
      <c r="AY1434" s="12"/>
      <c r="AZ1434" s="12"/>
      <c r="BA1434" s="12"/>
      <c r="BB1434" s="40">
        <v>0</v>
      </c>
      <c r="BC1434" s="12">
        <f>U1434+Z1434+AM1434+BA1434</f>
        <v>29.702500000000001</v>
      </c>
      <c r="BD1434">
        <f>V1434+AA1434+AN1434</f>
        <v>29.702500000000001</v>
      </c>
      <c r="BE1434" s="12"/>
      <c r="BF1434" s="12"/>
      <c r="BG1434" s="12"/>
      <c r="BH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/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2"/>
      <c r="DF1434" s="12"/>
      <c r="DG1434" s="12"/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/>
      <c r="DT1434" s="12"/>
      <c r="DU1434" s="12"/>
      <c r="DV1434" s="12"/>
      <c r="DW1434" s="12"/>
      <c r="DX1434" s="12"/>
    </row>
    <row r="1435" spans="1:128" x14ac:dyDescent="0.25">
      <c r="A1435" s="34" t="s">
        <v>78</v>
      </c>
      <c r="B1435" s="1">
        <v>43901</v>
      </c>
      <c r="C1435" s="2"/>
      <c r="D1435" s="1"/>
      <c r="F1435">
        <v>62</v>
      </c>
      <c r="G1435" t="s">
        <v>33</v>
      </c>
      <c r="H1435" s="2"/>
      <c r="I1435" s="12">
        <v>719.5</v>
      </c>
      <c r="J1435" s="12">
        <v>16.350000000000001</v>
      </c>
      <c r="K1435" s="2"/>
      <c r="L1435" s="36"/>
      <c r="M1435" s="2"/>
      <c r="N1435" s="2"/>
      <c r="O1435" s="2"/>
      <c r="P1435" s="12"/>
      <c r="Q1435" s="12"/>
      <c r="R1435" s="12"/>
      <c r="S1435" s="12"/>
      <c r="T1435" s="12"/>
      <c r="U1435" s="12"/>
      <c r="W1435" s="12"/>
      <c r="X1435" s="12"/>
      <c r="Y1435" s="12"/>
      <c r="Z1435" s="12"/>
      <c r="AA1435" s="41"/>
      <c r="AB1435" s="12"/>
      <c r="AC1435" s="4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41"/>
      <c r="AO1435" s="12"/>
      <c r="AP1435" s="12"/>
      <c r="AQ1435" s="12"/>
      <c r="AR1435" s="41"/>
      <c r="AS1435" s="12"/>
      <c r="AT1435" s="12"/>
      <c r="AU1435" s="12"/>
      <c r="AV1435" s="12"/>
      <c r="AW1435" s="12"/>
      <c r="AX1435" s="13"/>
      <c r="AY1435" s="12"/>
      <c r="AZ1435" s="12"/>
      <c r="BA1435" s="12"/>
      <c r="BB1435" s="40">
        <v>0</v>
      </c>
      <c r="BC1435" s="12"/>
      <c r="BE1435" s="12"/>
      <c r="BF1435" s="12"/>
      <c r="BG1435" s="12"/>
      <c r="BH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/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2"/>
      <c r="DF1435" s="12"/>
      <c r="DG1435" s="12"/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/>
      <c r="DT1435" s="12"/>
      <c r="DU1435" s="12"/>
      <c r="DV1435" s="12"/>
      <c r="DW1435" s="12"/>
      <c r="DX1435" s="12"/>
    </row>
    <row r="1436" spans="1:128" x14ac:dyDescent="0.25">
      <c r="A1436" s="34" t="s">
        <v>78</v>
      </c>
      <c r="B1436" s="1">
        <v>43909</v>
      </c>
      <c r="C1436" s="2"/>
      <c r="D1436" s="1"/>
      <c r="F1436">
        <v>70</v>
      </c>
      <c r="G1436" t="s">
        <v>33</v>
      </c>
      <c r="H1436" s="2"/>
      <c r="I1436" s="12"/>
      <c r="J1436" s="12"/>
      <c r="K1436" s="2"/>
      <c r="L1436" s="36"/>
      <c r="M1436" s="2"/>
      <c r="N1436" s="2"/>
      <c r="O1436" s="2"/>
      <c r="P1436" s="12"/>
      <c r="Q1436" s="12"/>
      <c r="R1436" s="12"/>
      <c r="S1436" s="12"/>
      <c r="T1436" s="12"/>
      <c r="U1436" s="12"/>
      <c r="W1436" s="12"/>
      <c r="X1436" s="12"/>
      <c r="Y1436" s="12"/>
      <c r="Z1436" s="12"/>
      <c r="AA1436" s="41"/>
      <c r="AB1436" s="12"/>
      <c r="AC1436" s="4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41"/>
      <c r="AO1436" s="12"/>
      <c r="AP1436" s="12"/>
      <c r="AQ1436" s="12"/>
      <c r="AR1436" s="41"/>
      <c r="AS1436" s="12"/>
      <c r="AT1436" s="12"/>
      <c r="AU1436" s="12"/>
      <c r="AV1436" s="12"/>
      <c r="AW1436" s="12"/>
      <c r="AX1436" s="13"/>
      <c r="AY1436" s="12"/>
      <c r="AZ1436" s="12"/>
      <c r="BA1436" s="12"/>
      <c r="BB1436" s="40">
        <v>0</v>
      </c>
      <c r="BC1436" s="12"/>
      <c r="BE1436" s="12"/>
      <c r="BF1436" s="12"/>
      <c r="BG1436" s="12"/>
      <c r="BH1436" s="12"/>
      <c r="BJ1436" s="12">
        <v>0.99367281283069109</v>
      </c>
      <c r="BK1436" s="12">
        <f>BP1436+BS1436+BV1436+BY1436+CB1436+CE1436+CH1436+CK1436+CN1436+CQ1436+CT1436+CW1436</f>
        <v>340.86493332542949</v>
      </c>
      <c r="BL1436" s="12"/>
      <c r="BM1436" s="12"/>
      <c r="BN1436" s="12">
        <v>6.0091949164986981E-2</v>
      </c>
      <c r="BO1436" s="2">
        <v>150</v>
      </c>
      <c r="BP1436" s="12">
        <f>BN1436*BO1436</f>
        <v>9.0137923747480464</v>
      </c>
      <c r="BQ1436" s="12">
        <v>0.11400953265702052</v>
      </c>
      <c r="BR1436" s="2">
        <v>150</v>
      </c>
      <c r="BS1436" s="12">
        <f>BQ1436*BR1436</f>
        <v>17.101429898553079</v>
      </c>
      <c r="BT1436" s="12">
        <v>0.17201889450000651</v>
      </c>
      <c r="BU1436" s="2">
        <v>300</v>
      </c>
      <c r="BV1436" s="12">
        <f>BT1436*BU1436</f>
        <v>51.605668350001956</v>
      </c>
      <c r="BW1436" s="12">
        <v>0.19706854126746964</v>
      </c>
      <c r="BX1436" s="2">
        <v>300</v>
      </c>
      <c r="BY1436" s="12">
        <f>BW1436*BX1436</f>
        <v>59.120562380240891</v>
      </c>
      <c r="BZ1436" s="12">
        <v>0.22088952274279633</v>
      </c>
      <c r="CA1436" s="2">
        <v>300</v>
      </c>
      <c r="CB1436" s="12">
        <f>BZ1436*CA1436</f>
        <v>66.266856822838903</v>
      </c>
      <c r="CC1436" s="12">
        <v>0.22959437249841103</v>
      </c>
      <c r="CD1436" s="2">
        <v>600</v>
      </c>
      <c r="CE1436" s="12">
        <f>CC1436*CD1436</f>
        <v>137.75662349904661</v>
      </c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/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2"/>
      <c r="DF1436" s="12"/>
      <c r="DG1436" s="12"/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/>
      <c r="DT1436" s="12"/>
      <c r="DU1436" s="12"/>
      <c r="DV1436" s="12"/>
      <c r="DW1436" s="12"/>
      <c r="DX1436" s="12"/>
    </row>
    <row r="1437" spans="1:128" x14ac:dyDescent="0.25">
      <c r="A1437" s="34" t="s">
        <v>78</v>
      </c>
      <c r="B1437" s="1">
        <v>43915</v>
      </c>
      <c r="C1437" s="2"/>
      <c r="D1437" s="1"/>
      <c r="F1437">
        <v>76</v>
      </c>
      <c r="G1437" t="s">
        <v>33</v>
      </c>
      <c r="H1437" s="2"/>
      <c r="I1437" s="12">
        <v>783.75</v>
      </c>
      <c r="J1437" s="12">
        <v>17.7</v>
      </c>
      <c r="K1437" s="2"/>
      <c r="L1437" s="36"/>
      <c r="M1437" s="2"/>
      <c r="N1437" s="2"/>
      <c r="O1437" s="2"/>
      <c r="P1437" s="12"/>
      <c r="Q1437" s="12"/>
      <c r="R1437" s="12"/>
      <c r="S1437" s="12"/>
      <c r="T1437" s="12"/>
      <c r="U1437" s="12"/>
      <c r="W1437" s="12"/>
      <c r="X1437" s="12"/>
      <c r="Y1437" s="12"/>
      <c r="Z1437" s="12"/>
      <c r="AA1437" s="41"/>
      <c r="AB1437" s="12"/>
      <c r="AC1437" s="4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41"/>
      <c r="AO1437" s="12"/>
      <c r="AP1437" s="12"/>
      <c r="AQ1437" s="12"/>
      <c r="AR1437" s="41"/>
      <c r="AS1437" s="12"/>
      <c r="AT1437" s="12"/>
      <c r="AU1437" s="12"/>
      <c r="AV1437" s="12"/>
      <c r="AW1437" s="12"/>
      <c r="AX1437" s="13"/>
      <c r="AY1437" s="12"/>
      <c r="AZ1437" s="12"/>
      <c r="BA1437" s="12"/>
      <c r="BB1437" s="40">
        <v>0</v>
      </c>
      <c r="BC1437" s="12"/>
      <c r="BE1437" s="12"/>
      <c r="BF1437" s="12"/>
      <c r="BG1437" s="12"/>
      <c r="BH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2"/>
      <c r="CV1437" s="12"/>
      <c r="CW1437" s="12"/>
      <c r="CX1437" s="12"/>
      <c r="CY1437" s="12"/>
      <c r="CZ1437" s="12"/>
      <c r="DA1437" s="12"/>
      <c r="DB1437" s="12"/>
      <c r="DC1437" s="12"/>
      <c r="DD1437" s="12"/>
      <c r="DE1437" s="12"/>
      <c r="DF1437" s="12"/>
      <c r="DG1437" s="12"/>
      <c r="DH1437" s="12"/>
      <c r="DI1437" s="12"/>
      <c r="DJ1437" s="12"/>
      <c r="DK1437" s="12"/>
      <c r="DL1437" s="12"/>
      <c r="DM1437" s="12"/>
      <c r="DN1437" s="12"/>
      <c r="DO1437" s="12"/>
      <c r="DP1437" s="12"/>
      <c r="DQ1437" s="12"/>
      <c r="DR1437" s="12"/>
      <c r="DS1437" s="12"/>
      <c r="DT1437" s="12"/>
      <c r="DU1437" s="12"/>
      <c r="DV1437" s="12"/>
      <c r="DW1437" s="12"/>
      <c r="DX1437" s="12"/>
    </row>
    <row r="1438" spans="1:128" x14ac:dyDescent="0.25">
      <c r="A1438" s="34" t="s">
        <v>78</v>
      </c>
      <c r="B1438" s="1">
        <v>43900</v>
      </c>
      <c r="C1438" s="2"/>
      <c r="D1438" s="1"/>
      <c r="F1438">
        <v>61</v>
      </c>
      <c r="G1438" t="s">
        <v>33</v>
      </c>
      <c r="H1438" s="2"/>
      <c r="I1438" s="12"/>
      <c r="J1438" s="12"/>
      <c r="K1438" s="2"/>
      <c r="L1438" s="36"/>
      <c r="M1438" s="2"/>
      <c r="N1438" s="2"/>
      <c r="O1438" s="2"/>
      <c r="P1438" s="12"/>
      <c r="Q1438" s="12"/>
      <c r="R1438" s="12"/>
      <c r="S1438" s="12"/>
      <c r="T1438" s="12"/>
      <c r="U1438" s="12">
        <v>123.54798998044964</v>
      </c>
      <c r="V1438" s="40">
        <v>123.54798998044964</v>
      </c>
      <c r="W1438" s="12"/>
      <c r="X1438" s="12"/>
      <c r="Y1438" s="12"/>
      <c r="Z1438" s="12">
        <v>91.568222548061243</v>
      </c>
      <c r="AA1438" s="41">
        <v>91.568222548061243</v>
      </c>
      <c r="AB1438" s="12">
        <v>1.9668821267151733</v>
      </c>
      <c r="AC1438" s="42">
        <f>AB1438/AA1438</f>
        <v>2.1479964031002344E-2</v>
      </c>
      <c r="AD1438" s="12"/>
      <c r="AE1438" s="12"/>
      <c r="AF1438" s="12"/>
      <c r="AG1438" s="12">
        <v>12.902984685565331</v>
      </c>
      <c r="AH1438" s="12">
        <v>15.796320666340826</v>
      </c>
      <c r="AI1438" s="12"/>
      <c r="AJ1438" s="12"/>
      <c r="AK1438" s="12"/>
      <c r="AL1438" s="12"/>
      <c r="AM1438" s="12">
        <v>28.699305351906155</v>
      </c>
      <c r="AN1438" s="41">
        <v>28.699305351906155</v>
      </c>
      <c r="AO1438" s="12"/>
      <c r="AP1438" s="12"/>
      <c r="AQ1438" s="12"/>
      <c r="AR1438" s="41">
        <v>178.47820951449987</v>
      </c>
      <c r="AS1438" s="12">
        <v>125.66055718475073</v>
      </c>
      <c r="AT1438" s="12">
        <v>22.163224991854023</v>
      </c>
      <c r="AU1438" s="12"/>
      <c r="AV1438" s="12">
        <v>14.341662593678723</v>
      </c>
      <c r="AW1438" s="12">
        <v>16.312764744216356</v>
      </c>
      <c r="AX1438" s="13"/>
      <c r="AY1438" s="12"/>
      <c r="AZ1438" s="12"/>
      <c r="BA1438" s="12"/>
      <c r="BB1438" s="40">
        <v>0</v>
      </c>
      <c r="BC1438" s="12">
        <f>U1438+Z1438+AM1438+BA1438</f>
        <v>243.81551788041705</v>
      </c>
      <c r="BD1438">
        <f>V1438+AA1438+AN1438</f>
        <v>243.81551788041705</v>
      </c>
      <c r="BE1438" s="12"/>
      <c r="BF1438" s="12"/>
      <c r="BG1438" s="12"/>
      <c r="BH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/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2"/>
      <c r="DF1438" s="12"/>
      <c r="DG1438" s="12"/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/>
      <c r="DT1438" s="12"/>
      <c r="DU1438" s="12"/>
      <c r="DV1438" s="12"/>
      <c r="DW1438" s="12"/>
      <c r="DX1438" s="12"/>
    </row>
    <row r="1439" spans="1:128" x14ac:dyDescent="0.25">
      <c r="A1439" s="34" t="s">
        <v>78</v>
      </c>
      <c r="B1439" s="1">
        <v>44028</v>
      </c>
      <c r="C1439" s="2"/>
      <c r="D1439" s="1"/>
      <c r="F1439">
        <v>189</v>
      </c>
      <c r="G1439" t="s">
        <v>33</v>
      </c>
      <c r="H1439" s="2"/>
      <c r="I1439" s="12"/>
      <c r="J1439" s="12"/>
      <c r="K1439" s="2"/>
      <c r="L1439" s="36"/>
      <c r="M1439" s="2"/>
      <c r="N1439" s="2"/>
      <c r="O1439" s="2"/>
      <c r="P1439" s="12"/>
      <c r="Q1439" s="12"/>
      <c r="R1439" s="12"/>
      <c r="S1439" s="12"/>
      <c r="T1439" s="12"/>
      <c r="U1439" s="12"/>
      <c r="W1439" s="12"/>
      <c r="X1439" s="12"/>
      <c r="Y1439" s="12"/>
      <c r="Z1439" s="12"/>
      <c r="AA1439" s="41"/>
      <c r="AB1439" s="12"/>
      <c r="AC1439" s="4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41"/>
      <c r="AO1439" s="12"/>
      <c r="AP1439" s="12"/>
      <c r="AQ1439" s="12"/>
      <c r="AR1439" s="41"/>
      <c r="AS1439" s="12"/>
      <c r="AT1439" s="12"/>
      <c r="AU1439" s="12"/>
      <c r="AV1439" s="12"/>
      <c r="AW1439" s="12"/>
      <c r="AX1439" s="13"/>
      <c r="AY1439" s="12"/>
      <c r="AZ1439" s="12"/>
      <c r="BA1439" s="12"/>
      <c r="BB1439" s="40">
        <v>0</v>
      </c>
      <c r="BC1439" s="12"/>
      <c r="BE1439" s="12"/>
      <c r="BF1439" s="12"/>
      <c r="BG1439" s="12"/>
      <c r="BH1439" s="12"/>
      <c r="BJ1439" s="12">
        <v>0.89676090936018449</v>
      </c>
      <c r="BK1439" s="12">
        <f t="shared" ref="BK1439:BK1440" si="86">BP1439+BS1439+BV1439+BY1439+CB1439+CE1439+CH1439+CK1439+CN1439+CQ1439+CT1439+CW1439</f>
        <v>307.05628464605115</v>
      </c>
      <c r="BL1439" s="12"/>
      <c r="BM1439" s="12"/>
      <c r="BN1439" s="12">
        <v>4.6392758944915125E-2</v>
      </c>
      <c r="BO1439" s="2">
        <v>150</v>
      </c>
      <c r="BP1439" s="12">
        <f t="shared" ref="BP1439:BP1440" si="87">BN1439*BO1439</f>
        <v>6.9589138417372691</v>
      </c>
      <c r="BQ1439" s="12">
        <v>7.1343437764975925E-2</v>
      </c>
      <c r="BR1439" s="2">
        <v>150</v>
      </c>
      <c r="BS1439" s="12">
        <f t="shared" ref="BS1439:BS1440" si="88">BQ1439*BR1439</f>
        <v>10.701515664746388</v>
      </c>
      <c r="BT1439" s="12">
        <v>0.10352273779794946</v>
      </c>
      <c r="BU1439" s="2">
        <v>300</v>
      </c>
      <c r="BV1439" s="12">
        <f t="shared" ref="BV1439:BV1440" si="89">BT1439*BU1439</f>
        <v>31.05682133938484</v>
      </c>
      <c r="BW1439" s="12">
        <v>0.1194060748806632</v>
      </c>
      <c r="BX1439" s="2">
        <v>300</v>
      </c>
      <c r="BY1439" s="12">
        <f t="shared" ref="BY1439:BY1440" si="90">BW1439*BX1439</f>
        <v>35.821822464198959</v>
      </c>
      <c r="BZ1439" s="12">
        <v>0.12187738150300462</v>
      </c>
      <c r="CA1439" s="2">
        <v>300</v>
      </c>
      <c r="CB1439" s="12">
        <f t="shared" ref="CB1439:CB1440" si="91">BZ1439*CA1439</f>
        <v>36.563214450901384</v>
      </c>
      <c r="CC1439" s="12">
        <v>0.13662481308182081</v>
      </c>
      <c r="CD1439" s="2">
        <v>600</v>
      </c>
      <c r="CE1439" s="12">
        <f t="shared" ref="CE1439:CE1440" si="92">CC1439*CD1439</f>
        <v>81.974887849092482</v>
      </c>
      <c r="CF1439" s="12">
        <v>0.14700997419933209</v>
      </c>
      <c r="CG1439" s="2">
        <v>400</v>
      </c>
      <c r="CH1439" s="12">
        <f t="shared" ref="CH1439:CH1440" si="93">CF1439*CG1439</f>
        <v>58.803989679732837</v>
      </c>
      <c r="CI1439" s="12">
        <v>0.15058373118752338</v>
      </c>
      <c r="CJ1439" s="2">
        <v>300</v>
      </c>
      <c r="CK1439" s="12">
        <f t="shared" ref="CK1439:CK1440" si="94">CI1439*CJ1439</f>
        <v>45.175119356257014</v>
      </c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2"/>
      <c r="CV1439" s="12"/>
      <c r="CW1439" s="12"/>
      <c r="CX1439" s="12">
        <v>9.5416666666666661</v>
      </c>
      <c r="CY1439" s="12">
        <v>1.3333333333333333</v>
      </c>
      <c r="CZ1439" s="12">
        <v>1.1666666666666667</v>
      </c>
      <c r="DA1439" s="12">
        <v>0.91666666666666663</v>
      </c>
      <c r="DB1439" s="12">
        <v>1</v>
      </c>
      <c r="DC1439" s="12">
        <v>1.9166666666666667</v>
      </c>
      <c r="DD1439" s="12">
        <v>1.7083333333333335</v>
      </c>
      <c r="DE1439" s="12">
        <v>0.83333333333333337</v>
      </c>
      <c r="DF1439" s="12">
        <v>0.66666666666666663</v>
      </c>
      <c r="DG1439" s="12">
        <v>51.666666666666657</v>
      </c>
      <c r="DH1439" s="12">
        <v>6.666666666666667</v>
      </c>
      <c r="DI1439" s="12">
        <v>6</v>
      </c>
      <c r="DJ1439" s="12">
        <v>6.833333333333333</v>
      </c>
      <c r="DK1439" s="12">
        <v>6.833333333333333</v>
      </c>
      <c r="DL1439" s="12">
        <v>6</v>
      </c>
      <c r="DM1439" s="12">
        <v>6.5</v>
      </c>
      <c r="DN1439" s="12">
        <v>6.166666666666667</v>
      </c>
      <c r="DO1439" s="12">
        <v>6.666666666666667</v>
      </c>
      <c r="DP1439" s="12">
        <v>0.46666666666666667</v>
      </c>
      <c r="DQ1439" s="12">
        <v>0.25</v>
      </c>
      <c r="DR1439" s="12">
        <v>0.21666666666666667</v>
      </c>
      <c r="DS1439" s="12"/>
      <c r="DT1439" s="12"/>
      <c r="DU1439" s="12"/>
      <c r="DV1439" s="12"/>
      <c r="DW1439" s="12"/>
      <c r="DX1439" s="12"/>
    </row>
    <row r="1440" spans="1:128" x14ac:dyDescent="0.25">
      <c r="A1440" s="34" t="s">
        <v>78</v>
      </c>
      <c r="B1440" s="1">
        <v>44040</v>
      </c>
      <c r="C1440" s="2"/>
      <c r="D1440" s="1"/>
      <c r="F1440">
        <v>201</v>
      </c>
      <c r="G1440" t="s">
        <v>33</v>
      </c>
      <c r="H1440" s="2"/>
      <c r="I1440" s="12"/>
      <c r="J1440" s="12"/>
      <c r="K1440" s="2"/>
      <c r="L1440" s="36"/>
      <c r="M1440" s="2"/>
      <c r="N1440" s="2"/>
      <c r="O1440" s="2"/>
      <c r="P1440" s="12"/>
      <c r="Q1440" s="12"/>
      <c r="R1440" s="12"/>
      <c r="S1440" s="12"/>
      <c r="T1440" s="12"/>
      <c r="U1440" s="12"/>
      <c r="W1440" s="12"/>
      <c r="X1440" s="12"/>
      <c r="Y1440" s="12"/>
      <c r="Z1440" s="12"/>
      <c r="AA1440" s="41"/>
      <c r="AB1440" s="12"/>
      <c r="AC1440" s="4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41"/>
      <c r="AO1440" s="12"/>
      <c r="AP1440" s="12"/>
      <c r="AQ1440" s="12"/>
      <c r="AR1440" s="41"/>
      <c r="AS1440" s="12"/>
      <c r="AT1440" s="12"/>
      <c r="AU1440" s="12"/>
      <c r="AV1440" s="12"/>
      <c r="AW1440" s="12"/>
      <c r="AX1440" s="13"/>
      <c r="AY1440" s="12"/>
      <c r="AZ1440" s="12"/>
      <c r="BA1440" s="12"/>
      <c r="BB1440" s="40">
        <v>0</v>
      </c>
      <c r="BC1440" s="12"/>
      <c r="BE1440" s="12"/>
      <c r="BF1440" s="12"/>
      <c r="BG1440" s="12"/>
      <c r="BH1440" s="12"/>
      <c r="BJ1440" s="12">
        <v>0.85771199217808491</v>
      </c>
      <c r="BK1440" s="12">
        <f t="shared" si="86"/>
        <v>290.67898872803892</v>
      </c>
      <c r="BL1440" s="12"/>
      <c r="BM1440" s="12"/>
      <c r="BN1440" s="12">
        <v>4.3303553702600792E-2</v>
      </c>
      <c r="BO1440" s="2">
        <v>150</v>
      </c>
      <c r="BP1440" s="12">
        <f t="shared" si="87"/>
        <v>6.4955330553901192</v>
      </c>
      <c r="BQ1440" s="12">
        <v>7.5436619718309755E-2</v>
      </c>
      <c r="BR1440" s="2">
        <v>150</v>
      </c>
      <c r="BS1440" s="12">
        <f t="shared" si="88"/>
        <v>11.315492957746462</v>
      </c>
      <c r="BT1440" s="12">
        <v>0.10616920194829534</v>
      </c>
      <c r="BU1440" s="2">
        <v>300</v>
      </c>
      <c r="BV1440" s="12">
        <f t="shared" si="89"/>
        <v>31.850760584488601</v>
      </c>
      <c r="BW1440" s="12">
        <v>0.11480318347058049</v>
      </c>
      <c r="BX1440" s="2">
        <v>300</v>
      </c>
      <c r="BY1440" s="12">
        <f t="shared" si="90"/>
        <v>34.440955041174149</v>
      </c>
      <c r="BZ1440" s="12">
        <v>0.10682222624652914</v>
      </c>
      <c r="CA1440" s="2">
        <v>300</v>
      </c>
      <c r="CB1440" s="12">
        <f t="shared" si="91"/>
        <v>32.046667873958739</v>
      </c>
      <c r="CC1440" s="12">
        <v>0.12295498082367881</v>
      </c>
      <c r="CD1440" s="2">
        <v>600</v>
      </c>
      <c r="CE1440" s="12">
        <f t="shared" si="92"/>
        <v>73.772988494207283</v>
      </c>
      <c r="CF1440" s="12">
        <v>0.1428992284064641</v>
      </c>
      <c r="CG1440" s="2">
        <v>400</v>
      </c>
      <c r="CH1440" s="12">
        <f t="shared" si="93"/>
        <v>57.15969136258564</v>
      </c>
      <c r="CI1440" s="12">
        <v>0.14532299786162645</v>
      </c>
      <c r="CJ1440" s="2">
        <v>300</v>
      </c>
      <c r="CK1440" s="12">
        <f t="shared" si="94"/>
        <v>43.596899358487931</v>
      </c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/>
      <c r="CV1440" s="12"/>
      <c r="CW1440" s="12"/>
      <c r="CX1440" s="12">
        <v>25.5</v>
      </c>
      <c r="CY1440" s="12">
        <v>1</v>
      </c>
      <c r="CZ1440" s="12">
        <v>1</v>
      </c>
      <c r="DA1440" s="12">
        <v>2</v>
      </c>
      <c r="DB1440" s="12">
        <v>6</v>
      </c>
      <c r="DC1440" s="12">
        <v>7</v>
      </c>
      <c r="DD1440" s="12">
        <v>5.5</v>
      </c>
      <c r="DE1440" s="12">
        <v>2</v>
      </c>
      <c r="DF1440" s="12">
        <v>1</v>
      </c>
      <c r="DG1440" s="12">
        <v>51.5</v>
      </c>
      <c r="DH1440" s="12">
        <v>6</v>
      </c>
      <c r="DI1440" s="12">
        <v>7</v>
      </c>
      <c r="DJ1440" s="12">
        <v>11</v>
      </c>
      <c r="DK1440" s="12">
        <v>5</v>
      </c>
      <c r="DL1440" s="12">
        <v>6</v>
      </c>
      <c r="DM1440" s="12">
        <v>7.5</v>
      </c>
      <c r="DN1440" s="12">
        <v>4</v>
      </c>
      <c r="DO1440" s="12">
        <v>5</v>
      </c>
      <c r="DP1440" s="12">
        <v>0.58000000000000007</v>
      </c>
      <c r="DQ1440" s="12">
        <v>0.28000000000000003</v>
      </c>
      <c r="DR1440" s="12">
        <v>0.3</v>
      </c>
      <c r="DS1440" s="12"/>
      <c r="DT1440" s="12"/>
      <c r="DU1440" s="12"/>
      <c r="DV1440" s="12"/>
      <c r="DW1440" s="12"/>
      <c r="DX1440" s="12"/>
    </row>
    <row r="1441" spans="1:128" x14ac:dyDescent="0.25">
      <c r="A1441" s="34" t="s">
        <v>78</v>
      </c>
      <c r="B1441" s="1">
        <v>43979</v>
      </c>
      <c r="C1441" s="2">
        <v>9</v>
      </c>
      <c r="D1441" s="1" t="s">
        <v>122</v>
      </c>
      <c r="E1441" s="8" t="s">
        <v>20</v>
      </c>
      <c r="F1441">
        <v>140</v>
      </c>
      <c r="G1441" t="s">
        <v>33</v>
      </c>
      <c r="H1441" s="2"/>
      <c r="I1441" s="12"/>
      <c r="J1441" s="12"/>
      <c r="K1441" s="2"/>
      <c r="L1441" s="36"/>
      <c r="M1441" s="2"/>
      <c r="N1441" s="2"/>
      <c r="O1441" s="2"/>
      <c r="P1441" s="12"/>
      <c r="Q1441" s="12"/>
      <c r="R1441" s="12"/>
      <c r="S1441" s="12"/>
      <c r="T1441" s="12"/>
      <c r="U1441" s="12"/>
      <c r="W1441" s="12"/>
      <c r="X1441" s="12"/>
      <c r="Y1441" s="12"/>
      <c r="Z1441" s="12"/>
      <c r="AA1441" s="41"/>
      <c r="AB1441" s="12"/>
      <c r="AC1441" s="4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41"/>
      <c r="AO1441" s="12"/>
      <c r="AP1441" s="12"/>
      <c r="AQ1441" s="12"/>
      <c r="AR1441" s="41"/>
      <c r="AS1441" s="12"/>
      <c r="AT1441" s="12"/>
      <c r="AU1441" s="12"/>
      <c r="AV1441" s="12"/>
      <c r="AW1441" s="12"/>
      <c r="AX1441" s="13"/>
      <c r="AY1441" s="12">
        <v>2325</v>
      </c>
      <c r="AZ1441" s="12">
        <v>42</v>
      </c>
      <c r="BA1441" s="12">
        <v>976.5</v>
      </c>
      <c r="BB1441" s="40">
        <v>97.65</v>
      </c>
      <c r="BC1441" s="12"/>
      <c r="BE1441" s="12"/>
      <c r="BF1441" s="12">
        <v>4.3017621145374445</v>
      </c>
      <c r="BG1441" s="12"/>
      <c r="BH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/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2"/>
      <c r="DF1441" s="12"/>
      <c r="DG1441" s="12"/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/>
      <c r="DT1441" s="12"/>
      <c r="DU1441" s="12"/>
      <c r="DV1441" s="12"/>
      <c r="DW1441" s="12"/>
      <c r="DX1441" s="12"/>
    </row>
    <row r="1442" spans="1:128" x14ac:dyDescent="0.25">
      <c r="A1442" s="34" t="s">
        <v>78</v>
      </c>
      <c r="B1442" s="1">
        <v>43839</v>
      </c>
      <c r="C1442" s="2">
        <v>0</v>
      </c>
      <c r="D1442" s="1" t="s">
        <v>223</v>
      </c>
      <c r="E1442" s="8" t="s">
        <v>14</v>
      </c>
      <c r="F1442">
        <v>0</v>
      </c>
      <c r="G1442" t="s">
        <v>33</v>
      </c>
      <c r="H1442" s="2"/>
      <c r="I1442" s="12"/>
      <c r="J1442" s="12"/>
      <c r="K1442" s="2"/>
      <c r="L1442" s="36"/>
      <c r="M1442" s="2"/>
      <c r="N1442" s="2"/>
      <c r="O1442" s="2"/>
      <c r="P1442" s="12"/>
      <c r="Q1442" s="12"/>
      <c r="R1442" s="12"/>
      <c r="S1442" s="12"/>
      <c r="T1442" s="12"/>
      <c r="U1442" s="12"/>
      <c r="W1442" s="12"/>
      <c r="X1442" s="12"/>
      <c r="Y1442" s="12"/>
      <c r="Z1442" s="12"/>
      <c r="AA1442" s="41"/>
      <c r="AB1442" s="12"/>
      <c r="AC1442" s="4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41"/>
      <c r="AO1442" s="12"/>
      <c r="AP1442" s="12"/>
      <c r="AQ1442" s="12"/>
      <c r="AR1442" s="41"/>
      <c r="AS1442" s="12"/>
      <c r="AT1442" s="12"/>
      <c r="AU1442" s="12"/>
      <c r="AV1442" s="12"/>
      <c r="AW1442" s="12"/>
      <c r="AX1442" s="13"/>
      <c r="AY1442" s="12"/>
      <c r="AZ1442" s="12"/>
      <c r="BA1442" s="12"/>
      <c r="BB1442" s="40">
        <v>0</v>
      </c>
      <c r="BC1442" s="12"/>
      <c r="BE1442" s="12"/>
      <c r="BF1442" s="12"/>
      <c r="BG1442" s="12"/>
      <c r="BH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  <c r="CN1442" s="12"/>
      <c r="CO1442" s="12"/>
      <c r="CP1442" s="12"/>
      <c r="CQ1442" s="12"/>
      <c r="CR1442" s="12"/>
      <c r="CS1442" s="12"/>
      <c r="CT1442" s="12"/>
      <c r="CU1442" s="12"/>
      <c r="CV1442" s="12"/>
      <c r="CW1442" s="12"/>
      <c r="CX1442" s="12"/>
      <c r="CY1442" s="12"/>
      <c r="CZ1442" s="12"/>
      <c r="DA1442" s="12"/>
      <c r="DB1442" s="12"/>
      <c r="DC1442" s="12"/>
      <c r="DD1442" s="12"/>
      <c r="DE1442" s="12"/>
      <c r="DF1442" s="12"/>
      <c r="DG1442" s="12"/>
      <c r="DH1442" s="12"/>
      <c r="DI1442" s="12"/>
      <c r="DJ1442" s="12"/>
      <c r="DK1442" s="12"/>
      <c r="DL1442" s="12"/>
      <c r="DM1442" s="12"/>
      <c r="DN1442" s="12"/>
      <c r="DO1442" s="12"/>
      <c r="DP1442" s="12"/>
      <c r="DQ1442" s="12"/>
      <c r="DR1442" s="12"/>
      <c r="DS1442" s="12"/>
      <c r="DT1442" s="12"/>
      <c r="DU1442" s="12"/>
      <c r="DV1442" s="12"/>
      <c r="DW1442" s="12"/>
      <c r="DX1442" s="12"/>
    </row>
    <row r="1443" spans="1:128" x14ac:dyDescent="0.25">
      <c r="A1443" s="34" t="s">
        <v>78</v>
      </c>
      <c r="B1443" s="1">
        <v>43922</v>
      </c>
      <c r="C1443" s="2"/>
      <c r="D1443" s="1"/>
      <c r="F1443">
        <v>83</v>
      </c>
      <c r="G1443" t="s">
        <v>33</v>
      </c>
      <c r="H1443" s="2"/>
      <c r="I1443" s="12"/>
      <c r="J1443" s="12"/>
      <c r="K1443" s="2"/>
      <c r="L1443" s="36"/>
      <c r="M1443" s="2"/>
      <c r="N1443" s="2"/>
      <c r="O1443" s="2"/>
      <c r="P1443" s="12"/>
      <c r="Q1443" s="12"/>
      <c r="R1443" s="12"/>
      <c r="S1443" s="12"/>
      <c r="T1443" s="12"/>
      <c r="U1443" s="12">
        <v>164.3228774127503</v>
      </c>
      <c r="V1443" s="40">
        <v>164.3228774127503</v>
      </c>
      <c r="W1443" s="12"/>
      <c r="X1443" s="12"/>
      <c r="Y1443" s="12"/>
      <c r="Z1443" s="12">
        <v>128.89418973923677</v>
      </c>
      <c r="AA1443" s="41">
        <v>128.89418973923677</v>
      </c>
      <c r="AB1443" s="12">
        <v>2.670820924667221</v>
      </c>
      <c r="AC1443" s="42">
        <f>AB1443/AA1443</f>
        <v>2.0721034284559334E-2</v>
      </c>
      <c r="AD1443" s="12"/>
      <c r="AE1443" s="12"/>
      <c r="AF1443" s="12"/>
      <c r="AG1443" s="12">
        <v>1.7972704266511761</v>
      </c>
      <c r="AH1443" s="12"/>
      <c r="AI1443" s="12">
        <v>239.2840568934545</v>
      </c>
      <c r="AJ1443" s="12"/>
      <c r="AK1443" s="12"/>
      <c r="AL1443" s="12"/>
      <c r="AM1443" s="12">
        <v>241.08132732010569</v>
      </c>
      <c r="AN1443" s="41">
        <v>241.08132732010569</v>
      </c>
      <c r="AO1443" s="12"/>
      <c r="AP1443" s="12"/>
      <c r="AQ1443" s="12"/>
      <c r="AR1443" s="41">
        <v>190.97814440361128</v>
      </c>
      <c r="AS1443" s="12">
        <v>13.960649690690861</v>
      </c>
      <c r="AT1443" s="12">
        <v>80.817930680576666</v>
      </c>
      <c r="AU1443" s="12"/>
      <c r="AV1443" s="12">
        <v>7.1332554539239172</v>
      </c>
      <c r="AW1443" s="12">
        <v>89.066308578419836</v>
      </c>
      <c r="AX1443" s="13"/>
      <c r="AY1443" s="12"/>
      <c r="AZ1443" s="12"/>
      <c r="BA1443" s="12"/>
      <c r="BB1443" s="40">
        <v>0</v>
      </c>
      <c r="BC1443" s="12">
        <f>U1443+Z1443+AM1443+BA1443</f>
        <v>534.2983944720927</v>
      </c>
      <c r="BD1443">
        <f>V1443+AA1443+AN1443</f>
        <v>534.2983944720927</v>
      </c>
      <c r="BE1443" s="12"/>
      <c r="BF1443" s="12"/>
      <c r="BG1443" s="12"/>
      <c r="BH1443" s="12"/>
      <c r="BJ1443" s="12">
        <v>1.1986579263286199</v>
      </c>
      <c r="BK1443" s="12">
        <f>BP1443+BS1443+BV1443+BY1443+CB1443+CE1443+CH1443+CK1443+CN1443+CQ1443+CT1443+CW1443</f>
        <v>411.01248408270737</v>
      </c>
      <c r="BL1443" s="12"/>
      <c r="BM1443" s="12"/>
      <c r="BN1443" s="12">
        <v>0.10716651140951078</v>
      </c>
      <c r="BO1443" s="2">
        <v>150</v>
      </c>
      <c r="BP1443" s="12">
        <f>BN1443*BO1443</f>
        <v>16.074976711426618</v>
      </c>
      <c r="BQ1443" s="12">
        <v>0.14297764729066217</v>
      </c>
      <c r="BR1443" s="2">
        <v>150</v>
      </c>
      <c r="BS1443" s="12">
        <f>BQ1443*BR1443</f>
        <v>21.446647093599328</v>
      </c>
      <c r="BT1443" s="12">
        <v>0.15889618007586465</v>
      </c>
      <c r="BU1443" s="2">
        <v>300</v>
      </c>
      <c r="BV1443" s="12">
        <f>BT1443*BU1443</f>
        <v>47.66885402275939</v>
      </c>
      <c r="BW1443" s="12">
        <v>0.16524451893410042</v>
      </c>
      <c r="BX1443" s="2">
        <v>300</v>
      </c>
      <c r="BY1443" s="12">
        <f>BW1443*BX1443</f>
        <v>49.573355680230122</v>
      </c>
      <c r="BZ1443" s="12">
        <v>0.17174552532786774</v>
      </c>
      <c r="CA1443" s="2">
        <v>300</v>
      </c>
      <c r="CB1443" s="12">
        <f>BZ1443*CA1443</f>
        <v>51.523657598360323</v>
      </c>
      <c r="CC1443" s="12">
        <v>0.21836987830042937</v>
      </c>
      <c r="CD1443" s="2">
        <v>600</v>
      </c>
      <c r="CE1443" s="12">
        <f>CC1443*CD1443</f>
        <v>131.02192698025763</v>
      </c>
      <c r="CF1443" s="12">
        <v>0.23425766499018491</v>
      </c>
      <c r="CG1443" s="2">
        <v>400</v>
      </c>
      <c r="CH1443" s="12">
        <f>CF1443*CG1443</f>
        <v>93.70306599607396</v>
      </c>
      <c r="CI1443" s="12"/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2"/>
      <c r="CV1443" s="12"/>
      <c r="CW1443" s="12"/>
      <c r="CX1443" s="12">
        <v>13.625</v>
      </c>
      <c r="CY1443" s="12">
        <v>0.8125</v>
      </c>
      <c r="CZ1443" s="12">
        <v>1.5625</v>
      </c>
      <c r="DA1443" s="12">
        <v>0.75</v>
      </c>
      <c r="DB1443" s="12">
        <v>3.4375</v>
      </c>
      <c r="DC1443" s="12">
        <v>4.5</v>
      </c>
      <c r="DD1443" s="12">
        <v>2.0625</v>
      </c>
      <c r="DE1443" s="12">
        <v>0.5</v>
      </c>
      <c r="DF1443" s="12"/>
      <c r="DG1443" s="12">
        <v>85.8125</v>
      </c>
      <c r="DH1443" s="12">
        <v>11</v>
      </c>
      <c r="DI1443" s="12">
        <v>15.375</v>
      </c>
      <c r="DJ1443" s="12">
        <v>9.75</v>
      </c>
      <c r="DK1443" s="12">
        <v>9.625</v>
      </c>
      <c r="DL1443" s="12">
        <v>10.125</v>
      </c>
      <c r="DM1443" s="12"/>
      <c r="DN1443" s="12">
        <v>15</v>
      </c>
      <c r="DO1443" s="12">
        <v>14.9375</v>
      </c>
      <c r="DP1443" s="12">
        <v>0.70250000000000001</v>
      </c>
      <c r="DQ1443" s="12">
        <v>0.42749999999999999</v>
      </c>
      <c r="DR1443" s="12">
        <v>0.27500000000000002</v>
      </c>
      <c r="DS1443" s="12"/>
      <c r="DT1443" s="12"/>
      <c r="DU1443" s="12"/>
      <c r="DV1443" s="12"/>
      <c r="DW1443" s="12"/>
      <c r="DX1443" s="12"/>
    </row>
    <row r="1444" spans="1:128" x14ac:dyDescent="0.25">
      <c r="A1444" s="34" t="s">
        <v>198</v>
      </c>
      <c r="B1444" s="1">
        <v>43555</v>
      </c>
      <c r="C1444" s="2">
        <v>4</v>
      </c>
      <c r="D1444" t="s">
        <v>220</v>
      </c>
      <c r="E1444" t="s">
        <v>17</v>
      </c>
      <c r="F1444">
        <v>44</v>
      </c>
      <c r="G1444" t="s">
        <v>31</v>
      </c>
      <c r="H1444" s="2"/>
      <c r="I1444" s="12"/>
      <c r="J1444" s="12"/>
      <c r="K1444" s="2"/>
      <c r="L1444" s="36"/>
      <c r="M1444" s="2">
        <v>44</v>
      </c>
      <c r="N1444" s="2"/>
      <c r="O1444" s="2"/>
      <c r="P1444" s="12"/>
      <c r="Q1444" s="12"/>
      <c r="R1444" s="12"/>
      <c r="S1444" s="12"/>
      <c r="T1444" s="12"/>
      <c r="U1444" s="12"/>
      <c r="W1444" s="12"/>
      <c r="X1444" s="12"/>
      <c r="Y1444" s="12"/>
      <c r="Z1444" s="12"/>
      <c r="AB1444" s="12"/>
      <c r="AC1444" s="4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41"/>
      <c r="AO1444" s="12"/>
      <c r="AP1444" s="12"/>
      <c r="AQ1444" s="12"/>
      <c r="AR1444" s="41"/>
      <c r="AS1444" s="12"/>
      <c r="AT1444" s="12"/>
      <c r="AU1444" s="12"/>
      <c r="AV1444" s="12"/>
      <c r="AW1444" s="12"/>
      <c r="AX1444" s="13"/>
      <c r="AY1444" s="12"/>
      <c r="AZ1444" s="12"/>
      <c r="BA1444" s="12"/>
      <c r="BB1444" s="40">
        <v>0</v>
      </c>
      <c r="BC1444" s="12"/>
      <c r="BE1444" s="12"/>
      <c r="BF1444" s="12"/>
      <c r="BG1444" s="12"/>
      <c r="BH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2"/>
      <c r="CY1444" s="12"/>
      <c r="CZ1444" s="12"/>
      <c r="DA1444" s="12"/>
      <c r="DB1444" s="12"/>
      <c r="DC1444" s="12"/>
      <c r="DD1444" s="12"/>
      <c r="DE1444" s="12"/>
      <c r="DF1444" s="12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2"/>
      <c r="DV1444" s="12"/>
      <c r="DW1444" s="12"/>
      <c r="DX1444" s="12"/>
    </row>
    <row r="1445" spans="1:128" x14ac:dyDescent="0.25">
      <c r="A1445" s="34" t="s">
        <v>198</v>
      </c>
      <c r="B1445" s="1">
        <v>43641</v>
      </c>
      <c r="C1445" s="2">
        <v>8</v>
      </c>
      <c r="D1445" s="1" t="s">
        <v>221</v>
      </c>
      <c r="E1445" t="s">
        <v>19</v>
      </c>
      <c r="F1445">
        <v>130</v>
      </c>
      <c r="G1445" t="s">
        <v>31</v>
      </c>
      <c r="H1445" s="2"/>
      <c r="I1445" s="12"/>
      <c r="J1445" s="12"/>
      <c r="K1445" s="2"/>
      <c r="L1445" s="36"/>
      <c r="M1445" s="2"/>
      <c r="N1445" s="2"/>
      <c r="O1445" s="2">
        <v>130</v>
      </c>
      <c r="P1445" s="12"/>
      <c r="Q1445" s="12"/>
      <c r="R1445" s="12"/>
      <c r="S1445" s="12"/>
      <c r="T1445" s="12"/>
      <c r="U1445" s="12"/>
      <c r="W1445" s="12"/>
      <c r="X1445" s="12"/>
      <c r="Y1445" s="12"/>
      <c r="Z1445" s="12"/>
      <c r="AB1445" s="12"/>
      <c r="AC1445" s="4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41"/>
      <c r="AO1445" s="12"/>
      <c r="AP1445" s="12"/>
      <c r="AQ1445" s="12"/>
      <c r="AR1445" s="41"/>
      <c r="AS1445" s="12"/>
      <c r="AT1445" s="12"/>
      <c r="AU1445" s="12"/>
      <c r="AV1445" s="12"/>
      <c r="AW1445" s="12"/>
      <c r="AX1445" s="13"/>
      <c r="AY1445" s="12"/>
      <c r="AZ1445" s="12"/>
      <c r="BA1445" s="12"/>
      <c r="BB1445" s="40">
        <v>0</v>
      </c>
      <c r="BC1445" s="12"/>
      <c r="BE1445" s="12"/>
      <c r="BF1445" s="12"/>
      <c r="BG1445" s="12"/>
      <c r="BH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2"/>
      <c r="CV1445" s="12"/>
      <c r="CW1445" s="12"/>
      <c r="CX1445" s="12"/>
      <c r="CY1445" s="12"/>
      <c r="CZ1445" s="12"/>
      <c r="DA1445" s="12"/>
      <c r="DB1445" s="12"/>
      <c r="DC1445" s="12"/>
      <c r="DD1445" s="12"/>
      <c r="DE1445" s="12"/>
      <c r="DF1445" s="12"/>
      <c r="DG1445" s="12"/>
      <c r="DH1445" s="12"/>
      <c r="DI1445" s="12"/>
      <c r="DJ1445" s="12"/>
      <c r="DK1445" s="12"/>
      <c r="DL1445" s="12"/>
      <c r="DM1445" s="12"/>
      <c r="DN1445" s="12"/>
      <c r="DO1445" s="12"/>
      <c r="DP1445" s="12"/>
      <c r="DQ1445" s="12"/>
      <c r="DR1445" s="12"/>
      <c r="DS1445" s="12"/>
      <c r="DT1445" s="12"/>
      <c r="DU1445" s="12"/>
      <c r="DV1445" s="12"/>
      <c r="DW1445" s="12"/>
      <c r="DX1445" s="12"/>
    </row>
    <row r="1446" spans="1:128" x14ac:dyDescent="0.25">
      <c r="A1446" s="34" t="s">
        <v>198</v>
      </c>
      <c r="B1446" s="1">
        <v>43545</v>
      </c>
      <c r="C1446" s="2"/>
      <c r="D1446" s="1"/>
      <c r="F1446">
        <v>34</v>
      </c>
      <c r="G1446" t="s">
        <v>31</v>
      </c>
      <c r="H1446" s="2"/>
      <c r="I1446" s="12">
        <v>538.75</v>
      </c>
      <c r="J1446" s="12">
        <v>10.6875</v>
      </c>
      <c r="K1446" s="2"/>
      <c r="L1446" s="36"/>
      <c r="M1446" s="2"/>
      <c r="N1446" s="2"/>
      <c r="O1446" s="2"/>
      <c r="P1446" s="12">
        <v>6.9375</v>
      </c>
      <c r="Q1446" s="12">
        <v>4.75</v>
      </c>
      <c r="R1446" s="12"/>
      <c r="S1446" s="12"/>
      <c r="T1446" s="12"/>
      <c r="U1446" s="12"/>
      <c r="W1446" s="12"/>
      <c r="X1446" s="12"/>
      <c r="Y1446" s="12"/>
      <c r="Z1446" s="12"/>
      <c r="AB1446" s="12"/>
      <c r="AC1446" s="4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41"/>
      <c r="AO1446" s="12"/>
      <c r="AP1446" s="12"/>
      <c r="AQ1446" s="12"/>
      <c r="AR1446" s="41"/>
      <c r="AS1446" s="12"/>
      <c r="AT1446" s="12"/>
      <c r="AU1446" s="12"/>
      <c r="AV1446" s="12"/>
      <c r="AW1446" s="12"/>
      <c r="AX1446" s="13"/>
      <c r="AY1446" s="12"/>
      <c r="AZ1446" s="12"/>
      <c r="BA1446" s="12"/>
      <c r="BB1446" s="40">
        <v>0</v>
      </c>
      <c r="BC1446" s="12"/>
      <c r="BE1446" s="12"/>
      <c r="BF1446" s="12"/>
      <c r="BG1446" s="12"/>
      <c r="BH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  <c r="CN1446" s="12"/>
      <c r="CO1446" s="12"/>
      <c r="CP1446" s="12"/>
      <c r="CQ1446" s="12"/>
      <c r="CR1446" s="12"/>
      <c r="CS1446" s="12"/>
      <c r="CT1446" s="12"/>
      <c r="CU1446" s="12"/>
      <c r="CV1446" s="12"/>
      <c r="CW1446" s="12"/>
      <c r="CX1446" s="12"/>
      <c r="CY1446" s="12"/>
      <c r="CZ1446" s="12"/>
      <c r="DA1446" s="12"/>
      <c r="DB1446" s="12"/>
      <c r="DC1446" s="12"/>
      <c r="DD1446" s="12"/>
      <c r="DE1446" s="12"/>
      <c r="DF1446" s="12"/>
      <c r="DG1446" s="12"/>
      <c r="DH1446" s="12"/>
      <c r="DI1446" s="12"/>
      <c r="DJ1446" s="12"/>
      <c r="DK1446" s="12"/>
      <c r="DL1446" s="12"/>
      <c r="DM1446" s="12"/>
      <c r="DN1446" s="12"/>
      <c r="DO1446" s="12"/>
      <c r="DP1446" s="12"/>
      <c r="DQ1446" s="12"/>
      <c r="DR1446" s="12"/>
      <c r="DS1446" s="12"/>
      <c r="DT1446" s="12"/>
      <c r="DU1446" s="12"/>
      <c r="DV1446" s="12"/>
      <c r="DW1446" s="12"/>
      <c r="DX1446" s="12"/>
    </row>
    <row r="1447" spans="1:128" x14ac:dyDescent="0.25">
      <c r="A1447" s="34" t="s">
        <v>198</v>
      </c>
      <c r="B1447" s="1">
        <v>43551</v>
      </c>
      <c r="C1447" s="2"/>
      <c r="D1447" s="1"/>
      <c r="F1447">
        <v>40</v>
      </c>
      <c r="G1447" t="s">
        <v>31</v>
      </c>
      <c r="H1447" s="2"/>
      <c r="I1447" s="12">
        <v>687.5</v>
      </c>
      <c r="J1447" s="12">
        <v>12.8125</v>
      </c>
      <c r="K1447" s="2"/>
      <c r="L1447" s="36"/>
      <c r="M1447" s="2"/>
      <c r="N1447" s="2"/>
      <c r="O1447" s="2"/>
      <c r="P1447" s="12">
        <v>7.3125</v>
      </c>
      <c r="Q1447" s="12">
        <v>6.4375</v>
      </c>
      <c r="R1447" s="12"/>
      <c r="S1447" s="12"/>
      <c r="T1447" s="12"/>
      <c r="U1447" s="12"/>
      <c r="W1447" s="12"/>
      <c r="X1447" s="12"/>
      <c r="Y1447" s="12"/>
      <c r="Z1447" s="12"/>
      <c r="AB1447" s="12"/>
      <c r="AC1447" s="4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41"/>
      <c r="AO1447" s="12"/>
      <c r="AP1447" s="12"/>
      <c r="AQ1447" s="12"/>
      <c r="AR1447" s="41"/>
      <c r="AS1447" s="12"/>
      <c r="AT1447" s="12"/>
      <c r="AU1447" s="12"/>
      <c r="AV1447" s="12"/>
      <c r="AW1447" s="12"/>
      <c r="AX1447" s="13"/>
      <c r="AY1447" s="12"/>
      <c r="AZ1447" s="12"/>
      <c r="BA1447" s="12"/>
      <c r="BB1447" s="40">
        <v>0</v>
      </c>
      <c r="BC1447" s="12"/>
      <c r="BE1447" s="12"/>
      <c r="BF1447" s="12"/>
      <c r="BG1447" s="12"/>
      <c r="BH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2"/>
      <c r="CV1447" s="12"/>
      <c r="CW1447" s="12"/>
      <c r="CX1447" s="12"/>
      <c r="CY1447" s="12"/>
      <c r="CZ1447" s="12"/>
      <c r="DA1447" s="12"/>
      <c r="DB1447" s="12"/>
      <c r="DC1447" s="12"/>
      <c r="DD1447" s="12"/>
      <c r="DE1447" s="12"/>
      <c r="DF1447" s="12"/>
      <c r="DG1447" s="12"/>
      <c r="DH1447" s="12"/>
      <c r="DI1447" s="12"/>
      <c r="DJ1447" s="12"/>
      <c r="DK1447" s="12"/>
      <c r="DL1447" s="12"/>
      <c r="DM1447" s="12"/>
      <c r="DN1447" s="12"/>
      <c r="DO1447" s="12"/>
      <c r="DP1447" s="12"/>
      <c r="DQ1447" s="12"/>
      <c r="DR1447" s="12"/>
      <c r="DS1447" s="12"/>
      <c r="DT1447" s="12"/>
      <c r="DU1447" s="12"/>
      <c r="DV1447" s="12"/>
      <c r="DW1447" s="12"/>
      <c r="DX1447" s="12"/>
    </row>
    <row r="1448" spans="1:128" x14ac:dyDescent="0.25">
      <c r="A1448" s="34" t="s">
        <v>198</v>
      </c>
      <c r="B1448" s="1">
        <v>43553</v>
      </c>
      <c r="C1448" s="2"/>
      <c r="D1448" s="1"/>
      <c r="F1448">
        <v>42</v>
      </c>
      <c r="G1448" t="s">
        <v>31</v>
      </c>
      <c r="H1448" s="2"/>
      <c r="I1448" s="12"/>
      <c r="J1448" s="12"/>
      <c r="K1448" s="2"/>
      <c r="L1448" s="36"/>
      <c r="M1448" s="2"/>
      <c r="N1448" s="2"/>
      <c r="O1448" s="2"/>
      <c r="P1448" s="12"/>
      <c r="Q1448" s="12"/>
      <c r="R1448" s="12"/>
      <c r="S1448" s="12"/>
      <c r="T1448" s="12"/>
      <c r="U1448" s="12">
        <v>126.8239393939394</v>
      </c>
      <c r="V1448" s="40">
        <v>126.8239393939394</v>
      </c>
      <c r="W1448" s="12"/>
      <c r="X1448" s="12"/>
      <c r="Y1448" s="12"/>
      <c r="Z1448" s="12">
        <v>103.89386363636362</v>
      </c>
      <c r="AA1448" s="40">
        <v>103.89386363636362</v>
      </c>
      <c r="AB1448" s="12">
        <v>1.9561084393939392</v>
      </c>
      <c r="AC1448" s="42">
        <f>AB1448/AA1448</f>
        <v>1.8827949706832221E-2</v>
      </c>
      <c r="AD1448" s="12"/>
      <c r="AE1448" s="12"/>
      <c r="AF1448" s="12"/>
      <c r="AG1448" s="12">
        <v>5.6160606060606062</v>
      </c>
      <c r="AH1448" s="12">
        <v>0</v>
      </c>
      <c r="AI1448" s="12">
        <v>0</v>
      </c>
      <c r="AJ1448" s="12"/>
      <c r="AK1448" s="12"/>
      <c r="AL1448" s="12">
        <v>0</v>
      </c>
      <c r="AM1448" s="12">
        <v>5.6160606060606062</v>
      </c>
      <c r="AN1448" s="41">
        <v>5.6160606060606062</v>
      </c>
      <c r="AO1448" s="12"/>
      <c r="AP1448" s="12"/>
      <c r="AQ1448" s="12"/>
      <c r="AR1448" s="41">
        <v>80.136363636363626</v>
      </c>
      <c r="AS1448" s="12">
        <v>76.553030303030297</v>
      </c>
      <c r="AT1448" s="12"/>
      <c r="AU1448" s="12">
        <v>0</v>
      </c>
      <c r="AV1448" s="12">
        <v>0</v>
      </c>
      <c r="AW1448" s="12">
        <v>3.583333333333333</v>
      </c>
      <c r="AX1448" s="13"/>
      <c r="AY1448" s="12"/>
      <c r="AZ1448" s="12"/>
      <c r="BA1448" s="12"/>
      <c r="BB1448" s="40">
        <v>0</v>
      </c>
      <c r="BC1448" s="12">
        <f>U1448+Z1448+AM1448+BA1448</f>
        <v>236.33386363636362</v>
      </c>
      <c r="BD1448">
        <f>V1448+AA1448+AN1448</f>
        <v>236.33386363636362</v>
      </c>
      <c r="BE1448" s="12"/>
      <c r="BF1448" s="12"/>
      <c r="BG1448" s="12"/>
      <c r="BH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  <c r="CN1448" s="12"/>
      <c r="CO1448" s="12"/>
      <c r="CP1448" s="12"/>
      <c r="CQ1448" s="12"/>
      <c r="CR1448" s="12"/>
      <c r="CS1448" s="12"/>
      <c r="CT1448" s="12"/>
      <c r="CU1448" s="12"/>
      <c r="CV1448" s="12"/>
      <c r="CW1448" s="12"/>
      <c r="CX1448" s="12"/>
      <c r="CY1448" s="12"/>
      <c r="CZ1448" s="12"/>
      <c r="DA1448" s="12"/>
      <c r="DB1448" s="12"/>
      <c r="DC1448" s="12"/>
      <c r="DD1448" s="12"/>
      <c r="DE1448" s="12"/>
      <c r="DF1448" s="12"/>
      <c r="DG1448" s="12"/>
      <c r="DH1448" s="12"/>
      <c r="DI1448" s="12"/>
      <c r="DJ1448" s="12"/>
      <c r="DK1448" s="12"/>
      <c r="DL1448" s="12"/>
      <c r="DM1448" s="12"/>
      <c r="DN1448" s="12"/>
      <c r="DO1448" s="12"/>
      <c r="DP1448" s="12"/>
      <c r="DQ1448" s="12"/>
      <c r="DR1448" s="12"/>
      <c r="DS1448" s="12"/>
      <c r="DT1448" s="12"/>
      <c r="DU1448" s="12"/>
      <c r="DV1448" s="12"/>
      <c r="DW1448" s="12"/>
      <c r="DX1448" s="12"/>
    </row>
    <row r="1449" spans="1:128" x14ac:dyDescent="0.25">
      <c r="A1449" s="34" t="s">
        <v>198</v>
      </c>
      <c r="B1449" s="1">
        <v>43558</v>
      </c>
      <c r="C1449" s="2"/>
      <c r="D1449" s="1"/>
      <c r="F1449">
        <v>47</v>
      </c>
      <c r="G1449" t="s">
        <v>31</v>
      </c>
      <c r="H1449" s="2"/>
      <c r="I1449" s="12">
        <v>866.875</v>
      </c>
      <c r="J1449" s="12">
        <v>14.1875</v>
      </c>
      <c r="K1449" s="2"/>
      <c r="L1449" s="36"/>
      <c r="M1449" s="2"/>
      <c r="N1449" s="2"/>
      <c r="O1449" s="2"/>
      <c r="P1449" s="12"/>
      <c r="Q1449" s="12"/>
      <c r="R1449" s="12">
        <v>7.125</v>
      </c>
      <c r="S1449" s="12"/>
      <c r="T1449" s="12">
        <v>7.25</v>
      </c>
      <c r="U1449" s="12"/>
      <c r="W1449" s="12"/>
      <c r="X1449" s="12"/>
      <c r="Y1449" s="12"/>
      <c r="Z1449" s="12"/>
      <c r="AB1449" s="12"/>
      <c r="AC1449" s="4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41"/>
      <c r="AO1449" s="12"/>
      <c r="AP1449" s="12"/>
      <c r="AQ1449" s="12"/>
      <c r="AR1449" s="41"/>
      <c r="AS1449" s="12"/>
      <c r="AT1449" s="12"/>
      <c r="AU1449" s="12"/>
      <c r="AV1449" s="12"/>
      <c r="AW1449" s="12"/>
      <c r="AX1449" s="13"/>
      <c r="AY1449" s="12"/>
      <c r="AZ1449" s="12"/>
      <c r="BA1449" s="12"/>
      <c r="BB1449" s="40">
        <v>0</v>
      </c>
      <c r="BC1449" s="12"/>
      <c r="BE1449" s="12"/>
      <c r="BF1449" s="12"/>
      <c r="BG1449" s="12"/>
      <c r="BH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2"/>
      <c r="DF1449" s="12"/>
      <c r="DG1449" s="12"/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/>
      <c r="DT1449" s="12"/>
      <c r="DU1449" s="12"/>
      <c r="DV1449" s="12"/>
      <c r="DW1449" s="12"/>
      <c r="DX1449" s="12"/>
    </row>
    <row r="1450" spans="1:128" x14ac:dyDescent="0.25">
      <c r="A1450" s="34" t="s">
        <v>198</v>
      </c>
      <c r="B1450" s="1">
        <v>43567</v>
      </c>
      <c r="C1450" s="2"/>
      <c r="D1450" s="1"/>
      <c r="F1450">
        <v>56</v>
      </c>
      <c r="G1450" t="s">
        <v>31</v>
      </c>
      <c r="H1450" s="2"/>
      <c r="I1450" s="12">
        <v>1010.625</v>
      </c>
      <c r="J1450" s="12">
        <v>16.375</v>
      </c>
      <c r="K1450" s="2"/>
      <c r="L1450" s="36"/>
      <c r="M1450" s="2"/>
      <c r="N1450" s="2"/>
      <c r="O1450" s="2"/>
      <c r="P1450" s="12"/>
      <c r="Q1450" s="12"/>
      <c r="R1450" s="12"/>
      <c r="S1450" s="12">
        <v>8.375</v>
      </c>
      <c r="T1450" s="12">
        <v>11</v>
      </c>
      <c r="U1450" s="12"/>
      <c r="W1450" s="12"/>
      <c r="X1450" s="12"/>
      <c r="Y1450" s="12"/>
      <c r="Z1450" s="12"/>
      <c r="AB1450" s="12"/>
      <c r="AC1450" s="4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41"/>
      <c r="AO1450" s="12"/>
      <c r="AP1450" s="12"/>
      <c r="AQ1450" s="12"/>
      <c r="AR1450" s="41"/>
      <c r="AS1450" s="12"/>
      <c r="AT1450" s="12"/>
      <c r="AU1450" s="12"/>
      <c r="AV1450" s="12"/>
      <c r="AW1450" s="12"/>
      <c r="AX1450" s="13"/>
      <c r="AY1450" s="12"/>
      <c r="AZ1450" s="12"/>
      <c r="BA1450" s="12"/>
      <c r="BB1450" s="40">
        <v>0</v>
      </c>
      <c r="BC1450" s="12"/>
      <c r="BE1450" s="12"/>
      <c r="BF1450" s="12"/>
      <c r="BG1450" s="12"/>
      <c r="BH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/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2"/>
      <c r="DF1450" s="12"/>
      <c r="DG1450" s="12"/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/>
      <c r="DT1450" s="12"/>
      <c r="DU1450" s="12"/>
      <c r="DV1450" s="12"/>
      <c r="DW1450" s="12"/>
      <c r="DX1450" s="12"/>
    </row>
    <row r="1451" spans="1:128" x14ac:dyDescent="0.25">
      <c r="A1451" s="34" t="s">
        <v>198</v>
      </c>
      <c r="B1451" s="1">
        <v>43570</v>
      </c>
      <c r="C1451" s="2"/>
      <c r="D1451" s="1"/>
      <c r="F1451">
        <v>59</v>
      </c>
      <c r="G1451" t="s">
        <v>31</v>
      </c>
      <c r="H1451" s="2"/>
      <c r="I1451" s="12"/>
      <c r="J1451" s="12"/>
      <c r="K1451" s="2"/>
      <c r="L1451" s="36"/>
      <c r="M1451" s="2"/>
      <c r="N1451" s="2"/>
      <c r="O1451" s="2"/>
      <c r="P1451" s="12"/>
      <c r="Q1451" s="12"/>
      <c r="R1451" s="12"/>
      <c r="S1451" s="12"/>
      <c r="T1451" s="12"/>
      <c r="U1451" s="12">
        <v>266.38372881355929</v>
      </c>
      <c r="V1451" s="40">
        <v>266.38372881355929</v>
      </c>
      <c r="W1451" s="12"/>
      <c r="X1451" s="12"/>
      <c r="Y1451" s="12"/>
      <c r="Z1451" s="12">
        <v>197.29627118644063</v>
      </c>
      <c r="AA1451" s="40">
        <v>197.29627118644063</v>
      </c>
      <c r="AB1451" s="12">
        <v>3.5341716610169489</v>
      </c>
      <c r="AC1451" s="42">
        <f>AB1451/AA1451</f>
        <v>1.7913018019875472E-2</v>
      </c>
      <c r="AD1451" s="12"/>
      <c r="AE1451" s="12"/>
      <c r="AF1451" s="12"/>
      <c r="AG1451" s="12">
        <v>12.724067796610168</v>
      </c>
      <c r="AH1451" s="12">
        <v>3.9050847457627111</v>
      </c>
      <c r="AI1451" s="12">
        <v>0</v>
      </c>
      <c r="AJ1451" s="12"/>
      <c r="AK1451" s="12"/>
      <c r="AL1451" s="12">
        <v>29.597288135593217</v>
      </c>
      <c r="AM1451" s="12">
        <v>46.226440677966096</v>
      </c>
      <c r="AN1451" s="41">
        <v>46.226440677966096</v>
      </c>
      <c r="AO1451" s="12"/>
      <c r="AP1451" s="12"/>
      <c r="AQ1451" s="12"/>
      <c r="AR1451" s="41">
        <v>194.44067796610167</v>
      </c>
      <c r="AS1451" s="12">
        <v>117.15254237288134</v>
      </c>
      <c r="AT1451" s="12">
        <v>22.666666666666668</v>
      </c>
      <c r="AU1451" s="12">
        <v>0</v>
      </c>
      <c r="AV1451" s="12">
        <v>13.01694915254237</v>
      </c>
      <c r="AW1451" s="12">
        <v>8.9491525423728806</v>
      </c>
      <c r="AX1451" s="13"/>
      <c r="AY1451" s="12"/>
      <c r="AZ1451" s="12"/>
      <c r="BA1451" s="12"/>
      <c r="BB1451" s="40">
        <v>0</v>
      </c>
      <c r="BC1451" s="12">
        <f>U1451+Z1451+AM1451+BA1451</f>
        <v>509.90644067796603</v>
      </c>
      <c r="BD1451">
        <f>V1451+AA1451+AN1451</f>
        <v>509.90644067796603</v>
      </c>
      <c r="BE1451" s="12"/>
      <c r="BF1451" s="12"/>
      <c r="BG1451" s="12"/>
      <c r="BH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/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2"/>
      <c r="DF1451" s="12"/>
      <c r="DG1451" s="12"/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/>
      <c r="DT1451" s="12"/>
      <c r="DU1451" s="12"/>
      <c r="DV1451" s="12"/>
      <c r="DW1451" s="12"/>
      <c r="DX1451" s="12"/>
    </row>
    <row r="1452" spans="1:128" x14ac:dyDescent="0.25">
      <c r="A1452" s="34" t="s">
        <v>198</v>
      </c>
      <c r="B1452" s="1">
        <v>43571</v>
      </c>
      <c r="C1452" s="2"/>
      <c r="D1452" s="1"/>
      <c r="F1452">
        <v>60</v>
      </c>
      <c r="G1452" t="s">
        <v>31</v>
      </c>
      <c r="H1452" s="2"/>
      <c r="I1452" s="12">
        <v>1066.25</v>
      </c>
      <c r="J1452" s="12">
        <v>17.8125</v>
      </c>
      <c r="K1452" s="2"/>
      <c r="L1452" s="36"/>
      <c r="M1452" s="2"/>
      <c r="N1452" s="2"/>
      <c r="O1452" s="2"/>
      <c r="P1452" s="12"/>
      <c r="Q1452" s="12"/>
      <c r="R1452" s="12"/>
      <c r="S1452" s="12">
        <v>8.5</v>
      </c>
      <c r="T1452" s="12">
        <v>13</v>
      </c>
      <c r="U1452" s="12"/>
      <c r="W1452" s="12"/>
      <c r="X1452" s="12"/>
      <c r="Y1452" s="12"/>
      <c r="Z1452" s="12"/>
      <c r="AB1452" s="12"/>
      <c r="AC1452" s="4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41"/>
      <c r="AO1452" s="12"/>
      <c r="AP1452" s="12"/>
      <c r="AQ1452" s="12"/>
      <c r="AR1452" s="41"/>
      <c r="AS1452" s="12"/>
      <c r="AT1452" s="12"/>
      <c r="AU1452" s="12"/>
      <c r="AV1452" s="12"/>
      <c r="AW1452" s="12"/>
      <c r="AX1452" s="13"/>
      <c r="AY1452" s="12"/>
      <c r="AZ1452" s="12"/>
      <c r="BA1452" s="12"/>
      <c r="BB1452" s="40">
        <v>0</v>
      </c>
      <c r="BC1452" s="12"/>
      <c r="BE1452" s="12"/>
      <c r="BF1452" s="12"/>
      <c r="BG1452" s="12"/>
      <c r="BH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/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2"/>
      <c r="DF1452" s="12"/>
      <c r="DG1452" s="12"/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/>
      <c r="DT1452" s="12"/>
      <c r="DU1452" s="12"/>
      <c r="DV1452" s="12"/>
      <c r="DW1452" s="12"/>
      <c r="DX1452" s="12"/>
    </row>
    <row r="1453" spans="1:128" x14ac:dyDescent="0.25">
      <c r="A1453" s="34" t="s">
        <v>198</v>
      </c>
      <c r="B1453" s="1">
        <v>43585</v>
      </c>
      <c r="C1453" s="2"/>
      <c r="D1453" s="1"/>
      <c r="F1453">
        <v>74</v>
      </c>
      <c r="G1453" t="s">
        <v>31</v>
      </c>
      <c r="H1453" s="2"/>
      <c r="I1453" s="12">
        <v>1206.875</v>
      </c>
      <c r="J1453" s="12">
        <v>20</v>
      </c>
      <c r="K1453" s="2"/>
      <c r="L1453" s="36"/>
      <c r="M1453" s="2"/>
      <c r="N1453" s="2"/>
      <c r="O1453" s="2"/>
      <c r="P1453" s="12"/>
      <c r="Q1453" s="12"/>
      <c r="R1453" s="12"/>
      <c r="S1453" s="12">
        <v>9.0625</v>
      </c>
      <c r="T1453" s="12">
        <v>16.5</v>
      </c>
      <c r="U1453" s="12"/>
      <c r="W1453" s="12"/>
      <c r="X1453" s="12"/>
      <c r="Y1453" s="12"/>
      <c r="Z1453" s="12"/>
      <c r="AB1453" s="12"/>
      <c r="AC1453" s="4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41"/>
      <c r="AO1453" s="12"/>
      <c r="AP1453" s="12"/>
      <c r="AQ1453" s="12"/>
      <c r="AR1453" s="41"/>
      <c r="AS1453" s="12"/>
      <c r="AT1453" s="12"/>
      <c r="AU1453" s="12"/>
      <c r="AV1453" s="12"/>
      <c r="AW1453" s="12"/>
      <c r="AX1453" s="13"/>
      <c r="AY1453" s="12"/>
      <c r="AZ1453" s="12"/>
      <c r="BA1453" s="12"/>
      <c r="BB1453" s="40">
        <v>0</v>
      </c>
      <c r="BC1453" s="12"/>
      <c r="BE1453" s="12"/>
      <c r="BF1453" s="12"/>
      <c r="BG1453" s="12"/>
      <c r="BH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/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2"/>
      <c r="DF1453" s="12"/>
      <c r="DG1453" s="12"/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/>
      <c r="DT1453" s="12"/>
      <c r="DU1453" s="12"/>
      <c r="DV1453" s="12"/>
      <c r="DW1453" s="12"/>
      <c r="DX1453" s="12"/>
    </row>
    <row r="1454" spans="1:128" x14ac:dyDescent="0.25">
      <c r="A1454" s="34" t="s">
        <v>198</v>
      </c>
      <c r="B1454" s="1">
        <v>43592</v>
      </c>
      <c r="C1454" s="2"/>
      <c r="D1454" s="1"/>
      <c r="F1454">
        <v>81</v>
      </c>
      <c r="G1454" t="s">
        <v>31</v>
      </c>
      <c r="H1454" s="2"/>
      <c r="I1454" s="12">
        <v>1270.625</v>
      </c>
      <c r="J1454" s="12">
        <v>21.5625</v>
      </c>
      <c r="K1454" s="2"/>
      <c r="L1454" s="36"/>
      <c r="M1454" s="2"/>
      <c r="N1454" s="2"/>
      <c r="O1454" s="2"/>
      <c r="P1454" s="12"/>
      <c r="Q1454" s="12"/>
      <c r="R1454" s="12"/>
      <c r="S1454" s="12">
        <v>8.8125</v>
      </c>
      <c r="T1454" s="12">
        <v>18.875</v>
      </c>
      <c r="U1454" s="12"/>
      <c r="W1454" s="12"/>
      <c r="X1454" s="12"/>
      <c r="Y1454" s="12"/>
      <c r="Z1454" s="12"/>
      <c r="AB1454" s="12"/>
      <c r="AC1454" s="4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41"/>
      <c r="AO1454" s="12"/>
      <c r="AP1454" s="12"/>
      <c r="AQ1454" s="12"/>
      <c r="AR1454" s="41"/>
      <c r="AS1454" s="12"/>
      <c r="AT1454" s="12"/>
      <c r="AU1454" s="12"/>
      <c r="AV1454" s="12"/>
      <c r="AW1454" s="12"/>
      <c r="AX1454" s="13"/>
      <c r="AY1454" s="12"/>
      <c r="AZ1454" s="12"/>
      <c r="BA1454" s="12"/>
      <c r="BB1454" s="40">
        <v>0</v>
      </c>
      <c r="BC1454" s="12"/>
      <c r="BE1454" s="12"/>
      <c r="BF1454" s="12"/>
      <c r="BG1454" s="12"/>
      <c r="BH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  <c r="CN1454" s="12"/>
      <c r="CO1454" s="12"/>
      <c r="CP1454" s="12"/>
      <c r="CQ1454" s="12"/>
      <c r="CR1454" s="12"/>
      <c r="CS1454" s="12"/>
      <c r="CT1454" s="12"/>
      <c r="CU1454" s="12"/>
      <c r="CV1454" s="12"/>
      <c r="CW1454" s="12"/>
      <c r="CX1454" s="12"/>
      <c r="CY1454" s="12"/>
      <c r="CZ1454" s="12"/>
      <c r="DA1454" s="12"/>
      <c r="DB1454" s="12"/>
      <c r="DC1454" s="12"/>
      <c r="DD1454" s="12"/>
      <c r="DE1454" s="12"/>
      <c r="DF1454" s="12"/>
      <c r="DG1454" s="12"/>
      <c r="DH1454" s="12"/>
      <c r="DI1454" s="12"/>
      <c r="DJ1454" s="12"/>
      <c r="DK1454" s="12"/>
      <c r="DL1454" s="12"/>
      <c r="DM1454" s="12"/>
      <c r="DN1454" s="12"/>
      <c r="DO1454" s="12"/>
      <c r="DP1454" s="12"/>
      <c r="DQ1454" s="12"/>
      <c r="DR1454" s="12"/>
      <c r="DS1454" s="12"/>
      <c r="DT1454" s="12"/>
      <c r="DU1454" s="12"/>
      <c r="DV1454" s="12"/>
      <c r="DW1454" s="12"/>
      <c r="DX1454" s="12"/>
    </row>
    <row r="1455" spans="1:128" x14ac:dyDescent="0.25">
      <c r="A1455" s="34" t="s">
        <v>198</v>
      </c>
      <c r="B1455" s="1">
        <v>43640</v>
      </c>
      <c r="C1455" s="2"/>
      <c r="D1455" s="1"/>
      <c r="F1455">
        <v>129</v>
      </c>
      <c r="G1455" t="s">
        <v>31</v>
      </c>
      <c r="H1455" s="2"/>
      <c r="I1455" s="12"/>
      <c r="J1455" s="12"/>
      <c r="K1455" s="2"/>
      <c r="L1455" s="36"/>
      <c r="M1455" s="2"/>
      <c r="N1455" s="2"/>
      <c r="O1455" s="2"/>
      <c r="P1455" s="12"/>
      <c r="Q1455" s="12"/>
      <c r="R1455" s="12"/>
      <c r="S1455" s="12"/>
      <c r="T1455" s="12"/>
      <c r="U1455" s="12">
        <v>656.70066115702491</v>
      </c>
      <c r="V1455" s="40">
        <v>656.70066115702491</v>
      </c>
      <c r="W1455" s="12"/>
      <c r="X1455" s="12"/>
      <c r="Y1455" s="12"/>
      <c r="Z1455" s="12">
        <v>294.75884297520673</v>
      </c>
      <c r="AA1455" s="40">
        <v>294.75884297520673</v>
      </c>
      <c r="AB1455" s="12">
        <v>4.0284108595041337</v>
      </c>
      <c r="AC1455" s="42">
        <f>AB1455/AA1455</f>
        <v>1.3666802389514666E-2</v>
      </c>
      <c r="AD1455" s="12"/>
      <c r="AE1455" s="12"/>
      <c r="AF1455" s="12"/>
      <c r="AG1455" s="12">
        <v>0</v>
      </c>
      <c r="AH1455" s="12">
        <v>0</v>
      </c>
      <c r="AI1455" s="12">
        <v>522.21206611570267</v>
      </c>
      <c r="AJ1455" s="12"/>
      <c r="AK1455" s="12"/>
      <c r="AL1455" s="12">
        <v>285.89338842975218</v>
      </c>
      <c r="AM1455" s="12">
        <v>808.1054545454549</v>
      </c>
      <c r="AN1455" s="41">
        <v>808.1054545454549</v>
      </c>
      <c r="AO1455" s="12"/>
      <c r="AP1455" s="12"/>
      <c r="AQ1455" s="12"/>
      <c r="AR1455" s="41">
        <v>161.19008264462812</v>
      </c>
      <c r="AS1455" s="12">
        <v>0</v>
      </c>
      <c r="AT1455" s="12">
        <v>45</v>
      </c>
      <c r="AU1455" s="12">
        <v>42.925619834710751</v>
      </c>
      <c r="AV1455" s="12">
        <v>0</v>
      </c>
      <c r="AW1455" s="12">
        <v>0</v>
      </c>
      <c r="AX1455" s="13"/>
      <c r="AY1455" s="12"/>
      <c r="AZ1455" s="12"/>
      <c r="BA1455" s="12"/>
      <c r="BB1455" s="40">
        <v>0</v>
      </c>
      <c r="BC1455" s="12">
        <f>U1455+Z1455+AM1455+BA1455</f>
        <v>1759.5649586776865</v>
      </c>
      <c r="BD1455">
        <f>V1455+AA1455+AN1455</f>
        <v>1759.5649586776865</v>
      </c>
      <c r="BE1455" s="12"/>
      <c r="BF1455" s="12"/>
      <c r="BG1455" s="12"/>
      <c r="BH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/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2"/>
      <c r="DF1455" s="12"/>
      <c r="DG1455" s="12"/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/>
      <c r="DT1455" s="12"/>
      <c r="DU1455" s="12"/>
      <c r="DV1455" s="12"/>
      <c r="DW1455" s="12"/>
      <c r="DX1455" s="12"/>
    </row>
    <row r="1456" spans="1:128" x14ac:dyDescent="0.25">
      <c r="A1456" s="34" t="s">
        <v>198</v>
      </c>
      <c r="B1456" s="1">
        <v>43691</v>
      </c>
      <c r="C1456" s="2">
        <v>9</v>
      </c>
      <c r="D1456" s="1" t="s">
        <v>122</v>
      </c>
      <c r="E1456" t="s">
        <v>20</v>
      </c>
      <c r="F1456">
        <v>180</v>
      </c>
      <c r="G1456" t="s">
        <v>31</v>
      </c>
      <c r="H1456" s="2"/>
      <c r="I1456" s="12"/>
      <c r="J1456" s="12"/>
      <c r="K1456" s="2"/>
      <c r="L1456" s="36"/>
      <c r="M1456" s="2"/>
      <c r="N1456" s="2"/>
      <c r="O1456" s="2"/>
      <c r="P1456" s="12"/>
      <c r="Q1456" s="12"/>
      <c r="R1456" s="12"/>
      <c r="S1456" s="12"/>
      <c r="T1456" s="12"/>
      <c r="U1456" s="12"/>
      <c r="W1456" s="12"/>
      <c r="X1456" s="12"/>
      <c r="Y1456" s="12"/>
      <c r="Z1456" s="12"/>
      <c r="AB1456" s="12"/>
      <c r="AC1456" s="4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41"/>
      <c r="AO1456" s="12"/>
      <c r="AP1456" s="12"/>
      <c r="AQ1456" s="12"/>
      <c r="AR1456" s="41"/>
      <c r="AS1456" s="12"/>
      <c r="AT1456" s="12"/>
      <c r="AU1456" s="12"/>
      <c r="AV1456" s="12"/>
      <c r="AW1456" s="12"/>
      <c r="AX1456" s="13"/>
      <c r="AY1456" s="12">
        <v>5237.3737373737376</v>
      </c>
      <c r="AZ1456" s="12">
        <v>37.96</v>
      </c>
      <c r="BA1456" s="12">
        <v>1988.1070707070708</v>
      </c>
      <c r="BB1456" s="40">
        <v>198.81070707070708</v>
      </c>
      <c r="BC1456" s="12"/>
      <c r="BE1456" s="12"/>
      <c r="BF1456" s="12">
        <v>8.7581809282249807</v>
      </c>
      <c r="BG1456" s="12"/>
      <c r="BH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  <c r="CN1456" s="12"/>
      <c r="CO1456" s="12"/>
      <c r="CP1456" s="12"/>
      <c r="CQ1456" s="12"/>
      <c r="CR1456" s="12"/>
      <c r="CS1456" s="12"/>
      <c r="CT1456" s="12"/>
      <c r="CU1456" s="12"/>
      <c r="CV1456" s="12"/>
      <c r="CW1456" s="12"/>
      <c r="CX1456" s="12"/>
      <c r="CY1456" s="12"/>
      <c r="CZ1456" s="12"/>
      <c r="DA1456" s="12"/>
      <c r="DB1456" s="12"/>
      <c r="DC1456" s="12"/>
      <c r="DD1456" s="12"/>
      <c r="DE1456" s="12"/>
      <c r="DF1456" s="12"/>
      <c r="DG1456" s="12"/>
      <c r="DH1456" s="12"/>
      <c r="DI1456" s="12"/>
      <c r="DJ1456" s="12"/>
      <c r="DK1456" s="12"/>
      <c r="DL1456" s="12"/>
      <c r="DM1456" s="12"/>
      <c r="DN1456" s="12"/>
      <c r="DO1456" s="12"/>
      <c r="DP1456" s="12"/>
      <c r="DQ1456" s="12"/>
      <c r="DR1456" s="12"/>
      <c r="DS1456" s="12"/>
      <c r="DT1456" s="12"/>
      <c r="DU1456" s="12"/>
      <c r="DV1456" s="12"/>
      <c r="DW1456" s="12"/>
      <c r="DX1456" s="12"/>
    </row>
    <row r="1457" spans="1:128" x14ac:dyDescent="0.25">
      <c r="A1457" s="34" t="s">
        <v>198</v>
      </c>
      <c r="B1457" s="1">
        <v>43511</v>
      </c>
      <c r="C1457" s="2">
        <v>0</v>
      </c>
      <c r="D1457" s="1" t="s">
        <v>223</v>
      </c>
      <c r="E1457" t="s">
        <v>14</v>
      </c>
      <c r="F1457">
        <v>0</v>
      </c>
      <c r="G1457" t="s">
        <v>31</v>
      </c>
      <c r="H1457" s="2"/>
      <c r="I1457" s="12"/>
      <c r="J1457" s="12"/>
      <c r="K1457" s="2"/>
      <c r="L1457" s="36"/>
      <c r="M1457" s="2"/>
      <c r="N1457" s="2"/>
      <c r="O1457" s="2"/>
      <c r="P1457" s="12"/>
      <c r="Q1457" s="12"/>
      <c r="R1457" s="12"/>
      <c r="S1457" s="12"/>
      <c r="T1457" s="12"/>
      <c r="U1457" s="12"/>
      <c r="W1457" s="12"/>
      <c r="X1457" s="12"/>
      <c r="Y1457" s="12"/>
      <c r="Z1457" s="12"/>
      <c r="AB1457" s="12"/>
      <c r="AC1457" s="4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41"/>
      <c r="AO1457" s="12"/>
      <c r="AP1457" s="12"/>
      <c r="AQ1457" s="12"/>
      <c r="AR1457" s="41"/>
      <c r="AS1457" s="12"/>
      <c r="AT1457" s="12"/>
      <c r="AU1457" s="12"/>
      <c r="AV1457" s="12"/>
      <c r="AW1457" s="12"/>
      <c r="AX1457" s="13"/>
      <c r="AY1457" s="12"/>
      <c r="AZ1457" s="12"/>
      <c r="BA1457" s="12"/>
      <c r="BB1457" s="40">
        <v>0</v>
      </c>
      <c r="BC1457" s="12"/>
      <c r="BE1457" s="12"/>
      <c r="BF1457" s="12"/>
      <c r="BG1457" s="12"/>
      <c r="BH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2"/>
      <c r="CV1457" s="12"/>
      <c r="CW1457" s="12"/>
      <c r="CX1457" s="12"/>
      <c r="CY1457" s="12"/>
      <c r="CZ1457" s="12"/>
      <c r="DA1457" s="12"/>
      <c r="DB1457" s="12"/>
      <c r="DC1457" s="12"/>
      <c r="DD1457" s="12"/>
      <c r="DE1457" s="12"/>
      <c r="DF1457" s="12"/>
      <c r="DG1457" s="12"/>
      <c r="DH1457" s="12"/>
      <c r="DI1457" s="12"/>
      <c r="DJ1457" s="12"/>
      <c r="DK1457" s="12"/>
      <c r="DL1457" s="12"/>
      <c r="DM1457" s="12"/>
      <c r="DN1457" s="12"/>
      <c r="DO1457" s="12"/>
      <c r="DP1457" s="12"/>
      <c r="DQ1457" s="12"/>
      <c r="DR1457" s="12"/>
      <c r="DS1457" s="12"/>
      <c r="DT1457" s="12"/>
      <c r="DU1457" s="12"/>
      <c r="DV1457" s="12"/>
      <c r="DW1457" s="12"/>
      <c r="DX1457" s="12"/>
    </row>
    <row r="1458" spans="1:128" x14ac:dyDescent="0.25">
      <c r="A1458" s="34" t="s">
        <v>198</v>
      </c>
      <c r="B1458" s="1">
        <v>43538</v>
      </c>
      <c r="C1458" s="2">
        <v>3</v>
      </c>
      <c r="D1458" t="s">
        <v>224</v>
      </c>
      <c r="E1458" t="s">
        <v>16</v>
      </c>
      <c r="F1458">
        <v>27</v>
      </c>
      <c r="G1458" t="s">
        <v>31</v>
      </c>
      <c r="H1458" s="2"/>
      <c r="I1458" s="12">
        <v>361.25</v>
      </c>
      <c r="J1458" s="12">
        <v>8.3125</v>
      </c>
      <c r="K1458" s="2"/>
      <c r="L1458" s="36">
        <v>27</v>
      </c>
      <c r="M1458" s="2"/>
      <c r="N1458" s="2"/>
      <c r="O1458" s="2"/>
      <c r="P1458" s="12">
        <v>7.1875</v>
      </c>
      <c r="Q1458" s="12">
        <v>2.0625</v>
      </c>
      <c r="R1458" s="12"/>
      <c r="S1458" s="12"/>
      <c r="T1458" s="12"/>
      <c r="U1458" s="12"/>
      <c r="W1458" s="12"/>
      <c r="X1458" s="12"/>
      <c r="Y1458" s="12"/>
      <c r="Z1458" s="12"/>
      <c r="AB1458" s="12"/>
      <c r="AC1458" s="4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41"/>
      <c r="AO1458" s="12"/>
      <c r="AP1458" s="12"/>
      <c r="AQ1458" s="12"/>
      <c r="AR1458" s="41"/>
      <c r="AS1458" s="12"/>
      <c r="AT1458" s="12"/>
      <c r="AU1458" s="12"/>
      <c r="AV1458" s="12"/>
      <c r="AW1458" s="12"/>
      <c r="AX1458" s="13"/>
      <c r="AY1458" s="12"/>
      <c r="AZ1458" s="12"/>
      <c r="BA1458" s="12"/>
      <c r="BB1458" s="40">
        <v>0</v>
      </c>
      <c r="BC1458" s="12"/>
      <c r="BE1458" s="12"/>
      <c r="BF1458" s="12"/>
      <c r="BG1458" s="12"/>
      <c r="BH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/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2"/>
      <c r="DF1458" s="12"/>
      <c r="DG1458" s="12"/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/>
      <c r="DT1458" s="12"/>
      <c r="DU1458" s="12"/>
      <c r="DV1458" s="12"/>
      <c r="DW1458" s="12"/>
      <c r="DX1458" s="12"/>
    </row>
    <row r="1459" spans="1:128" x14ac:dyDescent="0.25">
      <c r="A1459" s="34" t="s">
        <v>199</v>
      </c>
      <c r="B1459" s="1">
        <v>43555</v>
      </c>
      <c r="C1459" s="2">
        <v>4</v>
      </c>
      <c r="D1459" t="s">
        <v>220</v>
      </c>
      <c r="E1459" t="s">
        <v>17</v>
      </c>
      <c r="F1459">
        <v>44</v>
      </c>
      <c r="G1459" t="s">
        <v>32</v>
      </c>
      <c r="H1459" s="2"/>
      <c r="I1459" s="12"/>
      <c r="J1459" s="12"/>
      <c r="K1459" s="2"/>
      <c r="L1459" s="36"/>
      <c r="M1459" s="2">
        <v>44</v>
      </c>
      <c r="N1459" s="2"/>
      <c r="O1459" s="2"/>
      <c r="P1459" s="12"/>
      <c r="Q1459" s="12"/>
      <c r="R1459" s="12"/>
      <c r="S1459" s="12"/>
      <c r="T1459" s="12"/>
      <c r="U1459" s="12"/>
      <c r="W1459" s="12"/>
      <c r="X1459" s="12"/>
      <c r="Y1459" s="12"/>
      <c r="Z1459" s="12"/>
      <c r="AB1459" s="12"/>
      <c r="AC1459" s="4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41"/>
      <c r="AO1459" s="12"/>
      <c r="AP1459" s="12"/>
      <c r="AQ1459" s="12"/>
      <c r="AR1459" s="41"/>
      <c r="AS1459" s="12"/>
      <c r="AT1459" s="12"/>
      <c r="AU1459" s="12"/>
      <c r="AV1459" s="12"/>
      <c r="AW1459" s="12"/>
      <c r="AX1459" s="13"/>
      <c r="AY1459" s="12"/>
      <c r="AZ1459" s="12"/>
      <c r="BA1459" s="12"/>
      <c r="BB1459" s="40">
        <v>0</v>
      </c>
      <c r="BC1459" s="12"/>
      <c r="BE1459" s="12"/>
      <c r="BF1459" s="12"/>
      <c r="BG1459" s="12"/>
      <c r="BH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2"/>
      <c r="DF1459" s="12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</row>
    <row r="1460" spans="1:128" x14ac:dyDescent="0.25">
      <c r="A1460" s="34" t="s">
        <v>199</v>
      </c>
      <c r="B1460" s="1">
        <v>43641</v>
      </c>
      <c r="C1460" s="2">
        <v>8</v>
      </c>
      <c r="D1460" s="1" t="s">
        <v>221</v>
      </c>
      <c r="E1460" t="s">
        <v>19</v>
      </c>
      <c r="F1460">
        <v>130</v>
      </c>
      <c r="G1460" t="s">
        <v>32</v>
      </c>
      <c r="H1460" s="2"/>
      <c r="I1460" s="12"/>
      <c r="J1460" s="12"/>
      <c r="K1460" s="2"/>
      <c r="L1460" s="36"/>
      <c r="M1460" s="2"/>
      <c r="N1460" s="2"/>
      <c r="O1460" s="2">
        <v>130</v>
      </c>
      <c r="P1460" s="12"/>
      <c r="Q1460" s="12"/>
      <c r="R1460" s="12"/>
      <c r="S1460" s="12"/>
      <c r="T1460" s="12"/>
      <c r="U1460" s="12"/>
      <c r="W1460" s="12"/>
      <c r="X1460" s="12"/>
      <c r="Y1460" s="12"/>
      <c r="Z1460" s="12"/>
      <c r="AB1460" s="12"/>
      <c r="AC1460" s="4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41"/>
      <c r="AO1460" s="12"/>
      <c r="AP1460" s="12"/>
      <c r="AQ1460" s="12"/>
      <c r="AR1460" s="41"/>
      <c r="AS1460" s="12"/>
      <c r="AT1460" s="12"/>
      <c r="AU1460" s="12"/>
      <c r="AV1460" s="12"/>
      <c r="AW1460" s="12"/>
      <c r="AX1460" s="13"/>
      <c r="AY1460" s="12"/>
      <c r="AZ1460" s="12"/>
      <c r="BA1460" s="12"/>
      <c r="BB1460" s="40">
        <v>0</v>
      </c>
      <c r="BC1460" s="12"/>
      <c r="BE1460" s="12"/>
      <c r="BF1460" s="12"/>
      <c r="BG1460" s="12"/>
      <c r="BH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  <c r="CN1460" s="12"/>
      <c r="CO1460" s="12"/>
      <c r="CP1460" s="12"/>
      <c r="CQ1460" s="12"/>
      <c r="CR1460" s="12"/>
      <c r="CS1460" s="12"/>
      <c r="CT1460" s="12"/>
      <c r="CU1460" s="12"/>
      <c r="CV1460" s="12"/>
      <c r="CW1460" s="12"/>
      <c r="CX1460" s="12"/>
      <c r="CY1460" s="12"/>
      <c r="CZ1460" s="12"/>
      <c r="DA1460" s="12"/>
      <c r="DB1460" s="12"/>
      <c r="DC1460" s="12"/>
      <c r="DD1460" s="12"/>
      <c r="DE1460" s="12"/>
      <c r="DF1460" s="12"/>
      <c r="DG1460" s="12"/>
      <c r="DH1460" s="12"/>
      <c r="DI1460" s="12"/>
      <c r="DJ1460" s="12"/>
      <c r="DK1460" s="12"/>
      <c r="DL1460" s="12"/>
      <c r="DM1460" s="12"/>
      <c r="DN1460" s="12"/>
      <c r="DO1460" s="12"/>
      <c r="DP1460" s="12"/>
      <c r="DQ1460" s="12"/>
      <c r="DR1460" s="12"/>
      <c r="DS1460" s="12"/>
      <c r="DT1460" s="12"/>
      <c r="DU1460" s="12"/>
      <c r="DV1460" s="12"/>
      <c r="DW1460" s="12"/>
      <c r="DX1460" s="12"/>
    </row>
    <row r="1461" spans="1:128" x14ac:dyDescent="0.25">
      <c r="A1461" s="34" t="s">
        <v>199</v>
      </c>
      <c r="B1461" s="1">
        <v>43545</v>
      </c>
      <c r="C1461" s="2"/>
      <c r="D1461" s="1"/>
      <c r="F1461">
        <v>34</v>
      </c>
      <c r="G1461" t="s">
        <v>32</v>
      </c>
      <c r="H1461" s="2"/>
      <c r="I1461" s="12">
        <v>508.57142857142856</v>
      </c>
      <c r="J1461" s="12">
        <v>10.714285714285714</v>
      </c>
      <c r="K1461" s="2"/>
      <c r="L1461" s="36"/>
      <c r="M1461" s="2"/>
      <c r="N1461" s="2"/>
      <c r="O1461" s="2"/>
      <c r="P1461" s="12">
        <v>7.2142857142857144</v>
      </c>
      <c r="Q1461" s="12">
        <v>4.4285714285714288</v>
      </c>
      <c r="R1461" s="12"/>
      <c r="S1461" s="12"/>
      <c r="T1461" s="12"/>
      <c r="U1461" s="12"/>
      <c r="W1461" s="12"/>
      <c r="X1461" s="12"/>
      <c r="Y1461" s="12"/>
      <c r="Z1461" s="12"/>
      <c r="AB1461" s="12"/>
      <c r="AC1461" s="4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41"/>
      <c r="AO1461" s="12"/>
      <c r="AP1461" s="12"/>
      <c r="AQ1461" s="12"/>
      <c r="AR1461" s="41"/>
      <c r="AS1461" s="12"/>
      <c r="AT1461" s="12"/>
      <c r="AU1461" s="12"/>
      <c r="AV1461" s="12"/>
      <c r="AW1461" s="12"/>
      <c r="AX1461" s="13"/>
      <c r="AY1461" s="12"/>
      <c r="AZ1461" s="12"/>
      <c r="BA1461" s="12"/>
      <c r="BB1461" s="40">
        <v>0</v>
      </c>
      <c r="BC1461" s="12"/>
      <c r="BE1461" s="12"/>
      <c r="BF1461" s="12"/>
      <c r="BG1461" s="12"/>
      <c r="BH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/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2"/>
      <c r="DF1461" s="12"/>
      <c r="DG1461" s="12"/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/>
      <c r="DT1461" s="12"/>
      <c r="DU1461" s="12"/>
      <c r="DV1461" s="12"/>
      <c r="DW1461" s="12"/>
      <c r="DX1461" s="12"/>
    </row>
    <row r="1462" spans="1:128" x14ac:dyDescent="0.25">
      <c r="A1462" s="34" t="s">
        <v>199</v>
      </c>
      <c r="B1462" s="1">
        <v>43551</v>
      </c>
      <c r="C1462" s="2"/>
      <c r="D1462" s="1"/>
      <c r="F1462">
        <v>40</v>
      </c>
      <c r="G1462" t="s">
        <v>32</v>
      </c>
      <c r="H1462" s="2"/>
      <c r="I1462" s="12">
        <v>660.71428571428567</v>
      </c>
      <c r="J1462" s="12">
        <v>12.5</v>
      </c>
      <c r="K1462" s="2"/>
      <c r="L1462" s="36"/>
      <c r="M1462" s="2"/>
      <c r="N1462" s="2"/>
      <c r="O1462" s="2"/>
      <c r="P1462" s="12">
        <v>7.4285714285714288</v>
      </c>
      <c r="Q1462" s="12">
        <v>6.0714285714285712</v>
      </c>
      <c r="R1462" s="12"/>
      <c r="S1462" s="12"/>
      <c r="T1462" s="12"/>
      <c r="U1462" s="12"/>
      <c r="W1462" s="12"/>
      <c r="X1462" s="12"/>
      <c r="Y1462" s="12"/>
      <c r="Z1462" s="12"/>
      <c r="AB1462" s="12"/>
      <c r="AC1462" s="4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41"/>
      <c r="AO1462" s="12"/>
      <c r="AP1462" s="12"/>
      <c r="AQ1462" s="12"/>
      <c r="AR1462" s="41"/>
      <c r="AS1462" s="12"/>
      <c r="AT1462" s="12"/>
      <c r="AU1462" s="12"/>
      <c r="AV1462" s="12"/>
      <c r="AW1462" s="12"/>
      <c r="AX1462" s="13"/>
      <c r="AY1462" s="12"/>
      <c r="AZ1462" s="12"/>
      <c r="BA1462" s="12"/>
      <c r="BB1462" s="40">
        <v>0</v>
      </c>
      <c r="BC1462" s="12"/>
      <c r="BE1462" s="12"/>
      <c r="BF1462" s="12"/>
      <c r="BG1462" s="12"/>
      <c r="BH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2"/>
      <c r="DF1462" s="12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</row>
    <row r="1463" spans="1:128" x14ac:dyDescent="0.25">
      <c r="A1463" s="34" t="s">
        <v>199</v>
      </c>
      <c r="B1463" s="1">
        <v>43553</v>
      </c>
      <c r="C1463" s="2"/>
      <c r="D1463" s="1"/>
      <c r="F1463">
        <v>42</v>
      </c>
      <c r="G1463" t="s">
        <v>32</v>
      </c>
      <c r="H1463" s="2"/>
      <c r="I1463" s="12"/>
      <c r="J1463" s="12"/>
      <c r="K1463" s="2"/>
      <c r="L1463" s="36"/>
      <c r="M1463" s="2"/>
      <c r="N1463" s="2"/>
      <c r="O1463" s="2"/>
      <c r="P1463" s="12"/>
      <c r="Q1463" s="12"/>
      <c r="R1463" s="12"/>
      <c r="S1463" s="12"/>
      <c r="T1463" s="12"/>
      <c r="U1463" s="12">
        <v>117.21830555555555</v>
      </c>
      <c r="V1463" s="40">
        <v>117.21830555555555</v>
      </c>
      <c r="W1463" s="12"/>
      <c r="X1463" s="12"/>
      <c r="Y1463" s="12"/>
      <c r="Z1463" s="12">
        <v>96.65113888888888</v>
      </c>
      <c r="AA1463" s="40">
        <v>96.65113888888888</v>
      </c>
      <c r="AB1463" s="12">
        <v>1.7534924361111113</v>
      </c>
      <c r="AC1463" s="42">
        <f>AB1463/AA1463</f>
        <v>1.8142491193269265E-2</v>
      </c>
      <c r="AD1463" s="12"/>
      <c r="AE1463" s="12"/>
      <c r="AF1463" s="12"/>
      <c r="AG1463" s="12">
        <v>3.1303611111111111</v>
      </c>
      <c r="AH1463" s="12">
        <v>0</v>
      </c>
      <c r="AI1463" s="12">
        <v>0</v>
      </c>
      <c r="AJ1463" s="12"/>
      <c r="AK1463" s="12"/>
      <c r="AL1463" s="12">
        <v>0</v>
      </c>
      <c r="AM1463" s="12">
        <v>3.1303611111111111</v>
      </c>
      <c r="AN1463" s="41">
        <v>3.1303611111111111</v>
      </c>
      <c r="AO1463" s="12"/>
      <c r="AP1463" s="12"/>
      <c r="AQ1463" s="12"/>
      <c r="AR1463" s="41">
        <v>59.830555555555563</v>
      </c>
      <c r="AS1463" s="12">
        <v>52.888888888888893</v>
      </c>
      <c r="AT1463" s="12"/>
      <c r="AU1463" s="12">
        <v>0</v>
      </c>
      <c r="AV1463" s="12">
        <v>0</v>
      </c>
      <c r="AW1463" s="12">
        <v>6.9416666666666664</v>
      </c>
      <c r="AX1463" s="13"/>
      <c r="AY1463" s="12"/>
      <c r="AZ1463" s="12"/>
      <c r="BA1463" s="12"/>
      <c r="BB1463" s="40">
        <v>0</v>
      </c>
      <c r="BC1463" s="12">
        <f>U1463+Z1463+AM1463+BA1463</f>
        <v>216.99980555555553</v>
      </c>
      <c r="BD1463">
        <f>V1463+AA1463+AN1463</f>
        <v>216.99980555555553</v>
      </c>
      <c r="BE1463" s="12"/>
      <c r="BF1463" s="12"/>
      <c r="BG1463" s="12"/>
      <c r="BH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2"/>
      <c r="DF1463" s="12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</row>
    <row r="1464" spans="1:128" x14ac:dyDescent="0.25">
      <c r="A1464" s="34" t="s">
        <v>199</v>
      </c>
      <c r="B1464" s="1">
        <v>43558</v>
      </c>
      <c r="C1464" s="2"/>
      <c r="D1464" s="1"/>
      <c r="F1464">
        <v>47</v>
      </c>
      <c r="G1464" t="s">
        <v>32</v>
      </c>
      <c r="H1464" s="2"/>
      <c r="I1464" s="12">
        <v>845</v>
      </c>
      <c r="J1464" s="12">
        <v>14.5</v>
      </c>
      <c r="K1464" s="2"/>
      <c r="L1464" s="36"/>
      <c r="M1464" s="2"/>
      <c r="N1464" s="2"/>
      <c r="O1464" s="2"/>
      <c r="P1464" s="12"/>
      <c r="Q1464" s="12"/>
      <c r="R1464" s="12">
        <v>7.416666666666667</v>
      </c>
      <c r="S1464" s="12"/>
      <c r="T1464" s="12">
        <v>7</v>
      </c>
      <c r="U1464" s="12"/>
      <c r="W1464" s="12"/>
      <c r="X1464" s="12"/>
      <c r="Y1464" s="12"/>
      <c r="Z1464" s="12"/>
      <c r="AB1464" s="12"/>
      <c r="AC1464" s="4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41"/>
      <c r="AO1464" s="12"/>
      <c r="AP1464" s="12"/>
      <c r="AQ1464" s="12"/>
      <c r="AR1464" s="41"/>
      <c r="AS1464" s="12"/>
      <c r="AT1464" s="12"/>
      <c r="AU1464" s="12"/>
      <c r="AV1464" s="12"/>
      <c r="AW1464" s="12"/>
      <c r="AX1464" s="13"/>
      <c r="AY1464" s="12"/>
      <c r="AZ1464" s="12"/>
      <c r="BA1464" s="12"/>
      <c r="BB1464" s="40">
        <v>0</v>
      </c>
      <c r="BC1464" s="12"/>
      <c r="BE1464" s="12"/>
      <c r="BF1464" s="12"/>
      <c r="BG1464" s="12"/>
      <c r="BH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/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2"/>
      <c r="DF1464" s="12"/>
      <c r="DG1464" s="12"/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/>
      <c r="DT1464" s="12"/>
      <c r="DU1464" s="12"/>
      <c r="DV1464" s="12"/>
      <c r="DW1464" s="12"/>
      <c r="DX1464" s="12"/>
    </row>
    <row r="1465" spans="1:128" x14ac:dyDescent="0.25">
      <c r="A1465" s="34" t="s">
        <v>199</v>
      </c>
      <c r="B1465" s="1">
        <v>43567</v>
      </c>
      <c r="C1465" s="2"/>
      <c r="D1465" s="1"/>
      <c r="F1465">
        <v>56</v>
      </c>
      <c r="G1465" t="s">
        <v>32</v>
      </c>
      <c r="H1465" s="2"/>
      <c r="I1465" s="12">
        <v>1022.1428571428571</v>
      </c>
      <c r="J1465" s="12">
        <v>16.642857142857142</v>
      </c>
      <c r="K1465" s="2"/>
      <c r="L1465" s="36"/>
      <c r="M1465" s="2"/>
      <c r="N1465" s="2"/>
      <c r="O1465" s="2"/>
      <c r="P1465" s="12"/>
      <c r="Q1465" s="12"/>
      <c r="R1465" s="12"/>
      <c r="S1465" s="12">
        <v>9</v>
      </c>
      <c r="T1465" s="12">
        <v>9.7142857142857135</v>
      </c>
      <c r="U1465" s="12"/>
      <c r="W1465" s="12"/>
      <c r="X1465" s="12"/>
      <c r="Y1465" s="12"/>
      <c r="Z1465" s="12"/>
      <c r="AB1465" s="12"/>
      <c r="AC1465" s="4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41"/>
      <c r="AO1465" s="12"/>
      <c r="AP1465" s="12"/>
      <c r="AQ1465" s="12"/>
      <c r="AR1465" s="41"/>
      <c r="AS1465" s="12"/>
      <c r="AT1465" s="12"/>
      <c r="AU1465" s="12"/>
      <c r="AV1465" s="12"/>
      <c r="AW1465" s="12"/>
      <c r="AX1465" s="13"/>
      <c r="AY1465" s="12"/>
      <c r="AZ1465" s="12"/>
      <c r="BA1465" s="12"/>
      <c r="BB1465" s="40">
        <v>0</v>
      </c>
      <c r="BC1465" s="12"/>
      <c r="BE1465" s="12"/>
      <c r="BF1465" s="12"/>
      <c r="BG1465" s="12"/>
      <c r="BH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2"/>
      <c r="DF1465" s="12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2"/>
      <c r="DV1465" s="12"/>
      <c r="DW1465" s="12"/>
      <c r="DX1465" s="12"/>
    </row>
    <row r="1466" spans="1:128" x14ac:dyDescent="0.25">
      <c r="A1466" s="34" t="s">
        <v>199</v>
      </c>
      <c r="B1466" s="1">
        <v>43570</v>
      </c>
      <c r="C1466" s="2"/>
      <c r="D1466" s="1"/>
      <c r="F1466">
        <v>59</v>
      </c>
      <c r="G1466" t="s">
        <v>32</v>
      </c>
      <c r="H1466" s="2"/>
      <c r="I1466" s="12"/>
      <c r="J1466" s="12"/>
      <c r="K1466" s="2"/>
      <c r="L1466" s="36"/>
      <c r="M1466" s="2"/>
      <c r="N1466" s="2"/>
      <c r="O1466" s="2"/>
      <c r="P1466" s="12"/>
      <c r="Q1466" s="12"/>
      <c r="R1466" s="12"/>
      <c r="S1466" s="12"/>
      <c r="T1466" s="12"/>
      <c r="U1466" s="12">
        <v>244.82909090909089</v>
      </c>
      <c r="V1466" s="40">
        <v>244.82909090909089</v>
      </c>
      <c r="W1466" s="12"/>
      <c r="X1466" s="12"/>
      <c r="Y1466" s="12"/>
      <c r="Z1466" s="12">
        <v>177.97430303030302</v>
      </c>
      <c r="AA1466" s="40">
        <v>177.97430303030302</v>
      </c>
      <c r="AB1466" s="12">
        <v>3.3182153696969698</v>
      </c>
      <c r="AC1466" s="42">
        <f>AB1466/AA1466</f>
        <v>1.8644350972016391E-2</v>
      </c>
      <c r="AD1466" s="12"/>
      <c r="AE1466" s="12"/>
      <c r="AF1466" s="12"/>
      <c r="AG1466" s="12">
        <v>15.422060606060604</v>
      </c>
      <c r="AH1466" s="12">
        <v>2.0247272727272723</v>
      </c>
      <c r="AI1466" s="12">
        <v>0</v>
      </c>
      <c r="AJ1466" s="12"/>
      <c r="AK1466" s="12"/>
      <c r="AL1466" s="12">
        <v>7.0671515151515152</v>
      </c>
      <c r="AM1466" s="12">
        <v>24.513939393939392</v>
      </c>
      <c r="AN1466" s="41">
        <v>24.513939393939392</v>
      </c>
      <c r="AO1466" s="12"/>
      <c r="AP1466" s="12"/>
      <c r="AQ1466" s="12"/>
      <c r="AR1466" s="41">
        <v>205.57575757575756</v>
      </c>
      <c r="AS1466" s="12">
        <v>163.68484848484849</v>
      </c>
      <c r="AT1466" s="12">
        <v>5.666666666666667</v>
      </c>
      <c r="AU1466" s="12">
        <v>0</v>
      </c>
      <c r="AV1466" s="12">
        <v>4.6545454545454543</v>
      </c>
      <c r="AW1466" s="12">
        <v>24.048484848484851</v>
      </c>
      <c r="AX1466" s="13"/>
      <c r="AY1466" s="12"/>
      <c r="AZ1466" s="12"/>
      <c r="BA1466" s="12"/>
      <c r="BB1466" s="40">
        <v>0</v>
      </c>
      <c r="BC1466" s="12">
        <f>U1466+Z1466+AM1466+BA1466</f>
        <v>447.31733333333329</v>
      </c>
      <c r="BD1466">
        <f>V1466+AA1466+AN1466</f>
        <v>447.31733333333329</v>
      </c>
      <c r="BE1466" s="12"/>
      <c r="BF1466" s="12"/>
      <c r="BG1466" s="12"/>
      <c r="BH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/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2"/>
      <c r="DF1466" s="12"/>
      <c r="DG1466" s="12"/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/>
      <c r="DT1466" s="12"/>
      <c r="DU1466" s="12"/>
      <c r="DV1466" s="12"/>
      <c r="DW1466" s="12"/>
      <c r="DX1466" s="12"/>
    </row>
    <row r="1467" spans="1:128" x14ac:dyDescent="0.25">
      <c r="A1467" s="34" t="s">
        <v>199</v>
      </c>
      <c r="B1467" s="1">
        <v>43571</v>
      </c>
      <c r="C1467" s="2"/>
      <c r="D1467" s="1"/>
      <c r="F1467">
        <v>60</v>
      </c>
      <c r="G1467" t="s">
        <v>32</v>
      </c>
      <c r="H1467" s="2"/>
      <c r="I1467" s="12">
        <v>1085</v>
      </c>
      <c r="J1467" s="12">
        <v>18.357142857142858</v>
      </c>
      <c r="K1467" s="2"/>
      <c r="L1467" s="36"/>
      <c r="M1467" s="2"/>
      <c r="N1467" s="2"/>
      <c r="O1467" s="2"/>
      <c r="P1467" s="12"/>
      <c r="Q1467" s="12"/>
      <c r="R1467" s="12"/>
      <c r="S1467" s="12">
        <v>9.9</v>
      </c>
      <c r="T1467" s="12">
        <v>11.2</v>
      </c>
      <c r="U1467" s="12"/>
      <c r="W1467" s="12"/>
      <c r="X1467" s="12"/>
      <c r="Y1467" s="12"/>
      <c r="Z1467" s="12"/>
      <c r="AB1467" s="12"/>
      <c r="AC1467" s="4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41"/>
      <c r="AO1467" s="12"/>
      <c r="AP1467" s="12"/>
      <c r="AQ1467" s="12"/>
      <c r="AR1467" s="41"/>
      <c r="AS1467" s="12"/>
      <c r="AT1467" s="12"/>
      <c r="AU1467" s="12"/>
      <c r="AV1467" s="12"/>
      <c r="AW1467" s="12"/>
      <c r="AX1467" s="13"/>
      <c r="AY1467" s="12"/>
      <c r="AZ1467" s="12"/>
      <c r="BA1467" s="12"/>
      <c r="BB1467" s="40">
        <v>0</v>
      </c>
      <c r="BC1467" s="12"/>
      <c r="BE1467" s="12"/>
      <c r="BF1467" s="12"/>
      <c r="BG1467" s="12"/>
      <c r="BH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2"/>
      <c r="DF1467" s="12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</row>
    <row r="1468" spans="1:128" x14ac:dyDescent="0.25">
      <c r="A1468" s="34" t="s">
        <v>199</v>
      </c>
      <c r="B1468" s="1">
        <v>43585</v>
      </c>
      <c r="C1468" s="2"/>
      <c r="D1468" s="1"/>
      <c r="F1468">
        <v>74</v>
      </c>
      <c r="G1468" t="s">
        <v>32</v>
      </c>
      <c r="H1468" s="2"/>
      <c r="I1468" s="12">
        <v>1241.4285714285713</v>
      </c>
      <c r="J1468" s="12">
        <v>20.285714285714285</v>
      </c>
      <c r="K1468" s="2"/>
      <c r="L1468" s="36"/>
      <c r="M1468" s="2"/>
      <c r="N1468" s="2"/>
      <c r="O1468" s="2"/>
      <c r="P1468" s="12"/>
      <c r="Q1468" s="12"/>
      <c r="R1468" s="12"/>
      <c r="S1468" s="12">
        <v>11.357142857142858</v>
      </c>
      <c r="T1468" s="12">
        <v>16.428571428571427</v>
      </c>
      <c r="U1468" s="12"/>
      <c r="W1468" s="12"/>
      <c r="X1468" s="12"/>
      <c r="Y1468" s="12"/>
      <c r="Z1468" s="12"/>
      <c r="AB1468" s="12"/>
      <c r="AC1468" s="4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41"/>
      <c r="AO1468" s="12"/>
      <c r="AP1468" s="12"/>
      <c r="AQ1468" s="12"/>
      <c r="AR1468" s="41"/>
      <c r="AS1468" s="12"/>
      <c r="AT1468" s="12"/>
      <c r="AU1468" s="12"/>
      <c r="AV1468" s="12"/>
      <c r="AW1468" s="12"/>
      <c r="AX1468" s="13"/>
      <c r="AY1468" s="12"/>
      <c r="AZ1468" s="12"/>
      <c r="BA1468" s="12"/>
      <c r="BB1468" s="40">
        <v>0</v>
      </c>
      <c r="BC1468" s="12"/>
      <c r="BE1468" s="12"/>
      <c r="BF1468" s="12"/>
      <c r="BG1468" s="12"/>
      <c r="BH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/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2"/>
      <c r="DF1468" s="12"/>
      <c r="DG1468" s="12"/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/>
      <c r="DT1468" s="12"/>
      <c r="DU1468" s="12"/>
      <c r="DV1468" s="12"/>
      <c r="DW1468" s="12"/>
      <c r="DX1468" s="12"/>
    </row>
    <row r="1469" spans="1:128" x14ac:dyDescent="0.25">
      <c r="A1469" s="34" t="s">
        <v>199</v>
      </c>
      <c r="B1469" s="1">
        <v>43592</v>
      </c>
      <c r="C1469" s="2"/>
      <c r="D1469" s="1"/>
      <c r="F1469">
        <v>81</v>
      </c>
      <c r="G1469" t="s">
        <v>32</v>
      </c>
      <c r="H1469" s="2"/>
      <c r="I1469" s="12">
        <v>1320</v>
      </c>
      <c r="J1469" s="12">
        <v>21.928571428571427</v>
      </c>
      <c r="K1469" s="2"/>
      <c r="L1469" s="36"/>
      <c r="M1469" s="2"/>
      <c r="N1469" s="2"/>
      <c r="O1469" s="2"/>
      <c r="P1469" s="12"/>
      <c r="Q1469" s="12"/>
      <c r="R1469" s="12"/>
      <c r="S1469" s="12">
        <v>11.857142857142858</v>
      </c>
      <c r="T1469" s="12">
        <v>18</v>
      </c>
      <c r="U1469" s="12"/>
      <c r="W1469" s="12"/>
      <c r="X1469" s="12"/>
      <c r="Y1469" s="12"/>
      <c r="Z1469" s="12"/>
      <c r="AB1469" s="12"/>
      <c r="AC1469" s="4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41"/>
      <c r="AO1469" s="12"/>
      <c r="AP1469" s="12"/>
      <c r="AQ1469" s="12"/>
      <c r="AR1469" s="41"/>
      <c r="AS1469" s="12"/>
      <c r="AT1469" s="12"/>
      <c r="AU1469" s="12"/>
      <c r="AV1469" s="12"/>
      <c r="AW1469" s="12"/>
      <c r="AX1469" s="13"/>
      <c r="AY1469" s="12"/>
      <c r="AZ1469" s="12"/>
      <c r="BA1469" s="12"/>
      <c r="BB1469" s="40">
        <v>0</v>
      </c>
      <c r="BC1469" s="12"/>
      <c r="BE1469" s="12"/>
      <c r="BF1469" s="12"/>
      <c r="BG1469" s="12"/>
      <c r="BH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/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2"/>
      <c r="DF1469" s="12"/>
      <c r="DG1469" s="12"/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/>
      <c r="DT1469" s="12"/>
      <c r="DU1469" s="12"/>
      <c r="DV1469" s="12"/>
      <c r="DW1469" s="12"/>
      <c r="DX1469" s="12"/>
    </row>
    <row r="1470" spans="1:128" x14ac:dyDescent="0.25">
      <c r="A1470" s="34" t="s">
        <v>199</v>
      </c>
      <c r="B1470" s="1">
        <v>43640</v>
      </c>
      <c r="C1470" s="2"/>
      <c r="D1470" s="1"/>
      <c r="F1470">
        <v>129</v>
      </c>
      <c r="G1470" t="s">
        <v>32</v>
      </c>
      <c r="H1470" s="2"/>
      <c r="I1470" s="12"/>
      <c r="J1470" s="12"/>
      <c r="K1470" s="2"/>
      <c r="L1470" s="36"/>
      <c r="M1470" s="2"/>
      <c r="N1470" s="2"/>
      <c r="O1470" s="2"/>
      <c r="P1470" s="12"/>
      <c r="Q1470" s="12"/>
      <c r="R1470" s="12"/>
      <c r="S1470" s="12"/>
      <c r="T1470" s="12"/>
      <c r="U1470" s="12">
        <v>645.56190476190466</v>
      </c>
      <c r="V1470" s="40">
        <v>645.56190476190466</v>
      </c>
      <c r="W1470" s="12"/>
      <c r="X1470" s="12"/>
      <c r="Y1470" s="12"/>
      <c r="Z1470" s="12">
        <v>311.80190476190472</v>
      </c>
      <c r="AA1470" s="40">
        <v>311.80190476190472</v>
      </c>
      <c r="AB1470" s="12">
        <v>4.3287146666666656</v>
      </c>
      <c r="AC1470" s="42">
        <f>AB1470/AA1470</f>
        <v>1.3882900009774215E-2</v>
      </c>
      <c r="AD1470" s="12"/>
      <c r="AE1470" s="12"/>
      <c r="AF1470" s="12"/>
      <c r="AG1470" s="12">
        <v>0</v>
      </c>
      <c r="AH1470" s="12">
        <v>0</v>
      </c>
      <c r="AI1470" s="12">
        <v>459.45904761904751</v>
      </c>
      <c r="AJ1470" s="12"/>
      <c r="AK1470" s="12"/>
      <c r="AL1470" s="12">
        <v>181.59238095238092</v>
      </c>
      <c r="AM1470" s="12">
        <v>641.05142857142846</v>
      </c>
      <c r="AN1470" s="41">
        <v>641.05142857142846</v>
      </c>
      <c r="AO1470" s="12"/>
      <c r="AP1470" s="12"/>
      <c r="AQ1470" s="12"/>
      <c r="AR1470" s="41">
        <v>139.42857142857142</v>
      </c>
      <c r="AS1470" s="12">
        <v>0</v>
      </c>
      <c r="AT1470" s="12">
        <v>49.333333333333336</v>
      </c>
      <c r="AU1470" s="12">
        <v>26.666666666666661</v>
      </c>
      <c r="AV1470" s="12">
        <v>0</v>
      </c>
      <c r="AW1470" s="12">
        <v>0</v>
      </c>
      <c r="AX1470" s="13"/>
      <c r="AY1470" s="12"/>
      <c r="AZ1470" s="12"/>
      <c r="BA1470" s="12"/>
      <c r="BB1470" s="40">
        <v>0</v>
      </c>
      <c r="BC1470" s="12">
        <f>U1470+Z1470+AM1470+BA1470</f>
        <v>1598.4152380952378</v>
      </c>
      <c r="BD1470">
        <f>V1470+AA1470+AN1470</f>
        <v>1598.4152380952378</v>
      </c>
      <c r="BE1470" s="12"/>
      <c r="BF1470" s="12"/>
      <c r="BG1470" s="12"/>
      <c r="BH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/>
      <c r="CV1470" s="12"/>
      <c r="CW1470" s="12"/>
      <c r="CX1470" s="12"/>
      <c r="CY1470" s="12"/>
      <c r="CZ1470" s="12"/>
      <c r="DA1470" s="12"/>
      <c r="DB1470" s="12"/>
      <c r="DC1470" s="12"/>
      <c r="DD1470" s="12"/>
      <c r="DE1470" s="12"/>
      <c r="DF1470" s="12"/>
      <c r="DG1470" s="12"/>
      <c r="DH1470" s="12"/>
      <c r="DI1470" s="12"/>
      <c r="DJ1470" s="12"/>
      <c r="DK1470" s="12"/>
      <c r="DL1470" s="12"/>
      <c r="DM1470" s="12"/>
      <c r="DN1470" s="12"/>
      <c r="DO1470" s="12"/>
      <c r="DP1470" s="12"/>
      <c r="DQ1470" s="12"/>
      <c r="DR1470" s="12"/>
      <c r="DS1470" s="12"/>
      <c r="DT1470" s="12"/>
      <c r="DU1470" s="12"/>
      <c r="DV1470" s="12"/>
      <c r="DW1470" s="12"/>
      <c r="DX1470" s="12"/>
    </row>
    <row r="1471" spans="1:128" x14ac:dyDescent="0.25">
      <c r="A1471" s="34" t="s">
        <v>199</v>
      </c>
      <c r="B1471" s="1">
        <v>43691</v>
      </c>
      <c r="C1471" s="2">
        <v>9</v>
      </c>
      <c r="D1471" s="1" t="s">
        <v>122</v>
      </c>
      <c r="E1471" t="s">
        <v>20</v>
      </c>
      <c r="F1471">
        <v>180</v>
      </c>
      <c r="G1471" t="s">
        <v>32</v>
      </c>
      <c r="H1471" s="2"/>
      <c r="I1471" s="12"/>
      <c r="J1471" s="12"/>
      <c r="K1471" s="2"/>
      <c r="L1471" s="36"/>
      <c r="M1471" s="2"/>
      <c r="N1471" s="2"/>
      <c r="O1471" s="2"/>
      <c r="P1471" s="12"/>
      <c r="Q1471" s="12"/>
      <c r="R1471" s="12"/>
      <c r="S1471" s="12"/>
      <c r="T1471" s="12"/>
      <c r="U1471" s="12"/>
      <c r="W1471" s="12"/>
      <c r="X1471" s="12"/>
      <c r="Y1471" s="12"/>
      <c r="Z1471" s="12"/>
      <c r="AB1471" s="12"/>
      <c r="AC1471" s="4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41"/>
      <c r="AO1471" s="12"/>
      <c r="AP1471" s="12"/>
      <c r="AQ1471" s="12"/>
      <c r="AR1471" s="41"/>
      <c r="AS1471" s="12"/>
      <c r="AT1471" s="12"/>
      <c r="AU1471" s="12"/>
      <c r="AV1471" s="12"/>
      <c r="AW1471" s="12"/>
      <c r="AX1471" s="13"/>
      <c r="AY1471" s="12">
        <v>5560.6060606060601</v>
      </c>
      <c r="AZ1471" s="12">
        <v>38.743333333333332</v>
      </c>
      <c r="BA1471" s="12">
        <v>2154.3641414141412</v>
      </c>
      <c r="BB1471" s="40">
        <v>215.4364141414141</v>
      </c>
      <c r="BC1471" s="12"/>
      <c r="BE1471" s="12"/>
      <c r="BF1471" s="12">
        <v>9.4905909313398293</v>
      </c>
      <c r="BG1471" s="12"/>
      <c r="BH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/>
      <c r="CV1471" s="12"/>
      <c r="CW1471" s="12"/>
      <c r="CX1471" s="12"/>
      <c r="CY1471" s="12"/>
      <c r="CZ1471" s="12"/>
      <c r="DA1471" s="12"/>
      <c r="DB1471" s="12"/>
      <c r="DC1471" s="12"/>
      <c r="DD1471" s="12"/>
      <c r="DE1471" s="12"/>
      <c r="DF1471" s="12"/>
      <c r="DG1471" s="12"/>
      <c r="DH1471" s="12"/>
      <c r="DI1471" s="12"/>
      <c r="DJ1471" s="12"/>
      <c r="DK1471" s="12"/>
      <c r="DL1471" s="12"/>
      <c r="DM1471" s="12"/>
      <c r="DN1471" s="12"/>
      <c r="DO1471" s="12"/>
      <c r="DP1471" s="12"/>
      <c r="DQ1471" s="12"/>
      <c r="DR1471" s="12"/>
      <c r="DS1471" s="12"/>
      <c r="DT1471" s="12"/>
      <c r="DU1471" s="12"/>
      <c r="DV1471" s="12"/>
      <c r="DW1471" s="12"/>
      <c r="DX1471" s="12"/>
    </row>
    <row r="1472" spans="1:128" x14ac:dyDescent="0.25">
      <c r="A1472" s="34" t="s">
        <v>199</v>
      </c>
      <c r="B1472" s="1">
        <v>43511</v>
      </c>
      <c r="C1472" s="2">
        <v>0</v>
      </c>
      <c r="D1472" s="1" t="s">
        <v>223</v>
      </c>
      <c r="E1472" t="s">
        <v>14</v>
      </c>
      <c r="F1472">
        <v>0</v>
      </c>
      <c r="G1472" t="s">
        <v>32</v>
      </c>
      <c r="H1472" s="2"/>
      <c r="I1472" s="12"/>
      <c r="J1472" s="12"/>
      <c r="K1472" s="2"/>
      <c r="L1472" s="36"/>
      <c r="M1472" s="2"/>
      <c r="N1472" s="2"/>
      <c r="O1472" s="2"/>
      <c r="P1472" s="12"/>
      <c r="Q1472" s="12"/>
      <c r="R1472" s="12"/>
      <c r="S1472" s="12"/>
      <c r="T1472" s="12"/>
      <c r="U1472" s="12"/>
      <c r="W1472" s="12"/>
      <c r="X1472" s="12"/>
      <c r="Y1472" s="12"/>
      <c r="Z1472" s="12"/>
      <c r="AB1472" s="12"/>
      <c r="AC1472" s="4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41"/>
      <c r="AO1472" s="12"/>
      <c r="AP1472" s="12"/>
      <c r="AQ1472" s="12"/>
      <c r="AR1472" s="41"/>
      <c r="AS1472" s="12"/>
      <c r="AT1472" s="12"/>
      <c r="AU1472" s="12"/>
      <c r="AV1472" s="12"/>
      <c r="AW1472" s="12"/>
      <c r="AX1472" s="13"/>
      <c r="AY1472" s="12"/>
      <c r="AZ1472" s="12"/>
      <c r="BA1472" s="12"/>
      <c r="BB1472" s="40">
        <v>0</v>
      </c>
      <c r="BC1472" s="12"/>
      <c r="BE1472" s="12"/>
      <c r="BF1472" s="12"/>
      <c r="BG1472" s="12"/>
      <c r="BH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/>
      <c r="CV1472" s="12"/>
      <c r="CW1472" s="12"/>
      <c r="CX1472" s="12"/>
      <c r="CY1472" s="12"/>
      <c r="CZ1472" s="12"/>
      <c r="DA1472" s="12"/>
      <c r="DB1472" s="12"/>
      <c r="DC1472" s="12"/>
      <c r="DD1472" s="12"/>
      <c r="DE1472" s="12"/>
      <c r="DF1472" s="12"/>
      <c r="DG1472" s="12"/>
      <c r="DH1472" s="12"/>
      <c r="DI1472" s="12"/>
      <c r="DJ1472" s="12"/>
      <c r="DK1472" s="12"/>
      <c r="DL1472" s="12"/>
      <c r="DM1472" s="12"/>
      <c r="DN1472" s="12"/>
      <c r="DO1472" s="12"/>
      <c r="DP1472" s="12"/>
      <c r="DQ1472" s="12"/>
      <c r="DR1472" s="12"/>
      <c r="DS1472" s="12"/>
      <c r="DT1472" s="12"/>
      <c r="DU1472" s="12"/>
      <c r="DV1472" s="12"/>
      <c r="DW1472" s="12"/>
      <c r="DX1472" s="12"/>
    </row>
    <row r="1473" spans="1:128" x14ac:dyDescent="0.25">
      <c r="A1473" s="34" t="s">
        <v>199</v>
      </c>
      <c r="B1473" s="1">
        <v>43538</v>
      </c>
      <c r="C1473" s="2">
        <v>3</v>
      </c>
      <c r="D1473" t="s">
        <v>224</v>
      </c>
      <c r="E1473" t="s">
        <v>16</v>
      </c>
      <c r="F1473">
        <v>27</v>
      </c>
      <c r="G1473" t="s">
        <v>32</v>
      </c>
      <c r="H1473" s="2"/>
      <c r="I1473" s="12">
        <v>357.14285714285717</v>
      </c>
      <c r="J1473" s="12">
        <v>8.6428571428571423</v>
      </c>
      <c r="K1473" s="2"/>
      <c r="L1473" s="36">
        <v>27</v>
      </c>
      <c r="M1473" s="2"/>
      <c r="N1473" s="2"/>
      <c r="O1473" s="2"/>
      <c r="P1473" s="12">
        <v>6.2142857142857144</v>
      </c>
      <c r="Q1473" s="12">
        <v>2</v>
      </c>
      <c r="R1473" s="12"/>
      <c r="S1473" s="12"/>
      <c r="T1473" s="12"/>
      <c r="U1473" s="12"/>
      <c r="W1473" s="12"/>
      <c r="X1473" s="12"/>
      <c r="Y1473" s="12"/>
      <c r="Z1473" s="12"/>
      <c r="AB1473" s="12"/>
      <c r="AC1473" s="4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41"/>
      <c r="AO1473" s="12"/>
      <c r="AP1473" s="12"/>
      <c r="AQ1473" s="12"/>
      <c r="AR1473" s="41"/>
      <c r="AS1473" s="12"/>
      <c r="AT1473" s="12"/>
      <c r="AU1473" s="12"/>
      <c r="AV1473" s="12"/>
      <c r="AW1473" s="12"/>
      <c r="AX1473" s="13"/>
      <c r="AY1473" s="12"/>
      <c r="AZ1473" s="12"/>
      <c r="BA1473" s="12"/>
      <c r="BB1473" s="40">
        <v>0</v>
      </c>
      <c r="BC1473" s="12"/>
      <c r="BE1473" s="12"/>
      <c r="BF1473" s="12"/>
      <c r="BG1473" s="12"/>
      <c r="BH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2"/>
      <c r="DF1473" s="12"/>
      <c r="DG1473" s="12"/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/>
      <c r="DT1473" s="12"/>
      <c r="DU1473" s="12"/>
      <c r="DV1473" s="12"/>
      <c r="DW1473" s="12"/>
      <c r="DX1473" s="12"/>
    </row>
    <row r="1474" spans="1:128" x14ac:dyDescent="0.25">
      <c r="A1474" s="34" t="s">
        <v>200</v>
      </c>
      <c r="B1474" s="1">
        <v>43555</v>
      </c>
      <c r="C1474" s="2">
        <v>4</v>
      </c>
      <c r="D1474" t="s">
        <v>220</v>
      </c>
      <c r="E1474" t="s">
        <v>17</v>
      </c>
      <c r="F1474">
        <v>44</v>
      </c>
      <c r="G1474" t="s">
        <v>33</v>
      </c>
      <c r="H1474" s="2"/>
      <c r="I1474" s="12"/>
      <c r="J1474" s="12"/>
      <c r="K1474" s="2"/>
      <c r="L1474" s="36"/>
      <c r="M1474" s="2">
        <v>44</v>
      </c>
      <c r="N1474" s="2"/>
      <c r="O1474" s="2"/>
      <c r="P1474" s="12"/>
      <c r="Q1474" s="12"/>
      <c r="R1474" s="12"/>
      <c r="S1474" s="12"/>
      <c r="T1474" s="12"/>
      <c r="U1474" s="12"/>
      <c r="W1474" s="12"/>
      <c r="X1474" s="12"/>
      <c r="Y1474" s="12"/>
      <c r="Z1474" s="12"/>
      <c r="AB1474" s="12"/>
      <c r="AC1474" s="4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41"/>
      <c r="AO1474" s="12"/>
      <c r="AP1474" s="12"/>
      <c r="AQ1474" s="12"/>
      <c r="AR1474" s="41"/>
      <c r="AS1474" s="12"/>
      <c r="AT1474" s="12"/>
      <c r="AU1474" s="12"/>
      <c r="AV1474" s="12"/>
      <c r="AW1474" s="12"/>
      <c r="AX1474" s="13"/>
      <c r="AY1474" s="12"/>
      <c r="AZ1474" s="12"/>
      <c r="BA1474" s="12"/>
      <c r="BB1474" s="40">
        <v>0</v>
      </c>
      <c r="BC1474" s="12"/>
      <c r="BE1474" s="12"/>
      <c r="BF1474" s="12"/>
      <c r="BG1474" s="12"/>
      <c r="BH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/>
      <c r="CV1474" s="12"/>
      <c r="CW1474" s="12"/>
      <c r="CX1474" s="12"/>
      <c r="CY1474" s="12"/>
      <c r="CZ1474" s="12"/>
      <c r="DA1474" s="12"/>
      <c r="DB1474" s="12"/>
      <c r="DC1474" s="12"/>
      <c r="DD1474" s="12"/>
      <c r="DE1474" s="12"/>
      <c r="DF1474" s="12"/>
      <c r="DG1474" s="12"/>
      <c r="DH1474" s="12"/>
      <c r="DI1474" s="12"/>
      <c r="DJ1474" s="12"/>
      <c r="DK1474" s="12"/>
      <c r="DL1474" s="12"/>
      <c r="DM1474" s="12"/>
      <c r="DN1474" s="12"/>
      <c r="DO1474" s="12"/>
      <c r="DP1474" s="12"/>
      <c r="DQ1474" s="12"/>
      <c r="DR1474" s="12"/>
      <c r="DS1474" s="12"/>
      <c r="DT1474" s="12"/>
      <c r="DU1474" s="12"/>
      <c r="DV1474" s="12"/>
      <c r="DW1474" s="12"/>
      <c r="DX1474" s="12"/>
    </row>
    <row r="1475" spans="1:128" x14ac:dyDescent="0.25">
      <c r="A1475" s="34" t="s">
        <v>200</v>
      </c>
      <c r="B1475" s="1">
        <v>43641</v>
      </c>
      <c r="C1475" s="2">
        <v>8</v>
      </c>
      <c r="D1475" s="1" t="s">
        <v>221</v>
      </c>
      <c r="E1475" t="s">
        <v>19</v>
      </c>
      <c r="F1475">
        <v>130</v>
      </c>
      <c r="G1475" t="s">
        <v>33</v>
      </c>
      <c r="H1475" s="2"/>
      <c r="I1475" s="12"/>
      <c r="J1475" s="12"/>
      <c r="K1475" s="2"/>
      <c r="L1475" s="36"/>
      <c r="M1475" s="2"/>
      <c r="N1475" s="2"/>
      <c r="O1475" s="2">
        <v>130</v>
      </c>
      <c r="P1475" s="12"/>
      <c r="Q1475" s="12"/>
      <c r="R1475" s="12"/>
      <c r="S1475" s="12"/>
      <c r="T1475" s="12"/>
      <c r="U1475" s="12"/>
      <c r="W1475" s="12"/>
      <c r="X1475" s="12"/>
      <c r="Y1475" s="12"/>
      <c r="Z1475" s="12"/>
      <c r="AB1475" s="12"/>
      <c r="AC1475" s="4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41"/>
      <c r="AO1475" s="12"/>
      <c r="AP1475" s="12"/>
      <c r="AQ1475" s="12"/>
      <c r="AR1475" s="41"/>
      <c r="AS1475" s="12"/>
      <c r="AT1475" s="12"/>
      <c r="AU1475" s="12"/>
      <c r="AV1475" s="12"/>
      <c r="AW1475" s="12"/>
      <c r="AX1475" s="13"/>
      <c r="AY1475" s="12"/>
      <c r="AZ1475" s="12"/>
      <c r="BA1475" s="12"/>
      <c r="BB1475" s="40">
        <v>0</v>
      </c>
      <c r="BC1475" s="12"/>
      <c r="BE1475" s="12"/>
      <c r="BF1475" s="12"/>
      <c r="BG1475" s="12"/>
      <c r="BH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/>
      <c r="CV1475" s="12"/>
      <c r="CW1475" s="12"/>
      <c r="CX1475" s="12"/>
      <c r="CY1475" s="12"/>
      <c r="CZ1475" s="12"/>
      <c r="DA1475" s="12"/>
      <c r="DB1475" s="12"/>
      <c r="DC1475" s="12"/>
      <c r="DD1475" s="12"/>
      <c r="DE1475" s="12"/>
      <c r="DF1475" s="12"/>
      <c r="DG1475" s="12"/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/>
      <c r="DV1475" s="12"/>
      <c r="DW1475" s="12"/>
      <c r="DX1475" s="12"/>
    </row>
    <row r="1476" spans="1:128" x14ac:dyDescent="0.25">
      <c r="A1476" s="34" t="s">
        <v>200</v>
      </c>
      <c r="B1476" s="1">
        <v>43545</v>
      </c>
      <c r="C1476" s="2"/>
      <c r="D1476" s="1"/>
      <c r="F1476">
        <v>34</v>
      </c>
      <c r="G1476" t="s">
        <v>33</v>
      </c>
      <c r="H1476" s="2"/>
      <c r="I1476" s="12">
        <v>498</v>
      </c>
      <c r="J1476" s="12">
        <v>10.533333333333333</v>
      </c>
      <c r="K1476" s="2"/>
      <c r="L1476" s="36"/>
      <c r="M1476" s="2"/>
      <c r="N1476" s="2"/>
      <c r="O1476" s="2"/>
      <c r="P1476" s="12">
        <v>6.6</v>
      </c>
      <c r="Q1476" s="12">
        <v>4.9333333333333336</v>
      </c>
      <c r="R1476" s="12"/>
      <c r="S1476" s="12"/>
      <c r="T1476" s="12"/>
      <c r="U1476" s="12"/>
      <c r="W1476" s="12"/>
      <c r="X1476" s="12"/>
      <c r="Y1476" s="12"/>
      <c r="Z1476" s="12"/>
      <c r="AB1476" s="12"/>
      <c r="AC1476" s="4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41"/>
      <c r="AO1476" s="12"/>
      <c r="AP1476" s="12"/>
      <c r="AQ1476" s="12"/>
      <c r="AR1476" s="41"/>
      <c r="AS1476" s="12"/>
      <c r="AT1476" s="12"/>
      <c r="AU1476" s="12"/>
      <c r="AV1476" s="12"/>
      <c r="AW1476" s="12"/>
      <c r="AX1476" s="13"/>
      <c r="AY1476" s="12"/>
      <c r="AZ1476" s="12"/>
      <c r="BA1476" s="12"/>
      <c r="BB1476" s="40">
        <v>0</v>
      </c>
      <c r="BC1476" s="12"/>
      <c r="BE1476" s="12"/>
      <c r="BF1476" s="12"/>
      <c r="BG1476" s="12"/>
      <c r="BH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/>
      <c r="CV1476" s="12"/>
      <c r="CW1476" s="12"/>
      <c r="CX1476" s="12"/>
      <c r="CY1476" s="12"/>
      <c r="CZ1476" s="12"/>
      <c r="DA1476" s="12"/>
      <c r="DB1476" s="12"/>
      <c r="DC1476" s="12"/>
      <c r="DD1476" s="12"/>
      <c r="DE1476" s="12"/>
      <c r="DF1476" s="12"/>
      <c r="DG1476" s="12"/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/>
      <c r="DV1476" s="12"/>
      <c r="DW1476" s="12"/>
      <c r="DX1476" s="12"/>
    </row>
    <row r="1477" spans="1:128" x14ac:dyDescent="0.25">
      <c r="A1477" s="34" t="s">
        <v>200</v>
      </c>
      <c r="B1477" s="1">
        <v>43551</v>
      </c>
      <c r="C1477" s="2"/>
      <c r="D1477" s="1"/>
      <c r="F1477">
        <v>40</v>
      </c>
      <c r="G1477" t="s">
        <v>33</v>
      </c>
      <c r="H1477" s="2"/>
      <c r="I1477" s="12">
        <v>648.66666666666663</v>
      </c>
      <c r="J1477" s="12">
        <v>12.266666666666667</v>
      </c>
      <c r="K1477" s="2"/>
      <c r="L1477" s="36"/>
      <c r="M1477" s="2"/>
      <c r="N1477" s="2"/>
      <c r="O1477" s="2"/>
      <c r="P1477" s="12">
        <v>6.6</v>
      </c>
      <c r="Q1477" s="12">
        <v>6.666666666666667</v>
      </c>
      <c r="R1477" s="12"/>
      <c r="S1477" s="12"/>
      <c r="T1477" s="12"/>
      <c r="U1477" s="12"/>
      <c r="W1477" s="12"/>
      <c r="X1477" s="12"/>
      <c r="Y1477" s="12"/>
      <c r="Z1477" s="12"/>
      <c r="AB1477" s="12"/>
      <c r="AC1477" s="4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41"/>
      <c r="AO1477" s="12"/>
      <c r="AP1477" s="12"/>
      <c r="AQ1477" s="12"/>
      <c r="AR1477" s="41"/>
      <c r="AS1477" s="12"/>
      <c r="AT1477" s="12"/>
      <c r="AU1477" s="12"/>
      <c r="AV1477" s="12"/>
      <c r="AW1477" s="12"/>
      <c r="AX1477" s="13"/>
      <c r="AY1477" s="12"/>
      <c r="AZ1477" s="12"/>
      <c r="BA1477" s="12"/>
      <c r="BB1477" s="40">
        <v>0</v>
      </c>
      <c r="BC1477" s="12"/>
      <c r="BE1477" s="12"/>
      <c r="BF1477" s="12"/>
      <c r="BG1477" s="12"/>
      <c r="BH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2"/>
      <c r="CV1477" s="12"/>
      <c r="CW1477" s="12"/>
      <c r="CX1477" s="12"/>
      <c r="CY1477" s="12"/>
      <c r="CZ1477" s="12"/>
      <c r="DA1477" s="12"/>
      <c r="DB1477" s="12"/>
      <c r="DC1477" s="12"/>
      <c r="DD1477" s="12"/>
      <c r="DE1477" s="12"/>
      <c r="DF1477" s="12"/>
      <c r="DG1477" s="12"/>
      <c r="DH1477" s="12"/>
      <c r="DI1477" s="12"/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/>
      <c r="DT1477" s="12"/>
      <c r="DU1477" s="12"/>
      <c r="DV1477" s="12"/>
      <c r="DW1477" s="12"/>
      <c r="DX1477" s="12"/>
    </row>
    <row r="1478" spans="1:128" x14ac:dyDescent="0.25">
      <c r="A1478" s="34" t="s">
        <v>200</v>
      </c>
      <c r="B1478" s="1">
        <v>43553</v>
      </c>
      <c r="C1478" s="2"/>
      <c r="D1478" s="1"/>
      <c r="F1478">
        <v>42</v>
      </c>
      <c r="G1478" t="s">
        <v>33</v>
      </c>
      <c r="H1478" s="2"/>
      <c r="I1478" s="12"/>
      <c r="J1478" s="12"/>
      <c r="K1478" s="2"/>
      <c r="L1478" s="36"/>
      <c r="M1478" s="2"/>
      <c r="N1478" s="2"/>
      <c r="O1478" s="2"/>
      <c r="P1478" s="12"/>
      <c r="Q1478" s="12"/>
      <c r="R1478" s="12"/>
      <c r="S1478" s="12"/>
      <c r="T1478" s="12"/>
      <c r="U1478" s="12">
        <v>168.0885185185185</v>
      </c>
      <c r="V1478" s="40">
        <v>168.0885185185185</v>
      </c>
      <c r="W1478" s="12"/>
      <c r="X1478" s="12"/>
      <c r="Y1478" s="12"/>
      <c r="Z1478" s="12">
        <v>96.770802469135816</v>
      </c>
      <c r="AA1478" s="40">
        <v>96.770802469135816</v>
      </c>
      <c r="AB1478" s="12">
        <v>1.9804192654320989</v>
      </c>
      <c r="AC1478" s="42">
        <f>AB1478/AA1478</f>
        <v>2.0465049528381622E-2</v>
      </c>
      <c r="AD1478" s="12"/>
      <c r="AE1478" s="12"/>
      <c r="AF1478" s="12"/>
      <c r="AG1478" s="12">
        <v>2.970617283950618</v>
      </c>
      <c r="AH1478" s="12">
        <v>0</v>
      </c>
      <c r="AI1478" s="12">
        <v>0</v>
      </c>
      <c r="AJ1478" s="12"/>
      <c r="AK1478" s="12"/>
      <c r="AL1478" s="12">
        <v>0</v>
      </c>
      <c r="AM1478" s="12">
        <v>2.970617283950618</v>
      </c>
      <c r="AN1478" s="41">
        <v>2.970617283950618</v>
      </c>
      <c r="AO1478" s="12"/>
      <c r="AP1478" s="12"/>
      <c r="AQ1478" s="12"/>
      <c r="AR1478" s="41">
        <v>59.216049382716044</v>
      </c>
      <c r="AS1478" s="12">
        <v>55.617283950617285</v>
      </c>
      <c r="AT1478" s="12"/>
      <c r="AU1478" s="12">
        <v>0</v>
      </c>
      <c r="AV1478" s="12">
        <v>0</v>
      </c>
      <c r="AW1478" s="12">
        <v>3.5987654320987654</v>
      </c>
      <c r="AX1478" s="13"/>
      <c r="AY1478" s="12"/>
      <c r="AZ1478" s="12"/>
      <c r="BA1478" s="12"/>
      <c r="BB1478" s="40">
        <v>0</v>
      </c>
      <c r="BC1478" s="12">
        <f>U1478+Z1478+AM1478+BA1478</f>
        <v>267.82993827160493</v>
      </c>
      <c r="BD1478">
        <f>V1478+AA1478+AN1478</f>
        <v>267.82993827160493</v>
      </c>
      <c r="BE1478" s="12"/>
      <c r="BF1478" s="12"/>
      <c r="BG1478" s="12"/>
      <c r="BH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/>
      <c r="CV1478" s="12"/>
      <c r="CW1478" s="12"/>
      <c r="CX1478" s="12"/>
      <c r="CY1478" s="12"/>
      <c r="CZ1478" s="12"/>
      <c r="DA1478" s="12"/>
      <c r="DB1478" s="12"/>
      <c r="DC1478" s="12"/>
      <c r="DD1478" s="12"/>
      <c r="DE1478" s="12"/>
      <c r="DF1478" s="12"/>
      <c r="DG1478" s="12"/>
      <c r="DH1478" s="12"/>
      <c r="DI1478" s="12"/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/>
      <c r="DT1478" s="12"/>
      <c r="DU1478" s="12"/>
      <c r="DV1478" s="12"/>
      <c r="DW1478" s="12"/>
      <c r="DX1478" s="12"/>
    </row>
    <row r="1479" spans="1:128" x14ac:dyDescent="0.25">
      <c r="A1479" s="34" t="s">
        <v>200</v>
      </c>
      <c r="B1479" s="1">
        <v>43558</v>
      </c>
      <c r="C1479" s="2"/>
      <c r="D1479" s="1"/>
      <c r="F1479">
        <v>47</v>
      </c>
      <c r="G1479" t="s">
        <v>33</v>
      </c>
      <c r="H1479" s="2"/>
      <c r="I1479" s="12">
        <v>822.66666666666663</v>
      </c>
      <c r="J1479" s="12">
        <v>14</v>
      </c>
      <c r="K1479" s="2"/>
      <c r="L1479" s="36"/>
      <c r="M1479" s="2"/>
      <c r="N1479" s="2"/>
      <c r="O1479" s="2"/>
      <c r="P1479" s="12"/>
      <c r="Q1479" s="12"/>
      <c r="R1479" s="12">
        <v>6.8461538461538458</v>
      </c>
      <c r="S1479" s="12"/>
      <c r="T1479" s="12">
        <v>6.333333333333333</v>
      </c>
      <c r="U1479" s="12"/>
      <c r="W1479" s="12"/>
      <c r="X1479" s="12"/>
      <c r="Y1479" s="12"/>
      <c r="Z1479" s="12"/>
      <c r="AB1479" s="12"/>
      <c r="AC1479" s="4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41"/>
      <c r="AO1479" s="12"/>
      <c r="AP1479" s="12"/>
      <c r="AQ1479" s="12"/>
      <c r="AR1479" s="41"/>
      <c r="AS1479" s="12"/>
      <c r="AT1479" s="12"/>
      <c r="AU1479" s="12"/>
      <c r="AV1479" s="12"/>
      <c r="AW1479" s="12"/>
      <c r="AX1479" s="13"/>
      <c r="AY1479" s="12"/>
      <c r="AZ1479" s="12"/>
      <c r="BA1479" s="12"/>
      <c r="BB1479" s="40">
        <v>0</v>
      </c>
      <c r="BC1479" s="12"/>
      <c r="BE1479" s="12"/>
      <c r="BF1479" s="12"/>
      <c r="BG1479" s="12"/>
      <c r="BH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2"/>
      <c r="DF1479" s="12"/>
      <c r="DG1479" s="12"/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/>
      <c r="DV1479" s="12"/>
      <c r="DW1479" s="12"/>
      <c r="DX1479" s="12"/>
    </row>
    <row r="1480" spans="1:128" x14ac:dyDescent="0.25">
      <c r="A1480" s="34" t="s">
        <v>200</v>
      </c>
      <c r="B1480" s="1">
        <v>43567</v>
      </c>
      <c r="C1480" s="2"/>
      <c r="D1480" s="1"/>
      <c r="F1480">
        <v>56</v>
      </c>
      <c r="G1480" t="s">
        <v>33</v>
      </c>
      <c r="H1480" s="2"/>
      <c r="I1480" s="12">
        <v>983.33333333333326</v>
      </c>
      <c r="J1480" s="12">
        <v>17</v>
      </c>
      <c r="K1480" s="2"/>
      <c r="L1480" s="36"/>
      <c r="M1480" s="2"/>
      <c r="N1480" s="2"/>
      <c r="O1480" s="2"/>
      <c r="P1480" s="12"/>
      <c r="Q1480" s="12"/>
      <c r="R1480" s="12"/>
      <c r="S1480" s="12">
        <v>8.7272727272727266</v>
      </c>
      <c r="T1480" s="12">
        <v>10.7</v>
      </c>
      <c r="U1480" s="12"/>
      <c r="W1480" s="12"/>
      <c r="X1480" s="12"/>
      <c r="Y1480" s="12"/>
      <c r="Z1480" s="12"/>
      <c r="AB1480" s="12"/>
      <c r="AC1480" s="4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41"/>
      <c r="AO1480" s="12"/>
      <c r="AP1480" s="12"/>
      <c r="AQ1480" s="12"/>
      <c r="AR1480" s="41"/>
      <c r="AS1480" s="12"/>
      <c r="AT1480" s="12"/>
      <c r="AU1480" s="12"/>
      <c r="AV1480" s="12"/>
      <c r="AW1480" s="12"/>
      <c r="AX1480" s="13"/>
      <c r="AY1480" s="12"/>
      <c r="AZ1480" s="12"/>
      <c r="BA1480" s="12"/>
      <c r="BB1480" s="40">
        <v>0</v>
      </c>
      <c r="BC1480" s="12"/>
      <c r="BE1480" s="12"/>
      <c r="BF1480" s="12"/>
      <c r="BG1480" s="12"/>
      <c r="BH1480" s="12"/>
      <c r="BJ1480" s="12"/>
      <c r="BK1480" s="12"/>
      <c r="BL1480" s="12"/>
      <c r="BM1480" s="12"/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/>
      <c r="CV1480" s="12"/>
      <c r="CW1480" s="12"/>
      <c r="CX1480" s="12"/>
      <c r="CY1480" s="12"/>
      <c r="CZ1480" s="12"/>
      <c r="DA1480" s="12"/>
      <c r="DB1480" s="12"/>
      <c r="DC1480" s="12"/>
      <c r="DD1480" s="12"/>
      <c r="DE1480" s="12"/>
      <c r="DF1480" s="12"/>
      <c r="DG1480" s="12"/>
      <c r="DH1480" s="12"/>
      <c r="DI1480" s="12"/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/>
      <c r="DT1480" s="12"/>
      <c r="DU1480" s="12"/>
      <c r="DV1480" s="12"/>
      <c r="DW1480" s="12"/>
      <c r="DX1480" s="12"/>
    </row>
    <row r="1481" spans="1:128" x14ac:dyDescent="0.25">
      <c r="A1481" s="34" t="s">
        <v>200</v>
      </c>
      <c r="B1481" s="1">
        <v>43570</v>
      </c>
      <c r="C1481" s="2"/>
      <c r="D1481" s="1"/>
      <c r="F1481">
        <v>59</v>
      </c>
      <c r="G1481" t="s">
        <v>33</v>
      </c>
      <c r="H1481" s="2"/>
      <c r="I1481" s="12"/>
      <c r="J1481" s="12"/>
      <c r="K1481" s="2"/>
      <c r="L1481" s="36"/>
      <c r="M1481" s="2"/>
      <c r="N1481" s="2"/>
      <c r="O1481" s="2"/>
      <c r="P1481" s="12"/>
      <c r="Q1481" s="12"/>
      <c r="R1481" s="12"/>
      <c r="S1481" s="12"/>
      <c r="T1481" s="12"/>
      <c r="U1481" s="12">
        <v>278.89950248756224</v>
      </c>
      <c r="V1481" s="40">
        <v>278.89950248756224</v>
      </c>
      <c r="W1481" s="12"/>
      <c r="X1481" s="12"/>
      <c r="Y1481" s="12"/>
      <c r="Z1481" s="12">
        <v>207.36019900497519</v>
      </c>
      <c r="AA1481" s="40">
        <v>207.36019900497519</v>
      </c>
      <c r="AB1481" s="12">
        <v>3.7143873631840814</v>
      </c>
      <c r="AC1481" s="42">
        <f>AB1481/AA1481</f>
        <v>1.7912730509556284E-2</v>
      </c>
      <c r="AD1481" s="12"/>
      <c r="AE1481" s="12"/>
      <c r="AF1481" s="12"/>
      <c r="AG1481" s="12">
        <v>20.909452736318414</v>
      </c>
      <c r="AH1481" s="12">
        <v>3.7194029850746277</v>
      </c>
      <c r="AI1481" s="12">
        <v>0</v>
      </c>
      <c r="AJ1481" s="12"/>
      <c r="AK1481" s="12"/>
      <c r="AL1481" s="12">
        <v>13.700497512437815</v>
      </c>
      <c r="AM1481" s="12">
        <v>38.329353233830858</v>
      </c>
      <c r="AN1481" s="41">
        <v>38.329353233830858</v>
      </c>
      <c r="AO1481" s="12"/>
      <c r="AP1481" s="12"/>
      <c r="AQ1481" s="12"/>
      <c r="AR1481" s="41">
        <v>229.85074626865676</v>
      </c>
      <c r="AS1481" s="12">
        <v>174.12935323383087</v>
      </c>
      <c r="AT1481" s="12">
        <v>14.666666666666666</v>
      </c>
      <c r="AU1481" s="12">
        <v>0</v>
      </c>
      <c r="AV1481" s="12">
        <v>11.144278606965175</v>
      </c>
      <c r="AW1481" s="12">
        <v>13.930348258706472</v>
      </c>
      <c r="AX1481" s="13"/>
      <c r="AY1481" s="12"/>
      <c r="AZ1481" s="12"/>
      <c r="BA1481" s="12"/>
      <c r="BB1481" s="40">
        <v>0</v>
      </c>
      <c r="BC1481" s="12">
        <f>U1481+Z1481+AM1481+BA1481</f>
        <v>524.58905472636832</v>
      </c>
      <c r="BD1481">
        <f>V1481+AA1481+AN1481</f>
        <v>524.58905472636832</v>
      </c>
      <c r="BE1481" s="12"/>
      <c r="BF1481" s="12"/>
      <c r="BG1481" s="12"/>
      <c r="BH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/>
      <c r="CV1481" s="12"/>
      <c r="CW1481" s="12"/>
      <c r="CX1481" s="12"/>
      <c r="CY1481" s="12"/>
      <c r="CZ1481" s="12"/>
      <c r="DA1481" s="12"/>
      <c r="DB1481" s="12"/>
      <c r="DC1481" s="12"/>
      <c r="DD1481" s="12"/>
      <c r="DE1481" s="12"/>
      <c r="DF1481" s="12"/>
      <c r="DG1481" s="12"/>
      <c r="DH1481" s="12"/>
      <c r="DI1481" s="12"/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/>
      <c r="DT1481" s="12"/>
      <c r="DU1481" s="12"/>
      <c r="DV1481" s="12"/>
      <c r="DW1481" s="12"/>
      <c r="DX1481" s="12"/>
    </row>
    <row r="1482" spans="1:128" x14ac:dyDescent="0.25">
      <c r="A1482" s="34" t="s">
        <v>200</v>
      </c>
      <c r="B1482" s="1">
        <v>43571</v>
      </c>
      <c r="C1482" s="2"/>
      <c r="D1482" s="1"/>
      <c r="F1482">
        <v>60</v>
      </c>
      <c r="G1482" t="s">
        <v>33</v>
      </c>
      <c r="H1482" s="2"/>
      <c r="I1482" s="12">
        <v>1030</v>
      </c>
      <c r="J1482" s="12">
        <v>18.133333333333333</v>
      </c>
      <c r="K1482" s="2"/>
      <c r="L1482" s="36"/>
      <c r="M1482" s="2"/>
      <c r="N1482" s="2"/>
      <c r="O1482" s="2"/>
      <c r="P1482" s="12"/>
      <c r="Q1482" s="12"/>
      <c r="R1482" s="12"/>
      <c r="S1482" s="12">
        <v>9.0666666666666664</v>
      </c>
      <c r="T1482" s="12">
        <v>12.166666666666666</v>
      </c>
      <c r="U1482" s="12"/>
      <c r="W1482" s="12"/>
      <c r="X1482" s="12"/>
      <c r="Y1482" s="12"/>
      <c r="Z1482" s="12"/>
      <c r="AB1482" s="12"/>
      <c r="AC1482" s="4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41"/>
      <c r="AO1482" s="12"/>
      <c r="AP1482" s="12"/>
      <c r="AQ1482" s="12"/>
      <c r="AR1482" s="41"/>
      <c r="AS1482" s="12"/>
      <c r="AT1482" s="12"/>
      <c r="AU1482" s="12"/>
      <c r="AV1482" s="12"/>
      <c r="AW1482" s="12"/>
      <c r="AX1482" s="13"/>
      <c r="AY1482" s="12"/>
      <c r="AZ1482" s="12"/>
      <c r="BA1482" s="12"/>
      <c r="BB1482" s="40">
        <v>0</v>
      </c>
      <c r="BC1482" s="12"/>
      <c r="BE1482" s="12"/>
      <c r="BF1482" s="12"/>
      <c r="BG1482" s="12"/>
      <c r="BH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/>
      <c r="CV1482" s="12"/>
      <c r="CW1482" s="12"/>
      <c r="CX1482" s="12"/>
      <c r="CY1482" s="12"/>
      <c r="CZ1482" s="12"/>
      <c r="DA1482" s="12"/>
      <c r="DB1482" s="12"/>
      <c r="DC1482" s="12"/>
      <c r="DD1482" s="12"/>
      <c r="DE1482" s="12"/>
      <c r="DF1482" s="12"/>
      <c r="DG1482" s="12"/>
      <c r="DH1482" s="12"/>
      <c r="DI1482" s="12"/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/>
      <c r="DT1482" s="12"/>
      <c r="DU1482" s="12"/>
      <c r="DV1482" s="12"/>
      <c r="DW1482" s="12"/>
      <c r="DX1482" s="12"/>
    </row>
    <row r="1483" spans="1:128" x14ac:dyDescent="0.25">
      <c r="A1483" s="34" t="s">
        <v>200</v>
      </c>
      <c r="B1483" s="1">
        <v>43585</v>
      </c>
      <c r="C1483" s="2"/>
      <c r="D1483" s="1"/>
      <c r="F1483">
        <v>74</v>
      </c>
      <c r="G1483" t="s">
        <v>33</v>
      </c>
      <c r="H1483" s="2"/>
      <c r="I1483" s="12">
        <v>1147.3333333333333</v>
      </c>
      <c r="J1483" s="12">
        <v>19.466666666666665</v>
      </c>
      <c r="K1483" s="2"/>
      <c r="L1483" s="36"/>
      <c r="M1483" s="2"/>
      <c r="N1483" s="2"/>
      <c r="O1483" s="2"/>
      <c r="P1483" s="12"/>
      <c r="Q1483" s="12"/>
      <c r="R1483" s="12"/>
      <c r="S1483" s="12">
        <v>9</v>
      </c>
      <c r="T1483" s="12">
        <v>15.8</v>
      </c>
      <c r="U1483" s="12"/>
      <c r="W1483" s="12"/>
      <c r="X1483" s="12"/>
      <c r="Y1483" s="12"/>
      <c r="Z1483" s="12"/>
      <c r="AB1483" s="12"/>
      <c r="AC1483" s="4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41"/>
      <c r="AO1483" s="12"/>
      <c r="AP1483" s="12"/>
      <c r="AQ1483" s="12"/>
      <c r="AR1483" s="41"/>
      <c r="AS1483" s="12"/>
      <c r="AT1483" s="12"/>
      <c r="AU1483" s="12"/>
      <c r="AV1483" s="12"/>
      <c r="AW1483" s="12"/>
      <c r="AX1483" s="13"/>
      <c r="AY1483" s="12"/>
      <c r="AZ1483" s="12"/>
      <c r="BA1483" s="12"/>
      <c r="BB1483" s="40">
        <v>0</v>
      </c>
      <c r="BC1483" s="12"/>
      <c r="BE1483" s="12"/>
      <c r="BF1483" s="12"/>
      <c r="BG1483" s="12"/>
      <c r="BH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/>
      <c r="CV1483" s="12"/>
      <c r="CW1483" s="12"/>
      <c r="CX1483" s="12"/>
      <c r="CY1483" s="12"/>
      <c r="CZ1483" s="12"/>
      <c r="DA1483" s="12"/>
      <c r="DB1483" s="12"/>
      <c r="DC1483" s="12"/>
      <c r="DD1483" s="12"/>
      <c r="DE1483" s="12"/>
      <c r="DF1483" s="12"/>
      <c r="DG1483" s="12"/>
      <c r="DH1483" s="12"/>
      <c r="DI1483" s="12"/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/>
      <c r="DT1483" s="12"/>
      <c r="DU1483" s="12"/>
      <c r="DV1483" s="12"/>
      <c r="DW1483" s="12"/>
      <c r="DX1483" s="12"/>
    </row>
    <row r="1484" spans="1:128" x14ac:dyDescent="0.25">
      <c r="A1484" s="34" t="s">
        <v>200</v>
      </c>
      <c r="B1484" s="1">
        <v>43592</v>
      </c>
      <c r="C1484" s="2"/>
      <c r="D1484" s="1"/>
      <c r="F1484">
        <v>81</v>
      </c>
      <c r="G1484" t="s">
        <v>33</v>
      </c>
      <c r="H1484" s="2"/>
      <c r="I1484" s="12">
        <v>1196</v>
      </c>
      <c r="J1484" s="12">
        <v>21</v>
      </c>
      <c r="K1484" s="2"/>
      <c r="L1484" s="36"/>
      <c r="M1484" s="2"/>
      <c r="N1484" s="2"/>
      <c r="O1484" s="2"/>
      <c r="P1484" s="12"/>
      <c r="Q1484" s="12"/>
      <c r="R1484" s="12"/>
      <c r="S1484" s="12">
        <v>9.4666666666666668</v>
      </c>
      <c r="T1484" s="12">
        <v>17.666666666666668</v>
      </c>
      <c r="U1484" s="12"/>
      <c r="W1484" s="12"/>
      <c r="X1484" s="12"/>
      <c r="Y1484" s="12"/>
      <c r="Z1484" s="12"/>
      <c r="AB1484" s="12"/>
      <c r="AC1484" s="4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41"/>
      <c r="AO1484" s="12"/>
      <c r="AP1484" s="12"/>
      <c r="AQ1484" s="12"/>
      <c r="AR1484" s="41"/>
      <c r="AS1484" s="12"/>
      <c r="AT1484" s="12"/>
      <c r="AU1484" s="12"/>
      <c r="AV1484" s="12"/>
      <c r="AW1484" s="12"/>
      <c r="AX1484" s="13"/>
      <c r="AY1484" s="12"/>
      <c r="AZ1484" s="12"/>
      <c r="BA1484" s="12"/>
      <c r="BB1484" s="40">
        <v>0</v>
      </c>
      <c r="BC1484" s="12"/>
      <c r="BE1484" s="12"/>
      <c r="BF1484" s="12"/>
      <c r="BG1484" s="12"/>
      <c r="BH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/>
      <c r="CV1484" s="12"/>
      <c r="CW1484" s="12"/>
      <c r="CX1484" s="12"/>
      <c r="CY1484" s="12"/>
      <c r="CZ1484" s="12"/>
      <c r="DA1484" s="12"/>
      <c r="DB1484" s="12"/>
      <c r="DC1484" s="12"/>
      <c r="DD1484" s="12"/>
      <c r="DE1484" s="12"/>
      <c r="DF1484" s="12"/>
      <c r="DG1484" s="12"/>
      <c r="DH1484" s="12"/>
      <c r="DI1484" s="12"/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/>
      <c r="DT1484" s="12"/>
      <c r="DU1484" s="12"/>
      <c r="DV1484" s="12"/>
      <c r="DW1484" s="12"/>
      <c r="DX1484" s="12"/>
    </row>
    <row r="1485" spans="1:128" x14ac:dyDescent="0.25">
      <c r="A1485" s="34" t="s">
        <v>200</v>
      </c>
      <c r="B1485" s="1">
        <v>43640</v>
      </c>
      <c r="C1485" s="2"/>
      <c r="D1485" s="1"/>
      <c r="F1485">
        <v>129</v>
      </c>
      <c r="G1485" t="s">
        <v>33</v>
      </c>
      <c r="H1485" s="2"/>
      <c r="I1485" s="12"/>
      <c r="J1485" s="12"/>
      <c r="K1485" s="2"/>
      <c r="L1485" s="36"/>
      <c r="M1485" s="2"/>
      <c r="N1485" s="2"/>
      <c r="O1485" s="2"/>
      <c r="P1485" s="12"/>
      <c r="Q1485" s="12"/>
      <c r="R1485" s="12"/>
      <c r="S1485" s="12"/>
      <c r="T1485" s="12"/>
      <c r="U1485" s="12">
        <v>560.47664122137405</v>
      </c>
      <c r="V1485" s="40">
        <v>560.47664122137405</v>
      </c>
      <c r="W1485" s="12"/>
      <c r="X1485" s="12"/>
      <c r="Y1485" s="12"/>
      <c r="Z1485" s="12">
        <v>285.31821882951652</v>
      </c>
      <c r="AA1485" s="40">
        <v>285.31821882951652</v>
      </c>
      <c r="AB1485" s="12">
        <v>4.0685371857506363</v>
      </c>
      <c r="AC1485" s="42">
        <f>AB1485/AA1485</f>
        <v>1.4259647359503778E-2</v>
      </c>
      <c r="AD1485" s="12"/>
      <c r="AE1485" s="12"/>
      <c r="AF1485" s="12"/>
      <c r="AG1485" s="12">
        <v>0</v>
      </c>
      <c r="AH1485" s="12">
        <v>0</v>
      </c>
      <c r="AI1485" s="12">
        <v>596.62585241730278</v>
      </c>
      <c r="AJ1485" s="12"/>
      <c r="AK1485" s="12"/>
      <c r="AL1485" s="12">
        <v>197.56707379134863</v>
      </c>
      <c r="AM1485" s="12">
        <v>794.19292620865144</v>
      </c>
      <c r="AN1485" s="41">
        <v>794.19292620865144</v>
      </c>
      <c r="AO1485" s="12"/>
      <c r="AP1485" s="12"/>
      <c r="AQ1485" s="12"/>
      <c r="AR1485" s="41">
        <v>154.85496183206106</v>
      </c>
      <c r="AS1485" s="12">
        <v>0</v>
      </c>
      <c r="AT1485" s="12">
        <v>49</v>
      </c>
      <c r="AU1485" s="12">
        <v>34.412213740458014</v>
      </c>
      <c r="AV1485" s="12">
        <v>0</v>
      </c>
      <c r="AW1485" s="12">
        <v>0</v>
      </c>
      <c r="AX1485" s="13"/>
      <c r="AY1485" s="12"/>
      <c r="AZ1485" s="12"/>
      <c r="BA1485" s="12"/>
      <c r="BB1485" s="40">
        <v>0</v>
      </c>
      <c r="BC1485" s="12">
        <f>U1485+Z1485+AM1485+BA1485</f>
        <v>1639.987786259542</v>
      </c>
      <c r="BD1485">
        <f>V1485+AA1485+AN1485</f>
        <v>1639.987786259542</v>
      </c>
      <c r="BE1485" s="12"/>
      <c r="BF1485" s="12"/>
      <c r="BG1485" s="12"/>
      <c r="BH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/>
      <c r="CV1485" s="12"/>
      <c r="CW1485" s="12"/>
      <c r="CX1485" s="12"/>
      <c r="CY1485" s="12"/>
      <c r="CZ1485" s="12"/>
      <c r="DA1485" s="12"/>
      <c r="DB1485" s="12"/>
      <c r="DC1485" s="12"/>
      <c r="DD1485" s="12"/>
      <c r="DE1485" s="12"/>
      <c r="DF1485" s="12"/>
      <c r="DG1485" s="12"/>
      <c r="DH1485" s="12"/>
      <c r="DI1485" s="12"/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/>
      <c r="DT1485" s="12"/>
      <c r="DU1485" s="12"/>
      <c r="DV1485" s="12"/>
      <c r="DW1485" s="12"/>
      <c r="DX1485" s="12"/>
    </row>
    <row r="1486" spans="1:128" x14ac:dyDescent="0.25">
      <c r="A1486" s="34" t="s">
        <v>200</v>
      </c>
      <c r="B1486" s="1">
        <v>43691</v>
      </c>
      <c r="C1486" s="2">
        <v>9</v>
      </c>
      <c r="D1486" s="1" t="s">
        <v>122</v>
      </c>
      <c r="E1486" t="s">
        <v>20</v>
      </c>
      <c r="F1486">
        <v>180</v>
      </c>
      <c r="G1486" t="s">
        <v>33</v>
      </c>
      <c r="H1486" s="2"/>
      <c r="I1486" s="12"/>
      <c r="J1486" s="12"/>
      <c r="K1486" s="2"/>
      <c r="L1486" s="36"/>
      <c r="M1486" s="2"/>
      <c r="N1486" s="2"/>
      <c r="O1486" s="2"/>
      <c r="P1486" s="12"/>
      <c r="Q1486" s="12"/>
      <c r="R1486" s="12"/>
      <c r="S1486" s="12"/>
      <c r="T1486" s="12"/>
      <c r="U1486" s="12"/>
      <c r="W1486" s="12"/>
      <c r="X1486" s="12"/>
      <c r="Y1486" s="12"/>
      <c r="Z1486" s="12"/>
      <c r="AB1486" s="12"/>
      <c r="AC1486" s="4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41"/>
      <c r="AO1486" s="12"/>
      <c r="AP1486" s="12"/>
      <c r="AQ1486" s="12"/>
      <c r="AR1486" s="41"/>
      <c r="AS1486" s="12"/>
      <c r="AT1486" s="12"/>
      <c r="AU1486" s="12"/>
      <c r="AV1486" s="12"/>
      <c r="AW1486" s="12"/>
      <c r="AX1486" s="13"/>
      <c r="AY1486" s="12">
        <v>5464.6464646464638</v>
      </c>
      <c r="AZ1486" s="12">
        <v>40.526666666666671</v>
      </c>
      <c r="BA1486" s="12">
        <v>2214.6390572390574</v>
      </c>
      <c r="BB1486" s="40">
        <v>221.46390572390573</v>
      </c>
      <c r="BC1486" s="12"/>
      <c r="BE1486" s="12"/>
      <c r="BF1486" s="12">
        <v>9.7561191948857147</v>
      </c>
      <c r="BG1486" s="12"/>
      <c r="BH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/>
      <c r="CV1486" s="12"/>
      <c r="CW1486" s="12"/>
      <c r="CX1486" s="12"/>
      <c r="CY1486" s="12"/>
      <c r="CZ1486" s="12"/>
      <c r="DA1486" s="12"/>
      <c r="DB1486" s="12"/>
      <c r="DC1486" s="12"/>
      <c r="DD1486" s="12"/>
      <c r="DE1486" s="12"/>
      <c r="DF1486" s="12"/>
      <c r="DG1486" s="12"/>
      <c r="DH1486" s="12"/>
      <c r="DI1486" s="12"/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/>
      <c r="DT1486" s="12"/>
      <c r="DU1486" s="12"/>
      <c r="DV1486" s="12"/>
      <c r="DW1486" s="12"/>
      <c r="DX1486" s="12"/>
    </row>
    <row r="1487" spans="1:128" x14ac:dyDescent="0.25">
      <c r="A1487" s="34" t="s">
        <v>200</v>
      </c>
      <c r="B1487" s="1">
        <v>43511</v>
      </c>
      <c r="C1487" s="2">
        <v>0</v>
      </c>
      <c r="D1487" s="1" t="s">
        <v>223</v>
      </c>
      <c r="E1487" t="s">
        <v>14</v>
      </c>
      <c r="F1487">
        <v>0</v>
      </c>
      <c r="G1487" t="s">
        <v>33</v>
      </c>
      <c r="H1487" s="2"/>
      <c r="I1487" s="12"/>
      <c r="J1487" s="12"/>
      <c r="K1487" s="2"/>
      <c r="L1487" s="36"/>
      <c r="M1487" s="2"/>
      <c r="N1487" s="2"/>
      <c r="O1487" s="2"/>
      <c r="P1487" s="12"/>
      <c r="Q1487" s="12"/>
      <c r="R1487" s="12"/>
      <c r="S1487" s="12"/>
      <c r="T1487" s="12"/>
      <c r="U1487" s="12"/>
      <c r="W1487" s="12"/>
      <c r="X1487" s="12"/>
      <c r="Y1487" s="12"/>
      <c r="Z1487" s="12"/>
      <c r="AB1487" s="12"/>
      <c r="AC1487" s="4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41"/>
      <c r="AO1487" s="12"/>
      <c r="AP1487" s="12"/>
      <c r="AQ1487" s="12"/>
      <c r="AR1487" s="41"/>
      <c r="AS1487" s="12"/>
      <c r="AT1487" s="12"/>
      <c r="AU1487" s="12"/>
      <c r="AV1487" s="12"/>
      <c r="AW1487" s="12"/>
      <c r="AX1487" s="13"/>
      <c r="AY1487" s="12"/>
      <c r="AZ1487" s="12"/>
      <c r="BA1487" s="12"/>
      <c r="BB1487" s="40">
        <v>0</v>
      </c>
      <c r="BC1487" s="12"/>
      <c r="BE1487" s="12"/>
      <c r="BF1487" s="12"/>
      <c r="BG1487" s="12"/>
      <c r="BH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2"/>
      <c r="DF1487" s="12"/>
      <c r="DG1487" s="12"/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/>
      <c r="DV1487" s="12"/>
      <c r="DW1487" s="12"/>
      <c r="DX1487" s="12"/>
    </row>
    <row r="1488" spans="1:128" x14ac:dyDescent="0.25">
      <c r="A1488" s="34" t="s">
        <v>200</v>
      </c>
      <c r="B1488" s="1">
        <v>43538</v>
      </c>
      <c r="C1488" s="2">
        <v>3</v>
      </c>
      <c r="D1488" t="s">
        <v>224</v>
      </c>
      <c r="E1488" t="s">
        <v>16</v>
      </c>
      <c r="F1488">
        <v>27</v>
      </c>
      <c r="G1488" t="s">
        <v>33</v>
      </c>
      <c r="H1488" s="2"/>
      <c r="I1488" s="12">
        <v>342.66666666666663</v>
      </c>
      <c r="J1488" s="12">
        <v>8.0666666666666664</v>
      </c>
      <c r="K1488" s="2"/>
      <c r="L1488" s="36">
        <v>27</v>
      </c>
      <c r="M1488" s="2"/>
      <c r="N1488" s="2"/>
      <c r="O1488" s="2"/>
      <c r="P1488" s="12">
        <v>6.666666666666667</v>
      </c>
      <c r="Q1488" s="12">
        <v>2.4</v>
      </c>
      <c r="R1488" s="12"/>
      <c r="S1488" s="12"/>
      <c r="T1488" s="12"/>
      <c r="U1488" s="12"/>
      <c r="W1488" s="12"/>
      <c r="X1488" s="12"/>
      <c r="Y1488" s="12"/>
      <c r="Z1488" s="12"/>
      <c r="AB1488" s="12"/>
      <c r="AC1488" s="4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41"/>
      <c r="AO1488" s="12"/>
      <c r="AP1488" s="12"/>
      <c r="AQ1488" s="12"/>
      <c r="AR1488" s="41"/>
      <c r="AS1488" s="12"/>
      <c r="AT1488" s="12"/>
      <c r="AU1488" s="12"/>
      <c r="AV1488" s="12"/>
      <c r="AW1488" s="12"/>
      <c r="AX1488" s="13"/>
      <c r="AY1488" s="12"/>
      <c r="AZ1488" s="12"/>
      <c r="BA1488" s="12"/>
      <c r="BB1488" s="40">
        <v>0</v>
      </c>
      <c r="BC1488" s="12"/>
      <c r="BE1488" s="12"/>
      <c r="BF1488" s="12"/>
      <c r="BG1488" s="12"/>
      <c r="BH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2"/>
      <c r="DF1488" s="12"/>
      <c r="DG1488" s="12"/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/>
      <c r="DV1488" s="12"/>
      <c r="DW1488" s="12"/>
      <c r="DX1488" s="12"/>
    </row>
    <row r="1489" spans="1:128" x14ac:dyDescent="0.25">
      <c r="A1489" s="34" t="s">
        <v>201</v>
      </c>
      <c r="B1489" s="1">
        <v>43555</v>
      </c>
      <c r="C1489" s="2">
        <v>4</v>
      </c>
      <c r="D1489" t="s">
        <v>220</v>
      </c>
      <c r="E1489" t="s">
        <v>17</v>
      </c>
      <c r="F1489">
        <v>44</v>
      </c>
      <c r="G1489" t="s">
        <v>15</v>
      </c>
      <c r="H1489" s="2"/>
      <c r="I1489" s="12"/>
      <c r="J1489" s="12"/>
      <c r="K1489" s="2"/>
      <c r="L1489" s="36"/>
      <c r="M1489" s="2">
        <v>44</v>
      </c>
      <c r="N1489" s="2"/>
      <c r="O1489" s="2"/>
      <c r="P1489" s="12"/>
      <c r="Q1489" s="12"/>
      <c r="R1489" s="12"/>
      <c r="S1489" s="12"/>
      <c r="T1489" s="12"/>
      <c r="U1489" s="12"/>
      <c r="W1489" s="12"/>
      <c r="X1489" s="12"/>
      <c r="Y1489" s="12"/>
      <c r="Z1489" s="12"/>
      <c r="AB1489" s="12"/>
      <c r="AC1489" s="4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41"/>
      <c r="AO1489" s="12"/>
      <c r="AP1489" s="12"/>
      <c r="AQ1489" s="12"/>
      <c r="AR1489" s="41"/>
      <c r="AS1489" s="12"/>
      <c r="AT1489" s="12"/>
      <c r="AU1489" s="12"/>
      <c r="AV1489" s="12"/>
      <c r="AW1489" s="12"/>
      <c r="AX1489" s="13"/>
      <c r="AY1489" s="12"/>
      <c r="AZ1489" s="12"/>
      <c r="BA1489" s="12"/>
      <c r="BB1489" s="40">
        <v>0</v>
      </c>
      <c r="BC1489" s="12"/>
      <c r="BE1489" s="12"/>
      <c r="BF1489" s="12"/>
      <c r="BG1489" s="12"/>
      <c r="BH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2"/>
      <c r="DF1489" s="12"/>
      <c r="DG1489" s="12"/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/>
      <c r="DV1489" s="12"/>
      <c r="DW1489" s="12"/>
      <c r="DX1489" s="12"/>
    </row>
    <row r="1490" spans="1:128" x14ac:dyDescent="0.25">
      <c r="A1490" s="34" t="s">
        <v>201</v>
      </c>
      <c r="B1490" s="1">
        <v>43641</v>
      </c>
      <c r="C1490" s="2">
        <v>8</v>
      </c>
      <c r="D1490" s="1" t="s">
        <v>221</v>
      </c>
      <c r="E1490" t="s">
        <v>19</v>
      </c>
      <c r="F1490">
        <v>130</v>
      </c>
      <c r="G1490" t="s">
        <v>15</v>
      </c>
      <c r="H1490" s="2"/>
      <c r="I1490" s="12"/>
      <c r="J1490" s="12"/>
      <c r="K1490" s="2"/>
      <c r="L1490" s="36"/>
      <c r="M1490" s="2"/>
      <c r="N1490" s="2"/>
      <c r="O1490" s="2">
        <v>130</v>
      </c>
      <c r="P1490" s="12"/>
      <c r="Q1490" s="12"/>
      <c r="R1490" s="12"/>
      <c r="S1490" s="12"/>
      <c r="T1490" s="12"/>
      <c r="U1490" s="12"/>
      <c r="W1490" s="12"/>
      <c r="X1490" s="12"/>
      <c r="Y1490" s="12"/>
      <c r="Z1490" s="12"/>
      <c r="AB1490" s="14"/>
      <c r="AC1490" s="4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41"/>
      <c r="AO1490" s="12"/>
      <c r="AP1490" s="12"/>
      <c r="AQ1490" s="12"/>
      <c r="AR1490" s="41"/>
      <c r="AS1490" s="14"/>
      <c r="AT1490" s="14"/>
      <c r="AU1490" s="12"/>
      <c r="AV1490" s="14"/>
      <c r="AW1490" s="14"/>
      <c r="AX1490" s="20"/>
      <c r="AY1490" s="12"/>
      <c r="AZ1490" s="12"/>
      <c r="BA1490" s="12"/>
      <c r="BB1490" s="40">
        <v>0</v>
      </c>
      <c r="BC1490" s="12"/>
      <c r="BE1490" s="12"/>
      <c r="BF1490" s="12"/>
      <c r="BG1490" s="12"/>
      <c r="BH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  <c r="CQ1490" s="12"/>
      <c r="CR1490" s="12"/>
      <c r="CS1490" s="12"/>
      <c r="CT1490" s="12"/>
      <c r="CU1490" s="12"/>
      <c r="CV1490" s="12"/>
      <c r="CW1490" s="12"/>
      <c r="CX1490" s="12"/>
      <c r="CY1490" s="12"/>
      <c r="CZ1490" s="12"/>
      <c r="DA1490" s="12"/>
      <c r="DB1490" s="12"/>
      <c r="DC1490" s="12"/>
      <c r="DD1490" s="12"/>
      <c r="DE1490" s="12"/>
      <c r="DF1490" s="12"/>
      <c r="DG1490" s="12"/>
      <c r="DH1490" s="12"/>
      <c r="DI1490" s="12"/>
      <c r="DJ1490" s="12"/>
      <c r="DK1490" s="12"/>
      <c r="DL1490" s="12"/>
      <c r="DM1490" s="12"/>
      <c r="DN1490" s="12"/>
      <c r="DO1490" s="12"/>
      <c r="DP1490" s="12"/>
      <c r="DQ1490" s="12"/>
      <c r="DR1490" s="12"/>
      <c r="DS1490" s="12"/>
      <c r="DT1490" s="12"/>
      <c r="DU1490" s="12"/>
      <c r="DV1490" s="12"/>
      <c r="DW1490" s="12"/>
      <c r="DX1490" s="12"/>
    </row>
    <row r="1491" spans="1:128" x14ac:dyDescent="0.25">
      <c r="A1491" s="34" t="s">
        <v>201</v>
      </c>
      <c r="B1491" s="1">
        <v>43545</v>
      </c>
      <c r="C1491" s="2"/>
      <c r="D1491" s="1"/>
      <c r="F1491">
        <v>34</v>
      </c>
      <c r="G1491" t="s">
        <v>15</v>
      </c>
      <c r="H1491" s="2"/>
      <c r="I1491" s="12">
        <v>546.66666666666663</v>
      </c>
      <c r="J1491" s="12">
        <v>10.866666666666667</v>
      </c>
      <c r="K1491" s="2"/>
      <c r="L1491" s="36"/>
      <c r="M1491" s="2"/>
      <c r="N1491" s="2"/>
      <c r="O1491" s="2"/>
      <c r="P1491" s="12">
        <v>7.0666666666666664</v>
      </c>
      <c r="Q1491" s="12">
        <v>4.8</v>
      </c>
      <c r="R1491" s="12"/>
      <c r="S1491" s="12"/>
      <c r="T1491" s="12"/>
      <c r="U1491" s="12"/>
      <c r="W1491" s="12"/>
      <c r="X1491" s="12"/>
      <c r="Y1491" s="12"/>
      <c r="Z1491" s="12"/>
      <c r="AB1491" s="12"/>
      <c r="AC1491" s="4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41"/>
      <c r="AO1491" s="12"/>
      <c r="AP1491" s="12"/>
      <c r="AQ1491" s="12"/>
      <c r="AR1491" s="41"/>
      <c r="AS1491" s="12"/>
      <c r="AT1491" s="12"/>
      <c r="AU1491" s="12"/>
      <c r="AV1491" s="12"/>
      <c r="AW1491" s="12"/>
      <c r="AX1491" s="13"/>
      <c r="AY1491" s="12"/>
      <c r="AZ1491" s="12"/>
      <c r="BA1491" s="12"/>
      <c r="BB1491" s="40">
        <v>0</v>
      </c>
      <c r="BC1491" s="12"/>
      <c r="BE1491" s="12"/>
      <c r="BF1491" s="12"/>
      <c r="BG1491" s="12"/>
      <c r="BH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2"/>
      <c r="DF1491" s="12"/>
      <c r="DG1491" s="12"/>
      <c r="DH1491" s="12"/>
      <c r="DI1491" s="12"/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/>
      <c r="DV1491" s="12"/>
      <c r="DW1491" s="12"/>
      <c r="DX1491" s="12"/>
    </row>
    <row r="1492" spans="1:128" x14ac:dyDescent="0.25">
      <c r="A1492" s="34" t="s">
        <v>201</v>
      </c>
      <c r="B1492" s="1">
        <v>43551</v>
      </c>
      <c r="C1492" s="2"/>
      <c r="D1492" s="1"/>
      <c r="F1492">
        <v>40</v>
      </c>
      <c r="G1492" t="s">
        <v>15</v>
      </c>
      <c r="H1492" s="2"/>
      <c r="I1492" s="12">
        <v>710.66666666666663</v>
      </c>
      <c r="J1492" s="12">
        <v>12.733333333333333</v>
      </c>
      <c r="K1492" s="2"/>
      <c r="L1492" s="36"/>
      <c r="M1492" s="2"/>
      <c r="N1492" s="2"/>
      <c r="O1492" s="2"/>
      <c r="P1492" s="12">
        <v>7.9333333333333336</v>
      </c>
      <c r="Q1492" s="12">
        <v>5.8</v>
      </c>
      <c r="R1492" s="12"/>
      <c r="S1492" s="12"/>
      <c r="T1492" s="12"/>
      <c r="U1492" s="12"/>
      <c r="W1492" s="12"/>
      <c r="X1492" s="12"/>
      <c r="Y1492" s="12"/>
      <c r="Z1492" s="12"/>
      <c r="AB1492" s="12"/>
      <c r="AC1492" s="4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41"/>
      <c r="AO1492" s="12"/>
      <c r="AP1492" s="12"/>
      <c r="AQ1492" s="12"/>
      <c r="AR1492" s="41"/>
      <c r="AS1492" s="12"/>
      <c r="AT1492" s="12"/>
      <c r="AU1492" s="12"/>
      <c r="AV1492" s="12"/>
      <c r="AW1492" s="12"/>
      <c r="AX1492" s="13"/>
      <c r="AY1492" s="12"/>
      <c r="AZ1492" s="12"/>
      <c r="BA1492" s="12"/>
      <c r="BB1492" s="40">
        <v>0</v>
      </c>
      <c r="BC1492" s="12"/>
      <c r="BE1492" s="12"/>
      <c r="BF1492" s="12"/>
      <c r="BG1492" s="12"/>
      <c r="BH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  <c r="CN1492" s="12"/>
      <c r="CO1492" s="12"/>
      <c r="CP1492" s="12"/>
      <c r="CQ1492" s="12"/>
      <c r="CR1492" s="12"/>
      <c r="CS1492" s="12"/>
      <c r="CT1492" s="12"/>
      <c r="CU1492" s="12"/>
      <c r="CV1492" s="12"/>
      <c r="CW1492" s="12"/>
      <c r="CX1492" s="12"/>
      <c r="CY1492" s="12"/>
      <c r="CZ1492" s="12"/>
      <c r="DA1492" s="12"/>
      <c r="DB1492" s="12"/>
      <c r="DC1492" s="12"/>
      <c r="DD1492" s="12"/>
      <c r="DE1492" s="12"/>
      <c r="DF1492" s="12"/>
      <c r="DG1492" s="12"/>
      <c r="DH1492" s="12"/>
      <c r="DI1492" s="12"/>
      <c r="DJ1492" s="12"/>
      <c r="DK1492" s="12"/>
      <c r="DL1492" s="12"/>
      <c r="DM1492" s="12"/>
      <c r="DN1492" s="12"/>
      <c r="DO1492" s="12"/>
      <c r="DP1492" s="12"/>
      <c r="DQ1492" s="12"/>
      <c r="DR1492" s="12"/>
      <c r="DS1492" s="12"/>
      <c r="DT1492" s="12"/>
      <c r="DU1492" s="12"/>
      <c r="DV1492" s="12"/>
      <c r="DW1492" s="12"/>
      <c r="DX1492" s="12"/>
    </row>
    <row r="1493" spans="1:128" x14ac:dyDescent="0.25">
      <c r="A1493" s="34" t="s">
        <v>201</v>
      </c>
      <c r="B1493" s="1">
        <v>43553</v>
      </c>
      <c r="C1493" s="2"/>
      <c r="D1493" s="1"/>
      <c r="F1493">
        <v>42</v>
      </c>
      <c r="G1493" t="s">
        <v>15</v>
      </c>
      <c r="H1493" s="2"/>
      <c r="I1493" s="12"/>
      <c r="J1493" s="12"/>
      <c r="K1493" s="2"/>
      <c r="L1493" s="36"/>
      <c r="M1493" s="2"/>
      <c r="N1493" s="2"/>
      <c r="O1493" s="2"/>
      <c r="P1493" s="12"/>
      <c r="Q1493" s="12"/>
      <c r="R1493" s="12"/>
      <c r="S1493" s="12"/>
      <c r="T1493" s="12"/>
      <c r="U1493" s="12">
        <v>144.66743961352657</v>
      </c>
      <c r="V1493" s="40">
        <v>144.66743961352657</v>
      </c>
      <c r="W1493" s="12"/>
      <c r="X1493" s="12"/>
      <c r="Y1493" s="12"/>
      <c r="Z1493" s="12">
        <v>110.01144927536232</v>
      </c>
      <c r="AA1493" s="40">
        <v>110.01144927536232</v>
      </c>
      <c r="AB1493" s="12">
        <v>2.2742891256038651</v>
      </c>
      <c r="AC1493" s="42">
        <f>AB1493/AA1493</f>
        <v>2.0673203930903987E-2</v>
      </c>
      <c r="AD1493" s="12"/>
      <c r="AE1493" s="12"/>
      <c r="AF1493" s="12"/>
      <c r="AG1493" s="12">
        <v>6.013260869565217</v>
      </c>
      <c r="AH1493" s="12">
        <v>1.1684057971014494</v>
      </c>
      <c r="AI1493" s="12">
        <v>0</v>
      </c>
      <c r="AJ1493" s="12"/>
      <c r="AK1493" s="12"/>
      <c r="AL1493" s="12">
        <v>0</v>
      </c>
      <c r="AM1493" s="12">
        <v>7.1816666666666666</v>
      </c>
      <c r="AN1493" s="41">
        <v>7.1816666666666666</v>
      </c>
      <c r="AO1493" s="12"/>
      <c r="AP1493" s="12"/>
      <c r="AQ1493" s="12"/>
      <c r="AR1493" s="41">
        <v>113.48309178743961</v>
      </c>
      <c r="AS1493" s="12">
        <v>104.08212560386472</v>
      </c>
      <c r="AT1493" s="12"/>
      <c r="AU1493" s="12">
        <v>0</v>
      </c>
      <c r="AV1493" s="12">
        <v>4.0289855072463769</v>
      </c>
      <c r="AW1493" s="12">
        <v>5.3719806763285023</v>
      </c>
      <c r="AX1493" s="13"/>
      <c r="AY1493" s="12"/>
      <c r="AZ1493" s="12"/>
      <c r="BA1493" s="12"/>
      <c r="BB1493" s="40">
        <v>0</v>
      </c>
      <c r="BC1493" s="12">
        <f>U1493+Z1493+AM1493+BA1493</f>
        <v>261.86055555555555</v>
      </c>
      <c r="BD1493">
        <f>V1493+AA1493+AN1493</f>
        <v>261.86055555555555</v>
      </c>
      <c r="BE1493" s="12"/>
      <c r="BF1493" s="12"/>
      <c r="BG1493" s="12"/>
      <c r="BH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2"/>
      <c r="CV1493" s="12"/>
      <c r="CW1493" s="12"/>
      <c r="CX1493" s="12"/>
      <c r="CY1493" s="12"/>
      <c r="CZ1493" s="12"/>
      <c r="DA1493" s="12"/>
      <c r="DB1493" s="12"/>
      <c r="DC1493" s="12"/>
      <c r="DD1493" s="12"/>
      <c r="DE1493" s="12"/>
      <c r="DF1493" s="12"/>
      <c r="DG1493" s="12"/>
      <c r="DH1493" s="12"/>
      <c r="DI1493" s="12"/>
      <c r="DJ1493" s="12"/>
      <c r="DK1493" s="12"/>
      <c r="DL1493" s="12"/>
      <c r="DM1493" s="12"/>
      <c r="DN1493" s="12"/>
      <c r="DO1493" s="12"/>
      <c r="DP1493" s="12"/>
      <c r="DQ1493" s="12"/>
      <c r="DR1493" s="12"/>
      <c r="DS1493" s="12"/>
      <c r="DT1493" s="12"/>
      <c r="DU1493" s="12"/>
      <c r="DV1493" s="12"/>
      <c r="DW1493" s="12"/>
      <c r="DX1493" s="12"/>
    </row>
    <row r="1494" spans="1:128" x14ac:dyDescent="0.25">
      <c r="A1494" s="34" t="s">
        <v>201</v>
      </c>
      <c r="B1494" s="1">
        <v>43691</v>
      </c>
      <c r="C1494" s="2">
        <v>9</v>
      </c>
      <c r="D1494" s="1" t="s">
        <v>122</v>
      </c>
      <c r="E1494" t="s">
        <v>20</v>
      </c>
      <c r="F1494">
        <v>180</v>
      </c>
      <c r="G1494" t="s">
        <v>15</v>
      </c>
      <c r="H1494" s="2"/>
      <c r="I1494" s="12"/>
      <c r="J1494" s="12"/>
      <c r="K1494" s="2"/>
      <c r="L1494" s="36"/>
      <c r="M1494" s="2"/>
      <c r="N1494" s="2"/>
      <c r="O1494" s="2"/>
      <c r="P1494" s="12"/>
      <c r="Q1494" s="12"/>
      <c r="R1494" s="12"/>
      <c r="S1494" s="12"/>
      <c r="T1494" s="12"/>
      <c r="U1494" s="12"/>
      <c r="W1494" s="12"/>
      <c r="X1494" s="12"/>
      <c r="Y1494" s="12"/>
      <c r="Z1494" s="12"/>
      <c r="AB1494" s="14"/>
      <c r="AC1494" s="4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41"/>
      <c r="AO1494" s="12"/>
      <c r="AP1494" s="12"/>
      <c r="AQ1494" s="12"/>
      <c r="AR1494" s="41"/>
      <c r="AS1494" s="14"/>
      <c r="AT1494" s="14"/>
      <c r="AU1494" s="12"/>
      <c r="AV1494" s="14"/>
      <c r="AW1494" s="14"/>
      <c r="AX1494" s="20"/>
      <c r="AY1494" s="12">
        <v>5914.1414141414134</v>
      </c>
      <c r="AZ1494" s="12">
        <v>39.03</v>
      </c>
      <c r="BA1494" s="12">
        <v>2308.2893939393939</v>
      </c>
      <c r="BB1494" s="40">
        <v>230.82893939393938</v>
      </c>
      <c r="BC1494" s="12"/>
      <c r="BE1494" s="12"/>
      <c r="BF1494" s="12">
        <v>10.168675744226405</v>
      </c>
      <c r="BG1494" s="12"/>
      <c r="BH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2"/>
      <c r="DF1494" s="12"/>
      <c r="DG1494" s="12"/>
      <c r="DH1494" s="12"/>
      <c r="DI1494" s="12"/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/>
      <c r="DV1494" s="12"/>
      <c r="DW1494" s="12"/>
      <c r="DX1494" s="12"/>
    </row>
    <row r="1495" spans="1:128" x14ac:dyDescent="0.25">
      <c r="A1495" s="34" t="s">
        <v>201</v>
      </c>
      <c r="B1495" s="1">
        <v>43558</v>
      </c>
      <c r="C1495" s="2"/>
      <c r="D1495" s="1"/>
      <c r="F1495">
        <v>47</v>
      </c>
      <c r="G1495" t="s">
        <v>15</v>
      </c>
      <c r="H1495" s="2"/>
      <c r="I1495" s="12">
        <v>903.33333333333326</v>
      </c>
      <c r="J1495" s="12">
        <v>14.666666666666666</v>
      </c>
      <c r="K1495" s="2"/>
      <c r="L1495" s="36"/>
      <c r="M1495" s="2"/>
      <c r="N1495" s="2"/>
      <c r="O1495" s="2"/>
      <c r="P1495" s="12"/>
      <c r="Q1495" s="12"/>
      <c r="R1495" s="12">
        <v>7.1818181818181817</v>
      </c>
      <c r="S1495" s="12"/>
      <c r="T1495" s="12">
        <v>7</v>
      </c>
      <c r="U1495" s="12"/>
      <c r="W1495" s="12"/>
      <c r="X1495" s="12"/>
      <c r="Y1495" s="12"/>
      <c r="Z1495" s="12"/>
      <c r="AB1495" s="12"/>
      <c r="AC1495" s="4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41"/>
      <c r="AO1495" s="12"/>
      <c r="AP1495" s="12"/>
      <c r="AQ1495" s="12"/>
      <c r="AR1495" s="41"/>
      <c r="AS1495" s="12"/>
      <c r="AT1495" s="12"/>
      <c r="AU1495" s="12"/>
      <c r="AV1495" s="12"/>
      <c r="AW1495" s="12"/>
      <c r="AX1495" s="13"/>
      <c r="AY1495" s="12"/>
      <c r="AZ1495" s="12"/>
      <c r="BA1495" s="12"/>
      <c r="BB1495" s="40">
        <v>0</v>
      </c>
      <c r="BC1495" s="12"/>
      <c r="BE1495" s="12"/>
      <c r="BF1495" s="12"/>
      <c r="BG1495" s="12"/>
      <c r="BH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2"/>
      <c r="DF1495" s="12"/>
      <c r="DG1495" s="12"/>
      <c r="DH1495" s="12"/>
      <c r="DI1495" s="12"/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/>
      <c r="DV1495" s="12"/>
      <c r="DW1495" s="12"/>
      <c r="DX1495" s="12"/>
    </row>
    <row r="1496" spans="1:128" x14ac:dyDescent="0.25">
      <c r="A1496" s="34" t="s">
        <v>201</v>
      </c>
      <c r="B1496" s="1">
        <v>43567</v>
      </c>
      <c r="C1496" s="2"/>
      <c r="D1496" s="1"/>
      <c r="F1496">
        <v>56</v>
      </c>
      <c r="G1496" t="s">
        <v>15</v>
      </c>
      <c r="H1496" s="2"/>
      <c r="I1496" s="12">
        <v>1065.3333333333333</v>
      </c>
      <c r="J1496" s="12">
        <v>17.066666666666666</v>
      </c>
      <c r="K1496" s="2"/>
      <c r="L1496" s="36"/>
      <c r="M1496" s="2"/>
      <c r="N1496" s="2"/>
      <c r="O1496" s="2"/>
      <c r="P1496" s="12"/>
      <c r="Q1496" s="12"/>
      <c r="R1496" s="12"/>
      <c r="S1496" s="12">
        <v>8.1666666666666661</v>
      </c>
      <c r="T1496" s="12">
        <v>11</v>
      </c>
      <c r="U1496" s="12"/>
      <c r="W1496" s="12"/>
      <c r="X1496" s="12"/>
      <c r="Y1496" s="12"/>
      <c r="Z1496" s="12"/>
      <c r="AB1496" s="12"/>
      <c r="AC1496" s="4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41"/>
      <c r="AO1496" s="12"/>
      <c r="AP1496" s="12"/>
      <c r="AQ1496" s="12"/>
      <c r="AR1496" s="41"/>
      <c r="AS1496" s="12"/>
      <c r="AT1496" s="12"/>
      <c r="AU1496" s="12"/>
      <c r="AV1496" s="12"/>
      <c r="AW1496" s="12"/>
      <c r="AX1496" s="13"/>
      <c r="AY1496" s="12"/>
      <c r="AZ1496" s="12"/>
      <c r="BA1496" s="12"/>
      <c r="BB1496" s="40">
        <v>0</v>
      </c>
      <c r="BC1496" s="12"/>
      <c r="BE1496" s="12"/>
      <c r="BF1496" s="12"/>
      <c r="BG1496" s="12"/>
      <c r="BH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  <c r="CN1496" s="12"/>
      <c r="CO1496" s="12"/>
      <c r="CP1496" s="12"/>
      <c r="CQ1496" s="12"/>
      <c r="CR1496" s="12"/>
      <c r="CS1496" s="12"/>
      <c r="CT1496" s="12"/>
      <c r="CU1496" s="12"/>
      <c r="CV1496" s="12"/>
      <c r="CW1496" s="12"/>
      <c r="CX1496" s="12"/>
      <c r="CY1496" s="12"/>
      <c r="CZ1496" s="12"/>
      <c r="DA1496" s="12"/>
      <c r="DB1496" s="12"/>
      <c r="DC1496" s="12"/>
      <c r="DD1496" s="12"/>
      <c r="DE1496" s="12"/>
      <c r="DF1496" s="12"/>
      <c r="DG1496" s="12"/>
      <c r="DH1496" s="12"/>
      <c r="DI1496" s="12"/>
      <c r="DJ1496" s="12"/>
      <c r="DK1496" s="12"/>
      <c r="DL1496" s="12"/>
      <c r="DM1496" s="12"/>
      <c r="DN1496" s="12"/>
      <c r="DO1496" s="12"/>
      <c r="DP1496" s="12"/>
      <c r="DQ1496" s="12"/>
      <c r="DR1496" s="12"/>
      <c r="DS1496" s="12"/>
      <c r="DT1496" s="12"/>
      <c r="DU1496" s="12"/>
      <c r="DV1496" s="12"/>
      <c r="DW1496" s="12"/>
      <c r="DX1496" s="12"/>
    </row>
    <row r="1497" spans="1:128" x14ac:dyDescent="0.25">
      <c r="A1497" s="34" t="s">
        <v>201</v>
      </c>
      <c r="B1497" s="1">
        <v>43570</v>
      </c>
      <c r="C1497" s="2"/>
      <c r="D1497" s="1"/>
      <c r="F1497">
        <v>59</v>
      </c>
      <c r="G1497" t="s">
        <v>15</v>
      </c>
      <c r="H1497" s="2"/>
      <c r="I1497" s="12"/>
      <c r="J1497" s="12"/>
      <c r="K1497" s="2"/>
      <c r="L1497" s="36"/>
      <c r="M1497" s="2"/>
      <c r="N1497" s="2"/>
      <c r="O1497" s="2"/>
      <c r="P1497" s="12"/>
      <c r="Q1497" s="12"/>
      <c r="R1497" s="12"/>
      <c r="S1497" s="12"/>
      <c r="T1497" s="12"/>
      <c r="U1497" s="12">
        <v>275.4417486338798</v>
      </c>
      <c r="V1497" s="40">
        <v>275.4417486338798</v>
      </c>
      <c r="W1497" s="12"/>
      <c r="X1497" s="12"/>
      <c r="Y1497" s="12"/>
      <c r="Z1497" s="12">
        <v>216.64612021857926</v>
      </c>
      <c r="AA1497" s="40">
        <v>216.64612021857926</v>
      </c>
      <c r="AB1497" s="12">
        <v>3.9137645683060116</v>
      </c>
      <c r="AC1497" s="42">
        <f>AB1497/AA1497</f>
        <v>1.8065241899357924E-2</v>
      </c>
      <c r="AD1497" s="12"/>
      <c r="AE1497" s="12"/>
      <c r="AF1497" s="12"/>
      <c r="AG1497" s="12">
        <v>19.676721311475411</v>
      </c>
      <c r="AH1497" s="12">
        <v>3.5827322404371591</v>
      </c>
      <c r="AI1497" s="12">
        <v>0</v>
      </c>
      <c r="AJ1497" s="12"/>
      <c r="AK1497" s="12"/>
      <c r="AL1497" s="12">
        <v>14.751475409836065</v>
      </c>
      <c r="AM1497" s="12">
        <v>38.010928961748633</v>
      </c>
      <c r="AN1497" s="41">
        <v>38.010928961748633</v>
      </c>
      <c r="AO1497" s="12"/>
      <c r="AP1497" s="12"/>
      <c r="AQ1497" s="12"/>
      <c r="AR1497" s="41">
        <v>209.46448087431691</v>
      </c>
      <c r="AS1497" s="12">
        <v>165.79234972677597</v>
      </c>
      <c r="AT1497" s="12">
        <v>11.333333333333334</v>
      </c>
      <c r="AU1497" s="12">
        <v>0</v>
      </c>
      <c r="AV1497" s="12">
        <v>10.513661202185792</v>
      </c>
      <c r="AW1497" s="12">
        <v>5.6612021857923507</v>
      </c>
      <c r="AX1497" s="13"/>
      <c r="AY1497" s="12"/>
      <c r="AZ1497" s="12"/>
      <c r="BA1497" s="12"/>
      <c r="BB1497" s="40">
        <v>0</v>
      </c>
      <c r="BC1497" s="12">
        <f>U1497+Z1497+AM1497+BA1497</f>
        <v>530.09879781420773</v>
      </c>
      <c r="BD1497">
        <f>V1497+AA1497+AN1497</f>
        <v>530.09879781420773</v>
      </c>
      <c r="BE1497" s="12"/>
      <c r="BF1497" s="12"/>
      <c r="BG1497" s="12"/>
      <c r="BH1497" s="12"/>
      <c r="BJ1497" s="12">
        <v>1.5508673076868298</v>
      </c>
      <c r="BK1497" s="12">
        <f>BP1497+BS1497+BV1497+BY1497+CB1497+CE1497+CH1497+CK1497+CN1497+CQ1497+CT1497+CW1497</f>
        <v>286.68787460605859</v>
      </c>
      <c r="BL1497" s="12"/>
      <c r="BM1497" s="12"/>
      <c r="BN1497" s="12">
        <v>0.29700148949576172</v>
      </c>
      <c r="BO1497" s="2">
        <v>50</v>
      </c>
      <c r="BP1497" s="12">
        <f>BN1497*BO1497</f>
        <v>14.850074474788086</v>
      </c>
      <c r="BQ1497" s="12">
        <v>0.29514551874026596</v>
      </c>
      <c r="BR1497" s="2">
        <v>100</v>
      </c>
      <c r="BS1497" s="12">
        <f>BQ1497*BR1497</f>
        <v>29.514551874026594</v>
      </c>
      <c r="BT1497" s="12">
        <v>0.30195227718664464</v>
      </c>
      <c r="BU1497" s="2">
        <v>150</v>
      </c>
      <c r="BV1497" s="12">
        <f>BT1497*BU1497</f>
        <v>45.292841577996697</v>
      </c>
      <c r="BW1497" s="12">
        <v>0.32150689975913815</v>
      </c>
      <c r="BX1497" s="2">
        <v>300</v>
      </c>
      <c r="BY1497" s="12">
        <f>BW1497*BX1497</f>
        <v>96.452069927741448</v>
      </c>
      <c r="BZ1497" s="12">
        <v>0.33526112250501922</v>
      </c>
      <c r="CA1497" s="2">
        <v>300</v>
      </c>
      <c r="CB1497" s="12">
        <f>BZ1497*CA1497</f>
        <v>100.57833675150576</v>
      </c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2"/>
      <c r="CV1497" s="12"/>
      <c r="CW1497" s="12"/>
      <c r="CX1497" s="12"/>
      <c r="CY1497" s="12"/>
      <c r="CZ1497" s="12"/>
      <c r="DA1497" s="12"/>
      <c r="DB1497" s="12"/>
      <c r="DC1497" s="12"/>
      <c r="DD1497" s="12"/>
      <c r="DE1497" s="12"/>
      <c r="DF1497" s="12"/>
      <c r="DG1497" s="12"/>
      <c r="DH1497" s="12"/>
      <c r="DI1497" s="12"/>
      <c r="DJ1497" s="12"/>
      <c r="DK1497" s="12"/>
      <c r="DL1497" s="12"/>
      <c r="DM1497" s="12"/>
      <c r="DN1497" s="12"/>
      <c r="DO1497" s="12"/>
      <c r="DP1497" s="12"/>
      <c r="DQ1497" s="12"/>
      <c r="DR1497" s="12"/>
      <c r="DS1497" s="12"/>
      <c r="DT1497" s="12"/>
      <c r="DU1497" s="12"/>
      <c r="DV1497" s="12"/>
      <c r="DW1497" s="12"/>
      <c r="DX1497" s="12"/>
    </row>
    <row r="1498" spans="1:128" x14ac:dyDescent="0.25">
      <c r="A1498" s="34" t="s">
        <v>201</v>
      </c>
      <c r="B1498" s="1">
        <v>43571</v>
      </c>
      <c r="C1498" s="2"/>
      <c r="D1498" s="1"/>
      <c r="F1498">
        <v>60</v>
      </c>
      <c r="G1498" t="s">
        <v>15</v>
      </c>
      <c r="H1498" s="2"/>
      <c r="I1498" s="12">
        <v>1128</v>
      </c>
      <c r="J1498" s="12">
        <v>19</v>
      </c>
      <c r="K1498" s="2"/>
      <c r="L1498" s="36"/>
      <c r="M1498" s="2"/>
      <c r="N1498" s="2"/>
      <c r="O1498" s="2"/>
      <c r="P1498" s="12"/>
      <c r="Q1498" s="12"/>
      <c r="R1498" s="12"/>
      <c r="S1498" s="12">
        <v>9.6</v>
      </c>
      <c r="T1498" s="12">
        <v>13</v>
      </c>
      <c r="U1498" s="12"/>
      <c r="W1498" s="12"/>
      <c r="X1498" s="12"/>
      <c r="Y1498" s="12"/>
      <c r="Z1498" s="12"/>
      <c r="AB1498" s="12"/>
      <c r="AC1498" s="4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41"/>
      <c r="AO1498" s="12"/>
      <c r="AP1498" s="12"/>
      <c r="AQ1498" s="12"/>
      <c r="AR1498" s="41"/>
      <c r="AS1498" s="12"/>
      <c r="AT1498" s="12"/>
      <c r="AU1498" s="12"/>
      <c r="AV1498" s="12"/>
      <c r="AW1498" s="12"/>
      <c r="AX1498" s="13"/>
      <c r="AY1498" s="12"/>
      <c r="AZ1498" s="12"/>
      <c r="BA1498" s="12"/>
      <c r="BB1498" s="40">
        <v>0</v>
      </c>
      <c r="BC1498" s="12"/>
      <c r="BE1498" s="12"/>
      <c r="BF1498" s="12"/>
      <c r="BG1498" s="12"/>
      <c r="BH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2"/>
      <c r="DF1498" s="12"/>
      <c r="DG1498" s="12"/>
      <c r="DH1498" s="12"/>
      <c r="DI1498" s="12"/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/>
      <c r="DV1498" s="12"/>
      <c r="DW1498" s="12"/>
      <c r="DX1498" s="12"/>
    </row>
    <row r="1499" spans="1:128" x14ac:dyDescent="0.25">
      <c r="A1499" s="34" t="s">
        <v>201</v>
      </c>
      <c r="B1499" s="1">
        <v>43585</v>
      </c>
      <c r="C1499" s="2"/>
      <c r="D1499" s="1"/>
      <c r="F1499">
        <v>74</v>
      </c>
      <c r="G1499" t="s">
        <v>15</v>
      </c>
      <c r="H1499" s="2"/>
      <c r="I1499" s="12">
        <v>1174.6666666666667</v>
      </c>
      <c r="J1499" s="12">
        <v>20.2</v>
      </c>
      <c r="K1499" s="2"/>
      <c r="L1499" s="36"/>
      <c r="M1499" s="2"/>
      <c r="N1499" s="2"/>
      <c r="O1499" s="2"/>
      <c r="P1499" s="12"/>
      <c r="Q1499" s="12"/>
      <c r="R1499" s="12"/>
      <c r="S1499" s="12">
        <v>9.6</v>
      </c>
      <c r="T1499" s="12">
        <v>17</v>
      </c>
      <c r="U1499" s="12"/>
      <c r="W1499" s="12"/>
      <c r="X1499" s="12"/>
      <c r="Y1499" s="12"/>
      <c r="Z1499" s="12"/>
      <c r="AB1499" s="12"/>
      <c r="AC1499" s="4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41"/>
      <c r="AO1499" s="12"/>
      <c r="AP1499" s="12"/>
      <c r="AQ1499" s="12"/>
      <c r="AR1499" s="41"/>
      <c r="AS1499" s="12"/>
      <c r="AT1499" s="12"/>
      <c r="AU1499" s="12"/>
      <c r="AV1499" s="12"/>
      <c r="AW1499" s="12"/>
      <c r="AX1499" s="13"/>
      <c r="AY1499" s="12"/>
      <c r="AZ1499" s="12"/>
      <c r="BA1499" s="12"/>
      <c r="BB1499" s="40">
        <v>0</v>
      </c>
      <c r="BC1499" s="12"/>
      <c r="BE1499" s="12"/>
      <c r="BF1499" s="12"/>
      <c r="BG1499" s="12"/>
      <c r="BH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  <c r="CN1499" s="12"/>
      <c r="CO1499" s="12"/>
      <c r="CP1499" s="12"/>
      <c r="CQ1499" s="12"/>
      <c r="CR1499" s="12"/>
      <c r="CS1499" s="12"/>
      <c r="CT1499" s="12"/>
      <c r="CU1499" s="12"/>
      <c r="CV1499" s="12"/>
      <c r="CW1499" s="12"/>
      <c r="CX1499" s="12"/>
      <c r="CY1499" s="12"/>
      <c r="CZ1499" s="12"/>
      <c r="DA1499" s="12"/>
      <c r="DB1499" s="12"/>
      <c r="DC1499" s="12"/>
      <c r="DD1499" s="12"/>
      <c r="DE1499" s="12"/>
      <c r="DF1499" s="12"/>
      <c r="DG1499" s="12"/>
      <c r="DH1499" s="12"/>
      <c r="DI1499" s="12"/>
      <c r="DJ1499" s="12"/>
      <c r="DK1499" s="12"/>
      <c r="DL1499" s="12"/>
      <c r="DM1499" s="12"/>
      <c r="DN1499" s="12"/>
      <c r="DO1499" s="12"/>
      <c r="DP1499" s="12"/>
      <c r="DQ1499" s="12"/>
      <c r="DR1499" s="12"/>
      <c r="DS1499" s="12"/>
      <c r="DT1499" s="12"/>
      <c r="DU1499" s="12"/>
      <c r="DV1499" s="12"/>
      <c r="DW1499" s="12"/>
      <c r="DX1499" s="12"/>
    </row>
    <row r="1500" spans="1:128" x14ac:dyDescent="0.25">
      <c r="A1500" s="34" t="s">
        <v>201</v>
      </c>
      <c r="B1500" s="1">
        <v>43592</v>
      </c>
      <c r="C1500" s="2"/>
      <c r="D1500" s="1"/>
      <c r="F1500">
        <v>81</v>
      </c>
      <c r="G1500" t="s">
        <v>15</v>
      </c>
      <c r="H1500" s="2"/>
      <c r="I1500" s="12">
        <v>1296.6666666666665</v>
      </c>
      <c r="J1500" s="12">
        <v>21.6</v>
      </c>
      <c r="K1500" s="2"/>
      <c r="L1500" s="36"/>
      <c r="M1500" s="2"/>
      <c r="N1500" s="2"/>
      <c r="O1500" s="2"/>
      <c r="P1500" s="12"/>
      <c r="Q1500" s="12"/>
      <c r="R1500" s="12"/>
      <c r="S1500" s="12">
        <v>9</v>
      </c>
      <c r="T1500" s="12">
        <v>18.846153846153847</v>
      </c>
      <c r="U1500" s="12"/>
      <c r="W1500" s="12"/>
      <c r="X1500" s="12"/>
      <c r="Y1500" s="12"/>
      <c r="Z1500" s="12"/>
      <c r="AB1500" s="12"/>
      <c r="AC1500" s="4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41"/>
      <c r="AO1500" s="12"/>
      <c r="AP1500" s="12"/>
      <c r="AQ1500" s="12"/>
      <c r="AR1500" s="41"/>
      <c r="AS1500" s="12"/>
      <c r="AT1500" s="12"/>
      <c r="AU1500" s="12"/>
      <c r="AV1500" s="12"/>
      <c r="AW1500" s="12"/>
      <c r="AX1500" s="13"/>
      <c r="AY1500" s="12"/>
      <c r="AZ1500" s="12"/>
      <c r="BA1500" s="12"/>
      <c r="BB1500" s="40">
        <v>0</v>
      </c>
      <c r="BC1500" s="12"/>
      <c r="BE1500" s="12"/>
      <c r="BF1500" s="12"/>
      <c r="BG1500" s="12"/>
      <c r="BH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  <c r="CQ1500" s="12"/>
      <c r="CR1500" s="12"/>
      <c r="CS1500" s="12"/>
      <c r="CT1500" s="12"/>
      <c r="CU1500" s="12"/>
      <c r="CV1500" s="12"/>
      <c r="CW1500" s="12"/>
      <c r="CX1500" s="12"/>
      <c r="CY1500" s="12"/>
      <c r="CZ1500" s="12"/>
      <c r="DA1500" s="12"/>
      <c r="DB1500" s="12"/>
      <c r="DC1500" s="12"/>
      <c r="DD1500" s="12"/>
      <c r="DE1500" s="12"/>
      <c r="DF1500" s="12"/>
      <c r="DG1500" s="12"/>
      <c r="DH1500" s="12"/>
      <c r="DI1500" s="12"/>
      <c r="DJ1500" s="12"/>
      <c r="DK1500" s="12"/>
      <c r="DL1500" s="12"/>
      <c r="DM1500" s="12"/>
      <c r="DN1500" s="12"/>
      <c r="DO1500" s="12"/>
      <c r="DP1500" s="12"/>
      <c r="DQ1500" s="12"/>
      <c r="DR1500" s="12"/>
      <c r="DS1500" s="12"/>
      <c r="DT1500" s="12"/>
      <c r="DU1500" s="12"/>
      <c r="DV1500" s="12"/>
      <c r="DW1500" s="12"/>
      <c r="DX1500" s="12"/>
    </row>
    <row r="1501" spans="1:128" x14ac:dyDescent="0.25">
      <c r="A1501" s="34" t="s">
        <v>201</v>
      </c>
      <c r="B1501" s="1">
        <v>43640</v>
      </c>
      <c r="C1501" s="2"/>
      <c r="D1501" s="1"/>
      <c r="F1501">
        <v>129</v>
      </c>
      <c r="G1501" t="s">
        <v>15</v>
      </c>
      <c r="H1501" s="2"/>
      <c r="I1501" s="12"/>
      <c r="J1501" s="12"/>
      <c r="K1501" s="2"/>
      <c r="L1501" s="36"/>
      <c r="M1501" s="2"/>
      <c r="N1501" s="2"/>
      <c r="O1501" s="2"/>
      <c r="P1501" s="12"/>
      <c r="Q1501" s="12"/>
      <c r="R1501" s="12"/>
      <c r="S1501" s="12"/>
      <c r="T1501" s="12"/>
      <c r="U1501" s="12">
        <v>650.3127343750001</v>
      </c>
      <c r="V1501" s="40">
        <v>650.3127343750001</v>
      </c>
      <c r="W1501" s="12"/>
      <c r="X1501" s="12"/>
      <c r="Y1501" s="12"/>
      <c r="Z1501" s="12">
        <v>209.08414062499997</v>
      </c>
      <c r="AA1501" s="40">
        <v>209.08414062499997</v>
      </c>
      <c r="AB1501" s="14">
        <v>4.0579780312500002</v>
      </c>
      <c r="AC1501" s="42">
        <f>AB1501/AA1501</f>
        <v>1.9408349285219732E-2</v>
      </c>
      <c r="AD1501" s="12"/>
      <c r="AE1501" s="12"/>
      <c r="AF1501" s="12"/>
      <c r="AG1501" s="12">
        <v>0</v>
      </c>
      <c r="AH1501" s="12">
        <v>0</v>
      </c>
      <c r="AI1501" s="12">
        <v>559.57875000000001</v>
      </c>
      <c r="AJ1501" s="12"/>
      <c r="AK1501" s="12"/>
      <c r="AL1501" s="12">
        <v>210.46367187499999</v>
      </c>
      <c r="AM1501" s="12">
        <v>770.04242187499995</v>
      </c>
      <c r="AN1501" s="41">
        <v>770.04242187499995</v>
      </c>
      <c r="AO1501" s="12"/>
      <c r="AP1501" s="12"/>
      <c r="AQ1501" s="12"/>
      <c r="AR1501" s="41">
        <v>177.12500000000003</v>
      </c>
      <c r="AS1501" s="14">
        <v>0</v>
      </c>
      <c r="AT1501" s="14">
        <v>54.333333333333336</v>
      </c>
      <c r="AU1501" s="12">
        <v>38.3203125</v>
      </c>
      <c r="AV1501" s="14">
        <v>0</v>
      </c>
      <c r="AW1501" s="14">
        <v>0</v>
      </c>
      <c r="AX1501" s="20"/>
      <c r="AY1501" s="12"/>
      <c r="AZ1501" s="12"/>
      <c r="BA1501" s="12"/>
      <c r="BB1501" s="40">
        <v>0</v>
      </c>
      <c r="BC1501" s="12">
        <f>U1501+Z1501+AM1501+BA1501</f>
        <v>1629.4392968750001</v>
      </c>
      <c r="BD1501">
        <f>V1501+AA1501+AN1501</f>
        <v>1629.4392968750001</v>
      </c>
      <c r="BE1501" s="12"/>
      <c r="BF1501" s="12"/>
      <c r="BG1501" s="12"/>
      <c r="BH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  <c r="CN1501" s="12"/>
      <c r="CO1501" s="12"/>
      <c r="CP1501" s="12"/>
      <c r="CQ1501" s="12"/>
      <c r="CR1501" s="12"/>
      <c r="CS1501" s="12"/>
      <c r="CT1501" s="12"/>
      <c r="CU1501" s="12"/>
      <c r="CV1501" s="12"/>
      <c r="CW1501" s="12"/>
      <c r="CX1501" s="12"/>
      <c r="CY1501" s="12"/>
      <c r="CZ1501" s="12"/>
      <c r="DA1501" s="12"/>
      <c r="DB1501" s="12"/>
      <c r="DC1501" s="12"/>
      <c r="DD1501" s="12"/>
      <c r="DE1501" s="12"/>
      <c r="DF1501" s="12"/>
      <c r="DG1501" s="12"/>
      <c r="DH1501" s="12"/>
      <c r="DI1501" s="12"/>
      <c r="DJ1501" s="12"/>
      <c r="DK1501" s="12"/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2"/>
      <c r="DV1501" s="12"/>
      <c r="DW1501" s="12"/>
      <c r="DX1501" s="12"/>
    </row>
    <row r="1502" spans="1:128" x14ac:dyDescent="0.25">
      <c r="A1502" s="34" t="s">
        <v>201</v>
      </c>
      <c r="B1502" s="1">
        <v>43511</v>
      </c>
      <c r="C1502" s="2">
        <v>0</v>
      </c>
      <c r="D1502" s="1" t="s">
        <v>223</v>
      </c>
      <c r="E1502" t="s">
        <v>14</v>
      </c>
      <c r="F1502">
        <v>0</v>
      </c>
      <c r="G1502" t="s">
        <v>15</v>
      </c>
      <c r="H1502" s="2"/>
      <c r="I1502" s="12"/>
      <c r="J1502" s="12"/>
      <c r="K1502" s="2"/>
      <c r="L1502" s="36"/>
      <c r="M1502" s="2"/>
      <c r="N1502" s="2"/>
      <c r="O1502" s="2"/>
      <c r="P1502" s="12"/>
      <c r="Q1502" s="12"/>
      <c r="R1502" s="12"/>
      <c r="S1502" s="12"/>
      <c r="T1502" s="12"/>
      <c r="U1502" s="12"/>
      <c r="W1502" s="12"/>
      <c r="X1502" s="12"/>
      <c r="Y1502" s="12"/>
      <c r="Z1502" s="12"/>
      <c r="AB1502" s="12"/>
      <c r="AC1502" s="4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41"/>
      <c r="AO1502" s="12"/>
      <c r="AP1502" s="12"/>
      <c r="AQ1502" s="12"/>
      <c r="AR1502" s="41"/>
      <c r="AS1502" s="12"/>
      <c r="AT1502" s="12"/>
      <c r="AU1502" s="12"/>
      <c r="AV1502" s="12"/>
      <c r="AW1502" s="12"/>
      <c r="AX1502" s="13"/>
      <c r="AY1502" s="12"/>
      <c r="AZ1502" s="12"/>
      <c r="BA1502" s="12"/>
      <c r="BB1502" s="40">
        <v>0</v>
      </c>
      <c r="BC1502" s="12"/>
      <c r="BE1502" s="12"/>
      <c r="BF1502" s="12"/>
      <c r="BG1502" s="12"/>
      <c r="BH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/>
      <c r="CL1502" s="12"/>
      <c r="CM1502" s="12"/>
      <c r="CN1502" s="12"/>
      <c r="CO1502" s="12"/>
      <c r="CP1502" s="12"/>
      <c r="CQ1502" s="12"/>
      <c r="CR1502" s="12"/>
      <c r="CS1502" s="12"/>
      <c r="CT1502" s="12"/>
      <c r="CU1502" s="12"/>
      <c r="CV1502" s="12"/>
      <c r="CW1502" s="12"/>
      <c r="CX1502" s="12"/>
      <c r="CY1502" s="12"/>
      <c r="CZ1502" s="12"/>
      <c r="DA1502" s="12"/>
      <c r="DB1502" s="12"/>
      <c r="DC1502" s="12"/>
      <c r="DD1502" s="12"/>
      <c r="DE1502" s="12"/>
      <c r="DF1502" s="12"/>
      <c r="DG1502" s="12"/>
      <c r="DH1502" s="12"/>
      <c r="DI1502" s="12"/>
      <c r="DJ1502" s="12"/>
      <c r="DK1502" s="12"/>
      <c r="DL1502" s="12"/>
      <c r="DM1502" s="12"/>
      <c r="DN1502" s="12"/>
      <c r="DO1502" s="12"/>
      <c r="DP1502" s="12"/>
      <c r="DQ1502" s="12"/>
      <c r="DR1502" s="12"/>
      <c r="DS1502" s="12"/>
      <c r="DT1502" s="12"/>
      <c r="DU1502" s="12"/>
      <c r="DV1502" s="12"/>
      <c r="DW1502" s="12"/>
      <c r="DX1502" s="12"/>
    </row>
    <row r="1503" spans="1:128" x14ac:dyDescent="0.25">
      <c r="A1503" s="34" t="s">
        <v>201</v>
      </c>
      <c r="B1503" s="1">
        <v>43538</v>
      </c>
      <c r="C1503" s="2">
        <v>3</v>
      </c>
      <c r="D1503" t="s">
        <v>224</v>
      </c>
      <c r="E1503" t="s">
        <v>16</v>
      </c>
      <c r="F1503">
        <v>27</v>
      </c>
      <c r="G1503" t="s">
        <v>15</v>
      </c>
      <c r="H1503" s="2"/>
      <c r="I1503" s="12">
        <v>364</v>
      </c>
      <c r="J1503" s="12">
        <v>8.5333333333333332</v>
      </c>
      <c r="K1503" s="2"/>
      <c r="L1503" s="36">
        <v>27</v>
      </c>
      <c r="M1503" s="2"/>
      <c r="N1503" s="2"/>
      <c r="O1503" s="2"/>
      <c r="P1503" s="12">
        <v>6.4</v>
      </c>
      <c r="Q1503" s="12">
        <v>1.8666666666666667</v>
      </c>
      <c r="R1503" s="12"/>
      <c r="S1503" s="12"/>
      <c r="T1503" s="12"/>
      <c r="U1503" s="12"/>
      <c r="W1503" s="12"/>
      <c r="X1503" s="12"/>
      <c r="Y1503" s="12"/>
      <c r="Z1503" s="12"/>
      <c r="AB1503" s="12"/>
      <c r="AC1503" s="4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41"/>
      <c r="AO1503" s="12"/>
      <c r="AP1503" s="12"/>
      <c r="AQ1503" s="12"/>
      <c r="AR1503" s="41"/>
      <c r="AS1503" s="12"/>
      <c r="AT1503" s="12"/>
      <c r="AU1503" s="12"/>
      <c r="AV1503" s="12"/>
      <c r="AW1503" s="12"/>
      <c r="AX1503" s="13"/>
      <c r="AY1503" s="12"/>
      <c r="AZ1503" s="12"/>
      <c r="BA1503" s="12"/>
      <c r="BB1503" s="40">
        <v>0</v>
      </c>
      <c r="BC1503" s="12"/>
      <c r="BE1503" s="12"/>
      <c r="BF1503" s="12"/>
      <c r="BG1503" s="12"/>
      <c r="BH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  <c r="CN1503" s="12"/>
      <c r="CO1503" s="12"/>
      <c r="CP1503" s="12"/>
      <c r="CQ1503" s="12"/>
      <c r="CR1503" s="12"/>
      <c r="CS1503" s="12"/>
      <c r="CT1503" s="12"/>
      <c r="CU1503" s="12"/>
      <c r="CV1503" s="12"/>
      <c r="CW1503" s="12"/>
      <c r="CX1503" s="12"/>
      <c r="CY1503" s="12"/>
      <c r="CZ1503" s="12"/>
      <c r="DA1503" s="12"/>
      <c r="DB1503" s="12"/>
      <c r="DC1503" s="12"/>
      <c r="DD1503" s="12"/>
      <c r="DE1503" s="12"/>
      <c r="DF1503" s="12"/>
      <c r="DG1503" s="12"/>
      <c r="DH1503" s="12"/>
      <c r="DI1503" s="12"/>
      <c r="DJ1503" s="12"/>
      <c r="DK1503" s="12"/>
      <c r="DL1503" s="12"/>
      <c r="DM1503" s="12"/>
      <c r="DN1503" s="12"/>
      <c r="DO1503" s="12"/>
      <c r="DP1503" s="12"/>
      <c r="DQ1503" s="12"/>
      <c r="DR1503" s="12"/>
      <c r="DS1503" s="12"/>
      <c r="DT1503" s="12"/>
      <c r="DU1503" s="12"/>
      <c r="DV1503" s="12"/>
      <c r="DW1503" s="12"/>
      <c r="DX1503" s="12"/>
    </row>
    <row r="1504" spans="1:128" x14ac:dyDescent="0.25">
      <c r="A1504" s="34" t="s">
        <v>195</v>
      </c>
      <c r="B1504" s="1">
        <v>43517</v>
      </c>
      <c r="C1504" s="2">
        <v>4</v>
      </c>
      <c r="D1504" t="s">
        <v>220</v>
      </c>
      <c r="E1504" t="s">
        <v>17</v>
      </c>
      <c r="F1504">
        <v>40</v>
      </c>
      <c r="G1504" t="s">
        <v>32</v>
      </c>
      <c r="H1504" s="2"/>
      <c r="I1504" s="12">
        <v>466</v>
      </c>
      <c r="J1504" s="12">
        <v>11</v>
      </c>
      <c r="K1504" s="2"/>
      <c r="L1504" s="36"/>
      <c r="M1504" s="2">
        <v>40</v>
      </c>
      <c r="N1504" s="2"/>
      <c r="O1504" s="2"/>
      <c r="P1504" s="12">
        <v>4.8</v>
      </c>
      <c r="Q1504" s="12">
        <v>6.6</v>
      </c>
      <c r="R1504" s="12"/>
      <c r="S1504" s="12"/>
      <c r="T1504" s="12"/>
      <c r="U1504" s="12"/>
      <c r="W1504" s="12"/>
      <c r="X1504" s="12"/>
      <c r="Y1504" s="12"/>
      <c r="Z1504" s="12"/>
      <c r="AB1504" s="12"/>
      <c r="AC1504" s="4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41"/>
      <c r="AO1504" s="12"/>
      <c r="AP1504" s="12"/>
      <c r="AQ1504" s="12"/>
      <c r="AR1504" s="41"/>
      <c r="AS1504" s="12"/>
      <c r="AT1504" s="12"/>
      <c r="AU1504" s="12"/>
      <c r="AV1504" s="12"/>
      <c r="AW1504" s="12"/>
      <c r="AX1504" s="13"/>
      <c r="AY1504" s="12"/>
      <c r="AZ1504" s="12"/>
      <c r="BA1504" s="12"/>
      <c r="BB1504" s="40">
        <v>0</v>
      </c>
      <c r="BC1504" s="12"/>
      <c r="BE1504" s="12"/>
      <c r="BF1504" s="12"/>
      <c r="BG1504" s="12"/>
      <c r="BH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  <c r="CN1504" s="12"/>
      <c r="CO1504" s="12"/>
      <c r="CP1504" s="12"/>
      <c r="CQ1504" s="12"/>
      <c r="CR1504" s="12"/>
      <c r="CS1504" s="12"/>
      <c r="CT1504" s="12"/>
      <c r="CU1504" s="12"/>
      <c r="CV1504" s="12"/>
      <c r="CW1504" s="12"/>
      <c r="CX1504" s="12"/>
      <c r="CY1504" s="12"/>
      <c r="CZ1504" s="12"/>
      <c r="DA1504" s="12"/>
      <c r="DB1504" s="12"/>
      <c r="DC1504" s="12"/>
      <c r="DD1504" s="12"/>
      <c r="DE1504" s="12"/>
      <c r="DF1504" s="12"/>
      <c r="DG1504" s="12"/>
      <c r="DH1504" s="12"/>
      <c r="DI1504" s="12"/>
      <c r="DJ1504" s="12"/>
      <c r="DK1504" s="12"/>
      <c r="DL1504" s="12"/>
      <c r="DM1504" s="12"/>
      <c r="DN1504" s="12"/>
      <c r="DO1504" s="12"/>
      <c r="DP1504" s="12"/>
      <c r="DQ1504" s="12"/>
      <c r="DR1504" s="12"/>
      <c r="DS1504" s="12"/>
      <c r="DT1504" s="12"/>
      <c r="DU1504" s="12"/>
      <c r="DV1504" s="12"/>
      <c r="DW1504" s="12"/>
      <c r="DX1504" s="12"/>
    </row>
    <row r="1505" spans="1:128" x14ac:dyDescent="0.25">
      <c r="A1505" s="34" t="s">
        <v>195</v>
      </c>
      <c r="B1505" s="1">
        <v>43612</v>
      </c>
      <c r="C1505" s="2">
        <v>9</v>
      </c>
      <c r="D1505" s="1" t="s">
        <v>122</v>
      </c>
      <c r="E1505" t="s">
        <v>20</v>
      </c>
      <c r="F1505">
        <v>135</v>
      </c>
      <c r="G1505" t="s">
        <v>32</v>
      </c>
      <c r="H1505" s="2"/>
      <c r="I1505" s="12"/>
      <c r="J1505" s="12"/>
      <c r="K1505" s="2"/>
      <c r="L1505" s="36"/>
      <c r="M1505" s="2"/>
      <c r="N1505" s="2"/>
      <c r="O1505" s="2"/>
      <c r="P1505" s="12"/>
      <c r="Q1505" s="12"/>
      <c r="R1505" s="12"/>
      <c r="S1505" s="12"/>
      <c r="T1505" s="12"/>
      <c r="U1505" s="12"/>
      <c r="W1505" s="12"/>
      <c r="X1505" s="12"/>
      <c r="Y1505" s="12"/>
      <c r="Z1505" s="12"/>
      <c r="AB1505" s="12"/>
      <c r="AC1505" s="4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41"/>
      <c r="AO1505" s="12"/>
      <c r="AP1505" s="12"/>
      <c r="AQ1505" s="12"/>
      <c r="AR1505" s="41"/>
      <c r="AS1505" s="12"/>
      <c r="AT1505" s="12"/>
      <c r="AU1505" s="12"/>
      <c r="AV1505" s="12"/>
      <c r="AW1505" s="12"/>
      <c r="AX1505" s="13"/>
      <c r="AY1505" s="12">
        <v>582.1</v>
      </c>
      <c r="AZ1505" s="12">
        <v>41.1</v>
      </c>
      <c r="BA1505" s="12">
        <v>239.24310000000003</v>
      </c>
      <c r="BB1505" s="40">
        <v>23.924310000000002</v>
      </c>
      <c r="BC1505" s="12"/>
      <c r="BE1505" s="12"/>
      <c r="BF1505" s="12">
        <v>1.0539343612334804</v>
      </c>
      <c r="BG1505" s="12"/>
      <c r="BH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  <c r="CN1505" s="12"/>
      <c r="CO1505" s="12"/>
      <c r="CP1505" s="12"/>
      <c r="CQ1505" s="12"/>
      <c r="CR1505" s="12"/>
      <c r="CS1505" s="12"/>
      <c r="CT1505" s="12"/>
      <c r="CU1505" s="12"/>
      <c r="CV1505" s="12"/>
      <c r="CW1505" s="12"/>
      <c r="CX1505" s="12"/>
      <c r="CY1505" s="12"/>
      <c r="CZ1505" s="12"/>
      <c r="DA1505" s="12"/>
      <c r="DB1505" s="12"/>
      <c r="DC1505" s="12"/>
      <c r="DD1505" s="12"/>
      <c r="DE1505" s="12"/>
      <c r="DF1505" s="12"/>
      <c r="DG1505" s="12"/>
      <c r="DH1505" s="12"/>
      <c r="DI1505" s="12"/>
      <c r="DJ1505" s="12"/>
      <c r="DK1505" s="12"/>
      <c r="DL1505" s="12"/>
      <c r="DM1505" s="12"/>
      <c r="DN1505" s="12"/>
      <c r="DO1505" s="12"/>
      <c r="DP1505" s="12"/>
      <c r="DQ1505" s="12"/>
      <c r="DR1505" s="12"/>
      <c r="DS1505" s="12"/>
      <c r="DT1505" s="12"/>
      <c r="DU1505" s="12"/>
      <c r="DV1505" s="12"/>
      <c r="DW1505" s="12"/>
      <c r="DX1505" s="12"/>
    </row>
    <row r="1506" spans="1:128" x14ac:dyDescent="0.25">
      <c r="A1506" s="34" t="s">
        <v>195</v>
      </c>
      <c r="B1506" s="1">
        <v>43509</v>
      </c>
      <c r="C1506" s="2"/>
      <c r="D1506" s="1"/>
      <c r="F1506">
        <v>32</v>
      </c>
      <c r="G1506" t="s">
        <v>32</v>
      </c>
      <c r="H1506" s="2"/>
      <c r="I1506" s="12">
        <v>432</v>
      </c>
      <c r="J1506" s="12">
        <v>9.6</v>
      </c>
      <c r="K1506" s="2"/>
      <c r="L1506" s="36"/>
      <c r="M1506" s="2"/>
      <c r="N1506" s="2"/>
      <c r="O1506" s="2"/>
      <c r="P1506" s="12">
        <v>6.6</v>
      </c>
      <c r="Q1506" s="12">
        <v>3.8</v>
      </c>
      <c r="R1506" s="12"/>
      <c r="S1506" s="12"/>
      <c r="T1506" s="12"/>
      <c r="U1506" s="12"/>
      <c r="W1506" s="12"/>
      <c r="X1506" s="12"/>
      <c r="Y1506" s="12"/>
      <c r="Z1506" s="12"/>
      <c r="AB1506" s="12"/>
      <c r="AC1506" s="4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41"/>
      <c r="AO1506" s="12"/>
      <c r="AP1506" s="12"/>
      <c r="AQ1506" s="12"/>
      <c r="AR1506" s="41"/>
      <c r="AS1506" s="12"/>
      <c r="AT1506" s="12"/>
      <c r="AU1506" s="12"/>
      <c r="AV1506" s="12"/>
      <c r="AW1506" s="12"/>
      <c r="AX1506" s="13"/>
      <c r="AY1506" s="12"/>
      <c r="AZ1506" s="12"/>
      <c r="BA1506" s="12"/>
      <c r="BB1506" s="40">
        <v>0</v>
      </c>
      <c r="BC1506" s="12"/>
      <c r="BE1506" s="12"/>
      <c r="BF1506" s="12"/>
      <c r="BG1506" s="12"/>
      <c r="BH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/>
      <c r="CL1506" s="12"/>
      <c r="CM1506" s="12"/>
      <c r="CN1506" s="12"/>
      <c r="CO1506" s="12"/>
      <c r="CP1506" s="12"/>
      <c r="CQ1506" s="12"/>
      <c r="CR1506" s="12"/>
      <c r="CS1506" s="12"/>
      <c r="CT1506" s="12"/>
      <c r="CU1506" s="12"/>
      <c r="CV1506" s="12"/>
      <c r="CW1506" s="12"/>
      <c r="CX1506" s="12"/>
      <c r="CY1506" s="12"/>
      <c r="CZ1506" s="12"/>
      <c r="DA1506" s="12"/>
      <c r="DB1506" s="12"/>
      <c r="DC1506" s="12"/>
      <c r="DD1506" s="12"/>
      <c r="DE1506" s="12"/>
      <c r="DF1506" s="12"/>
      <c r="DG1506" s="12"/>
      <c r="DH1506" s="12"/>
      <c r="DI1506" s="12"/>
      <c r="DJ1506" s="12"/>
      <c r="DK1506" s="12"/>
      <c r="DL1506" s="12"/>
      <c r="DM1506" s="12"/>
      <c r="DN1506" s="12"/>
      <c r="DO1506" s="12"/>
      <c r="DP1506" s="12"/>
      <c r="DQ1506" s="12"/>
      <c r="DR1506" s="12"/>
      <c r="DS1506" s="12"/>
      <c r="DT1506" s="12"/>
      <c r="DU1506" s="12"/>
      <c r="DV1506" s="12"/>
      <c r="DW1506" s="12"/>
      <c r="DX1506" s="12"/>
    </row>
    <row r="1507" spans="1:128" x14ac:dyDescent="0.25">
      <c r="A1507" s="34" t="s">
        <v>195</v>
      </c>
      <c r="B1507" s="1">
        <v>43523</v>
      </c>
      <c r="C1507" s="2"/>
      <c r="D1507" s="1"/>
      <c r="F1507">
        <v>46</v>
      </c>
      <c r="G1507" t="s">
        <v>32</v>
      </c>
      <c r="H1507" s="2"/>
      <c r="I1507" s="12">
        <v>522</v>
      </c>
      <c r="J1507" s="12">
        <v>12.2</v>
      </c>
      <c r="K1507" s="2"/>
      <c r="L1507" s="36"/>
      <c r="M1507" s="2"/>
      <c r="N1507" s="2"/>
      <c r="O1507" s="2"/>
      <c r="P1507" s="12">
        <v>5.2</v>
      </c>
      <c r="Q1507" s="12">
        <v>8</v>
      </c>
      <c r="R1507" s="12"/>
      <c r="S1507" s="12"/>
      <c r="T1507" s="12"/>
      <c r="U1507" s="12"/>
      <c r="W1507" s="12"/>
      <c r="X1507" s="12"/>
      <c r="Y1507" s="12"/>
      <c r="Z1507" s="12"/>
      <c r="AB1507" s="12"/>
      <c r="AC1507" s="4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41"/>
      <c r="AO1507" s="12"/>
      <c r="AP1507" s="12"/>
      <c r="AQ1507" s="12"/>
      <c r="AR1507" s="41"/>
      <c r="AS1507" s="12"/>
      <c r="AT1507" s="12"/>
      <c r="AU1507" s="12"/>
      <c r="AV1507" s="12"/>
      <c r="AW1507" s="12"/>
      <c r="AX1507" s="13"/>
      <c r="AY1507" s="12"/>
      <c r="AZ1507" s="12"/>
      <c r="BA1507" s="12"/>
      <c r="BB1507" s="40">
        <v>0</v>
      </c>
      <c r="BC1507" s="12"/>
      <c r="BE1507" s="12"/>
      <c r="BF1507" s="12"/>
      <c r="BG1507" s="12"/>
      <c r="BH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  <c r="CN1507" s="12"/>
      <c r="CO1507" s="12"/>
      <c r="CP1507" s="12"/>
      <c r="CQ1507" s="12"/>
      <c r="CR1507" s="12"/>
      <c r="CS1507" s="12"/>
      <c r="CT1507" s="12"/>
      <c r="CU1507" s="12"/>
      <c r="CV1507" s="12"/>
      <c r="CW1507" s="12"/>
      <c r="CX1507" s="12"/>
      <c r="CY1507" s="12"/>
      <c r="CZ1507" s="12"/>
      <c r="DA1507" s="12"/>
      <c r="DB1507" s="12"/>
      <c r="DC1507" s="12"/>
      <c r="DD1507" s="12"/>
      <c r="DE1507" s="12"/>
      <c r="DF1507" s="12"/>
      <c r="DG1507" s="12"/>
      <c r="DH1507" s="12"/>
      <c r="DI1507" s="12"/>
      <c r="DJ1507" s="12"/>
      <c r="DK1507" s="12"/>
      <c r="DL1507" s="12"/>
      <c r="DM1507" s="12"/>
      <c r="DN1507" s="12"/>
      <c r="DO1507" s="12"/>
      <c r="DP1507" s="12"/>
      <c r="DQ1507" s="12"/>
      <c r="DR1507" s="12"/>
      <c r="DS1507" s="12"/>
      <c r="DT1507" s="12"/>
      <c r="DU1507" s="12"/>
      <c r="DV1507" s="12"/>
      <c r="DW1507" s="12"/>
      <c r="DX1507" s="12"/>
    </row>
    <row r="1508" spans="1:128" x14ac:dyDescent="0.25">
      <c r="A1508" s="34" t="s">
        <v>195</v>
      </c>
      <c r="B1508" s="1">
        <v>43537</v>
      </c>
      <c r="C1508" s="2"/>
      <c r="D1508" s="1"/>
      <c r="F1508">
        <v>60</v>
      </c>
      <c r="G1508" t="s">
        <v>32</v>
      </c>
      <c r="H1508" s="2"/>
      <c r="I1508" s="12">
        <v>530</v>
      </c>
      <c r="J1508" s="12">
        <v>13</v>
      </c>
      <c r="K1508" s="2"/>
      <c r="L1508" s="36"/>
      <c r="M1508" s="2"/>
      <c r="N1508" s="2"/>
      <c r="O1508" s="2"/>
      <c r="P1508" s="12">
        <v>4.5999999999999996</v>
      </c>
      <c r="Q1508" s="12">
        <v>9</v>
      </c>
      <c r="R1508" s="12"/>
      <c r="S1508" s="12"/>
      <c r="T1508" s="12"/>
      <c r="U1508" s="12"/>
      <c r="W1508" s="12"/>
      <c r="X1508" s="12"/>
      <c r="Y1508" s="12"/>
      <c r="Z1508" s="12"/>
      <c r="AB1508" s="12"/>
      <c r="AC1508" s="4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41"/>
      <c r="AO1508" s="12"/>
      <c r="AP1508" s="12"/>
      <c r="AQ1508" s="12"/>
      <c r="AR1508" s="41"/>
      <c r="AS1508" s="12"/>
      <c r="AT1508" s="12"/>
      <c r="AU1508" s="12"/>
      <c r="AV1508" s="12"/>
      <c r="AW1508" s="12"/>
      <c r="AX1508" s="13"/>
      <c r="AY1508" s="12"/>
      <c r="AZ1508" s="12"/>
      <c r="BA1508" s="12"/>
      <c r="BB1508" s="40">
        <v>0</v>
      </c>
      <c r="BC1508" s="12"/>
      <c r="BE1508" s="12"/>
      <c r="BF1508" s="12"/>
      <c r="BG1508" s="12"/>
      <c r="BH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/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  <c r="CN1508" s="12"/>
      <c r="CO1508" s="12"/>
      <c r="CP1508" s="12"/>
      <c r="CQ1508" s="12"/>
      <c r="CR1508" s="12"/>
      <c r="CS1508" s="12"/>
      <c r="CT1508" s="12"/>
      <c r="CU1508" s="12"/>
      <c r="CV1508" s="12"/>
      <c r="CW1508" s="12"/>
      <c r="CX1508" s="12"/>
      <c r="CY1508" s="12"/>
      <c r="CZ1508" s="12"/>
      <c r="DA1508" s="12"/>
      <c r="DB1508" s="12"/>
      <c r="DC1508" s="12"/>
      <c r="DD1508" s="12"/>
      <c r="DE1508" s="12"/>
      <c r="DF1508" s="12"/>
      <c r="DG1508" s="12"/>
      <c r="DH1508" s="12"/>
      <c r="DI1508" s="12"/>
      <c r="DJ1508" s="12"/>
      <c r="DK1508" s="12"/>
      <c r="DL1508" s="12"/>
      <c r="DM1508" s="12"/>
      <c r="DN1508" s="12"/>
      <c r="DO1508" s="12"/>
      <c r="DP1508" s="12"/>
      <c r="DQ1508" s="12"/>
      <c r="DR1508" s="12"/>
      <c r="DS1508" s="12"/>
      <c r="DT1508" s="12"/>
      <c r="DU1508" s="12"/>
      <c r="DV1508" s="12"/>
      <c r="DW1508" s="12"/>
      <c r="DX1508" s="12"/>
    </row>
    <row r="1509" spans="1:128" x14ac:dyDescent="0.25">
      <c r="A1509" s="34" t="s">
        <v>195</v>
      </c>
      <c r="B1509" s="1">
        <v>43545</v>
      </c>
      <c r="C1509" s="2"/>
      <c r="D1509" s="1"/>
      <c r="F1509">
        <v>68</v>
      </c>
      <c r="G1509" t="s">
        <v>32</v>
      </c>
      <c r="H1509" s="2"/>
      <c r="I1509" s="12">
        <v>522</v>
      </c>
      <c r="J1509" s="12">
        <v>13.4</v>
      </c>
      <c r="K1509" s="2"/>
      <c r="L1509" s="36"/>
      <c r="M1509" s="2"/>
      <c r="N1509" s="2"/>
      <c r="O1509" s="2"/>
      <c r="P1509" s="12">
        <v>5.6</v>
      </c>
      <c r="Q1509" s="12">
        <v>8.8000000000000007</v>
      </c>
      <c r="R1509" s="12"/>
      <c r="S1509" s="12"/>
      <c r="T1509" s="12"/>
      <c r="U1509" s="12"/>
      <c r="W1509" s="12"/>
      <c r="X1509" s="12"/>
      <c r="Y1509" s="12"/>
      <c r="Z1509" s="12"/>
      <c r="AB1509" s="12"/>
      <c r="AC1509" s="4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41"/>
      <c r="AO1509" s="12"/>
      <c r="AP1509" s="12"/>
      <c r="AQ1509" s="12"/>
      <c r="AR1509" s="41"/>
      <c r="AS1509" s="12"/>
      <c r="AT1509" s="12"/>
      <c r="AU1509" s="12"/>
      <c r="AV1509" s="12"/>
      <c r="AW1509" s="12"/>
      <c r="AX1509" s="13"/>
      <c r="AY1509" s="12"/>
      <c r="AZ1509" s="12"/>
      <c r="BA1509" s="12"/>
      <c r="BB1509" s="40">
        <v>0</v>
      </c>
      <c r="BC1509" s="12"/>
      <c r="BE1509" s="12"/>
      <c r="BF1509" s="12"/>
      <c r="BG1509" s="12"/>
      <c r="BH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2"/>
      <c r="CZ1509" s="12"/>
      <c r="DA1509" s="12"/>
      <c r="DB1509" s="12"/>
      <c r="DC1509" s="12"/>
      <c r="DD1509" s="12"/>
      <c r="DE1509" s="12"/>
      <c r="DF1509" s="12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2"/>
      <c r="DV1509" s="12"/>
      <c r="DW1509" s="12"/>
      <c r="DX1509" s="12"/>
    </row>
    <row r="1510" spans="1:128" x14ac:dyDescent="0.25">
      <c r="A1510" s="34" t="s">
        <v>195</v>
      </c>
      <c r="B1510" s="1">
        <v>43556</v>
      </c>
      <c r="C1510" s="2"/>
      <c r="D1510" s="1"/>
      <c r="F1510">
        <v>79</v>
      </c>
      <c r="G1510" t="s">
        <v>32</v>
      </c>
      <c r="H1510" s="2"/>
      <c r="I1510" s="12"/>
      <c r="J1510" s="12"/>
      <c r="K1510" s="2"/>
      <c r="L1510" s="36"/>
      <c r="M1510" s="2"/>
      <c r="N1510" s="2"/>
      <c r="O1510" s="2"/>
      <c r="P1510" s="12"/>
      <c r="Q1510" s="12"/>
      <c r="R1510" s="12"/>
      <c r="S1510" s="12"/>
      <c r="T1510" s="12"/>
      <c r="U1510" s="12">
        <v>135.31692307692308</v>
      </c>
      <c r="V1510" s="40">
        <v>135.31692307692308</v>
      </c>
      <c r="W1510" s="12"/>
      <c r="X1510" s="12"/>
      <c r="Y1510" s="12"/>
      <c r="Z1510" s="12">
        <v>100.4553846153846</v>
      </c>
      <c r="AA1510" s="40">
        <v>100.4553846153846</v>
      </c>
      <c r="AB1510" s="12">
        <v>1.1253913846153847</v>
      </c>
      <c r="AC1510" s="42">
        <f t="shared" ref="AC1510:AC1511" si="95">AB1510/AA1510</f>
        <v>1.1202897574123991E-2</v>
      </c>
      <c r="AD1510" s="12"/>
      <c r="AE1510" s="12"/>
      <c r="AF1510" s="12"/>
      <c r="AG1510" s="12">
        <v>0.93076923076923113</v>
      </c>
      <c r="AH1510" s="12">
        <v>0</v>
      </c>
      <c r="AI1510" s="12">
        <v>0</v>
      </c>
      <c r="AJ1510" s="12"/>
      <c r="AK1510" s="12"/>
      <c r="AL1510" s="12">
        <v>63.021538461538462</v>
      </c>
      <c r="AM1510" s="12">
        <v>63.952307692307691</v>
      </c>
      <c r="AN1510" s="41">
        <v>63.952307692307691</v>
      </c>
      <c r="AO1510" s="12"/>
      <c r="AP1510" s="12"/>
      <c r="AQ1510" s="12"/>
      <c r="AR1510" s="41">
        <v>120.15384615384615</v>
      </c>
      <c r="AS1510" s="12">
        <v>22</v>
      </c>
      <c r="AT1510" s="12">
        <v>25.384615384615383</v>
      </c>
      <c r="AU1510" s="12">
        <v>18.615384615384613</v>
      </c>
      <c r="AV1510" s="12">
        <v>0</v>
      </c>
      <c r="AW1510" s="12">
        <v>54.153846153846153</v>
      </c>
      <c r="AX1510" s="13"/>
      <c r="AY1510" s="12"/>
      <c r="AZ1510" s="12"/>
      <c r="BA1510" s="12"/>
      <c r="BB1510" s="40">
        <v>0</v>
      </c>
      <c r="BC1510" s="12">
        <f>U1510+Z1510+AM1510+BA1510</f>
        <v>299.72461538461533</v>
      </c>
      <c r="BD1510">
        <f t="shared" ref="BD1510:BD1511" si="96">V1510+AA1510+AN1510</f>
        <v>299.72461538461533</v>
      </c>
      <c r="BE1510" s="12"/>
      <c r="BF1510" s="12"/>
      <c r="BG1510" s="12"/>
      <c r="BH1510" s="12"/>
      <c r="BJ1510" s="12"/>
      <c r="BK1510" s="12"/>
      <c r="BL1510" s="12"/>
      <c r="BM1510" s="12"/>
      <c r="BN1510" s="12"/>
      <c r="BO1510" s="12"/>
      <c r="BP1510" s="12"/>
      <c r="BQ1510" s="12"/>
      <c r="BR1510" s="12"/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2"/>
      <c r="CH1510" s="12"/>
      <c r="CI1510" s="12"/>
      <c r="CJ1510" s="12"/>
      <c r="CK1510" s="12"/>
      <c r="CL1510" s="12"/>
      <c r="CM1510" s="12"/>
      <c r="CN1510" s="12"/>
      <c r="CO1510" s="12"/>
      <c r="CP1510" s="12"/>
      <c r="CQ1510" s="12"/>
      <c r="CR1510" s="12"/>
      <c r="CS1510" s="12"/>
      <c r="CT1510" s="12"/>
      <c r="CU1510" s="12"/>
      <c r="CV1510" s="12"/>
      <c r="CW1510" s="12"/>
      <c r="CX1510" s="12"/>
      <c r="CY1510" s="12"/>
      <c r="CZ1510" s="12"/>
      <c r="DA1510" s="12"/>
      <c r="DB1510" s="12"/>
      <c r="DC1510" s="12"/>
      <c r="DD1510" s="12"/>
      <c r="DE1510" s="12"/>
      <c r="DF1510" s="12"/>
      <c r="DG1510" s="12"/>
      <c r="DH1510" s="12"/>
      <c r="DI1510" s="12"/>
      <c r="DJ1510" s="12"/>
      <c r="DK1510" s="12"/>
      <c r="DL1510" s="12"/>
      <c r="DM1510" s="12"/>
      <c r="DN1510" s="12"/>
      <c r="DO1510" s="12"/>
      <c r="DP1510" s="12"/>
      <c r="DQ1510" s="12"/>
      <c r="DR1510" s="12"/>
      <c r="DS1510" s="12"/>
      <c r="DT1510" s="12"/>
      <c r="DU1510" s="12"/>
      <c r="DV1510" s="12"/>
      <c r="DW1510" s="12"/>
      <c r="DX1510" s="12"/>
    </row>
    <row r="1511" spans="1:128" x14ac:dyDescent="0.25">
      <c r="A1511" s="34" t="s">
        <v>195</v>
      </c>
      <c r="B1511" s="1">
        <v>43593</v>
      </c>
      <c r="C1511" s="2"/>
      <c r="D1511" s="1"/>
      <c r="F1511">
        <v>116</v>
      </c>
      <c r="G1511" t="s">
        <v>32</v>
      </c>
      <c r="H1511" s="2"/>
      <c r="I1511" s="12"/>
      <c r="J1511" s="12"/>
      <c r="K1511" s="2"/>
      <c r="L1511" s="36"/>
      <c r="M1511" s="2"/>
      <c r="N1511" s="2"/>
      <c r="O1511" s="2"/>
      <c r="P1511" s="12"/>
      <c r="Q1511" s="12"/>
      <c r="R1511" s="12"/>
      <c r="S1511" s="12"/>
      <c r="T1511" s="12"/>
      <c r="U1511" s="12">
        <v>163.31700000000001</v>
      </c>
      <c r="V1511" s="40">
        <v>163.31700000000001</v>
      </c>
      <c r="W1511" s="12"/>
      <c r="X1511" s="12"/>
      <c r="Y1511" s="12"/>
      <c r="Z1511" s="12">
        <v>87.381</v>
      </c>
      <c r="AA1511" s="40">
        <v>87.381</v>
      </c>
      <c r="AB1511" s="12">
        <v>0.88620840000000012</v>
      </c>
      <c r="AC1511" s="42">
        <f t="shared" si="95"/>
        <v>1.0141888968997839E-2</v>
      </c>
      <c r="AD1511" s="12"/>
      <c r="AE1511" s="12"/>
      <c r="AF1511" s="12"/>
      <c r="AG1511" s="12">
        <v>3.0449999999999999</v>
      </c>
      <c r="AH1511" s="12">
        <v>2.8560000000000003</v>
      </c>
      <c r="AI1511" s="12">
        <v>51.911999999999999</v>
      </c>
      <c r="AJ1511" s="12"/>
      <c r="AK1511" s="12"/>
      <c r="AL1511" s="12">
        <v>128.03700000000001</v>
      </c>
      <c r="AM1511" s="12">
        <v>185.85000000000002</v>
      </c>
      <c r="AN1511" s="41">
        <v>185.85000000000002</v>
      </c>
      <c r="AO1511" s="12"/>
      <c r="AP1511" s="12"/>
      <c r="AQ1511" s="12"/>
      <c r="AR1511" s="41">
        <v>138.6</v>
      </c>
      <c r="AS1511" s="12">
        <v>21</v>
      </c>
      <c r="AT1511" s="12">
        <v>27.3</v>
      </c>
      <c r="AU1511" s="12">
        <v>27.3</v>
      </c>
      <c r="AV1511" s="12">
        <v>10.5</v>
      </c>
      <c r="AW1511" s="12">
        <v>52.5</v>
      </c>
      <c r="AX1511" s="13"/>
      <c r="AY1511" s="12"/>
      <c r="AZ1511" s="12"/>
      <c r="BA1511" s="12"/>
      <c r="BB1511" s="40">
        <v>0</v>
      </c>
      <c r="BC1511" s="12">
        <f>U1511+Z1511+AM1511+BA1511</f>
        <v>436.548</v>
      </c>
      <c r="BD1511">
        <f t="shared" si="96"/>
        <v>436.548</v>
      </c>
      <c r="BE1511" s="12"/>
      <c r="BF1511" s="12"/>
      <c r="BG1511" s="12"/>
      <c r="BH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2"/>
      <c r="CH1511" s="12"/>
      <c r="CI1511" s="12"/>
      <c r="CJ1511" s="12"/>
      <c r="CK1511" s="12"/>
      <c r="CL1511" s="12"/>
      <c r="CM1511" s="12"/>
      <c r="CN1511" s="12"/>
      <c r="CO1511" s="12"/>
      <c r="CP1511" s="12"/>
      <c r="CQ1511" s="12"/>
      <c r="CR1511" s="12"/>
      <c r="CS1511" s="12"/>
      <c r="CT1511" s="12"/>
      <c r="CU1511" s="12"/>
      <c r="CV1511" s="12"/>
      <c r="CW1511" s="12"/>
      <c r="CX1511" s="12"/>
      <c r="CY1511" s="12"/>
      <c r="CZ1511" s="12"/>
      <c r="DA1511" s="12"/>
      <c r="DB1511" s="12"/>
      <c r="DC1511" s="12"/>
      <c r="DD1511" s="12"/>
      <c r="DE1511" s="12"/>
      <c r="DF1511" s="12"/>
      <c r="DG1511" s="12"/>
      <c r="DH1511" s="12"/>
      <c r="DI1511" s="12"/>
      <c r="DJ1511" s="12"/>
      <c r="DK1511" s="12"/>
      <c r="DL1511" s="12"/>
      <c r="DM1511" s="12"/>
      <c r="DN1511" s="12"/>
      <c r="DO1511" s="12"/>
      <c r="DP1511" s="12"/>
      <c r="DQ1511" s="12"/>
      <c r="DR1511" s="12"/>
      <c r="DS1511" s="12"/>
      <c r="DT1511" s="12"/>
      <c r="DU1511" s="12"/>
      <c r="DV1511" s="12"/>
      <c r="DW1511" s="12"/>
      <c r="DX1511" s="12"/>
    </row>
    <row r="1512" spans="1:128" x14ac:dyDescent="0.25">
      <c r="A1512" s="34" t="s">
        <v>195</v>
      </c>
      <c r="B1512" s="1">
        <v>43477</v>
      </c>
      <c r="C1512" s="2">
        <v>0</v>
      </c>
      <c r="D1512" s="1" t="s">
        <v>223</v>
      </c>
      <c r="E1512" t="s">
        <v>14</v>
      </c>
      <c r="F1512">
        <v>0</v>
      </c>
      <c r="G1512" t="s">
        <v>32</v>
      </c>
      <c r="H1512" s="2"/>
      <c r="I1512" s="12"/>
      <c r="J1512" s="12"/>
      <c r="K1512" s="2"/>
      <c r="L1512" s="36"/>
      <c r="M1512" s="2"/>
      <c r="N1512" s="2"/>
      <c r="O1512" s="2"/>
      <c r="P1512" s="12"/>
      <c r="Q1512" s="12"/>
      <c r="R1512" s="12"/>
      <c r="S1512" s="12"/>
      <c r="T1512" s="12"/>
      <c r="U1512" s="12"/>
      <c r="W1512" s="12"/>
      <c r="X1512" s="12"/>
      <c r="Y1512" s="12"/>
      <c r="Z1512" s="12"/>
      <c r="AB1512" s="14"/>
      <c r="AC1512" s="4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41"/>
      <c r="AO1512" s="12"/>
      <c r="AP1512" s="12"/>
      <c r="AQ1512" s="12"/>
      <c r="AR1512" s="41"/>
      <c r="AS1512" s="14"/>
      <c r="AT1512" s="14"/>
      <c r="AU1512" s="12"/>
      <c r="AV1512" s="14"/>
      <c r="AW1512" s="14"/>
      <c r="AX1512" s="20"/>
      <c r="AY1512" s="12"/>
      <c r="AZ1512" s="12"/>
      <c r="BA1512" s="12"/>
      <c r="BB1512" s="40">
        <v>0</v>
      </c>
      <c r="BC1512" s="12"/>
      <c r="BE1512" s="12"/>
      <c r="BF1512" s="12"/>
      <c r="BG1512" s="12"/>
      <c r="BH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2"/>
      <c r="CH1512" s="12"/>
      <c r="CI1512" s="12"/>
      <c r="CJ1512" s="12"/>
      <c r="CK1512" s="12"/>
      <c r="CL1512" s="12"/>
      <c r="CM1512" s="12"/>
      <c r="CN1512" s="12"/>
      <c r="CO1512" s="12"/>
      <c r="CP1512" s="12"/>
      <c r="CQ1512" s="12"/>
      <c r="CR1512" s="12"/>
      <c r="CS1512" s="12"/>
      <c r="CT1512" s="12"/>
      <c r="CU1512" s="12"/>
      <c r="CV1512" s="12"/>
      <c r="CW1512" s="12"/>
      <c r="CX1512" s="12"/>
      <c r="CY1512" s="12"/>
      <c r="CZ1512" s="12"/>
      <c r="DA1512" s="12"/>
      <c r="DB1512" s="12"/>
      <c r="DC1512" s="12"/>
      <c r="DD1512" s="12"/>
      <c r="DE1512" s="12"/>
      <c r="DF1512" s="12"/>
      <c r="DG1512" s="12"/>
      <c r="DH1512" s="12"/>
      <c r="DI1512" s="12"/>
      <c r="DJ1512" s="12"/>
      <c r="DK1512" s="12"/>
      <c r="DL1512" s="12"/>
      <c r="DM1512" s="12"/>
      <c r="DN1512" s="12"/>
      <c r="DO1512" s="12"/>
      <c r="DP1512" s="12"/>
      <c r="DQ1512" s="12"/>
      <c r="DR1512" s="12"/>
      <c r="DS1512" s="12"/>
      <c r="DT1512" s="12"/>
      <c r="DU1512" s="12"/>
      <c r="DV1512" s="12"/>
      <c r="DW1512" s="12"/>
      <c r="DX1512" s="12"/>
    </row>
    <row r="1513" spans="1:128" x14ac:dyDescent="0.25">
      <c r="A1513" s="34" t="s">
        <v>195</v>
      </c>
      <c r="B1513" s="1">
        <v>43503</v>
      </c>
      <c r="C1513" s="2">
        <v>3</v>
      </c>
      <c r="D1513" t="s">
        <v>224</v>
      </c>
      <c r="E1513" t="s">
        <v>16</v>
      </c>
      <c r="F1513">
        <v>26</v>
      </c>
      <c r="G1513" t="s">
        <v>32</v>
      </c>
      <c r="H1513" s="2"/>
      <c r="I1513" s="12"/>
      <c r="J1513" s="12"/>
      <c r="K1513" s="2"/>
      <c r="L1513" s="36">
        <v>26</v>
      </c>
      <c r="M1513" s="2"/>
      <c r="N1513" s="2"/>
      <c r="O1513" s="2"/>
      <c r="P1513" s="12"/>
      <c r="Q1513" s="12"/>
      <c r="R1513" s="12"/>
      <c r="S1513" s="12"/>
      <c r="T1513" s="12"/>
      <c r="U1513" s="12"/>
      <c r="W1513" s="12"/>
      <c r="X1513" s="12"/>
      <c r="Y1513" s="12"/>
      <c r="Z1513" s="12"/>
      <c r="AB1513" s="14"/>
      <c r="AC1513" s="4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41"/>
      <c r="AO1513" s="12"/>
      <c r="AP1513" s="12"/>
      <c r="AQ1513" s="12"/>
      <c r="AR1513" s="41"/>
      <c r="AS1513" s="14"/>
      <c r="AT1513" s="14"/>
      <c r="AU1513" s="12"/>
      <c r="AV1513" s="14"/>
      <c r="AW1513" s="14"/>
      <c r="AX1513" s="20"/>
      <c r="AY1513" s="12"/>
      <c r="AZ1513" s="12"/>
      <c r="BA1513" s="12"/>
      <c r="BB1513" s="40">
        <v>0</v>
      </c>
      <c r="BC1513" s="12"/>
      <c r="BE1513" s="12"/>
      <c r="BF1513" s="12"/>
      <c r="BG1513" s="12"/>
      <c r="BH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  <c r="CQ1513" s="12"/>
      <c r="CR1513" s="12"/>
      <c r="CS1513" s="12"/>
      <c r="CT1513" s="12"/>
      <c r="CU1513" s="12"/>
      <c r="CV1513" s="12"/>
      <c r="CW1513" s="12"/>
      <c r="CX1513" s="12"/>
      <c r="CY1513" s="12"/>
      <c r="CZ1513" s="12"/>
      <c r="DA1513" s="12"/>
      <c r="DB1513" s="12"/>
      <c r="DC1513" s="12"/>
      <c r="DD1513" s="12"/>
      <c r="DE1513" s="12"/>
      <c r="DF1513" s="12"/>
      <c r="DG1513" s="12"/>
      <c r="DH1513" s="12"/>
      <c r="DI1513" s="12"/>
      <c r="DJ1513" s="12"/>
      <c r="DK1513" s="12"/>
      <c r="DL1513" s="12"/>
      <c r="DM1513" s="12"/>
      <c r="DN1513" s="12"/>
      <c r="DO1513" s="12"/>
      <c r="DP1513" s="12"/>
      <c r="DQ1513" s="12"/>
      <c r="DR1513" s="12"/>
      <c r="DS1513" s="12"/>
      <c r="DT1513" s="12"/>
      <c r="DU1513" s="12"/>
      <c r="DV1513" s="12"/>
      <c r="DW1513" s="12"/>
      <c r="DX1513" s="12"/>
    </row>
    <row r="1514" spans="1:128" x14ac:dyDescent="0.25">
      <c r="A1514" s="34" t="s">
        <v>192</v>
      </c>
      <c r="B1514" s="1">
        <v>43517</v>
      </c>
      <c r="C1514" s="2">
        <v>4</v>
      </c>
      <c r="D1514" t="s">
        <v>220</v>
      </c>
      <c r="E1514" t="s">
        <v>17</v>
      </c>
      <c r="F1514">
        <v>40</v>
      </c>
      <c r="G1514" t="s">
        <v>15</v>
      </c>
      <c r="H1514" s="2"/>
      <c r="I1514" s="12">
        <v>444</v>
      </c>
      <c r="J1514" s="12">
        <v>11.2</v>
      </c>
      <c r="K1514" s="2"/>
      <c r="L1514" s="36"/>
      <c r="M1514" s="2">
        <v>40</v>
      </c>
      <c r="N1514" s="2"/>
      <c r="O1514" s="2"/>
      <c r="P1514" s="12">
        <v>5.6</v>
      </c>
      <c r="Q1514" s="12">
        <v>6.6</v>
      </c>
      <c r="R1514" s="12"/>
      <c r="S1514" s="12"/>
      <c r="T1514" s="12"/>
      <c r="U1514" s="12"/>
      <c r="W1514" s="12"/>
      <c r="X1514" s="12"/>
      <c r="Y1514" s="12"/>
      <c r="Z1514" s="12"/>
      <c r="AB1514" s="12"/>
      <c r="AC1514" s="4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41"/>
      <c r="AO1514" s="12"/>
      <c r="AP1514" s="12"/>
      <c r="AQ1514" s="12"/>
      <c r="AR1514" s="41"/>
      <c r="AS1514" s="12"/>
      <c r="AT1514" s="12"/>
      <c r="AU1514" s="12"/>
      <c r="AV1514" s="12"/>
      <c r="AW1514" s="12"/>
      <c r="AX1514" s="13"/>
      <c r="AY1514" s="12"/>
      <c r="AZ1514" s="12"/>
      <c r="BA1514" s="12"/>
      <c r="BB1514" s="40">
        <v>0</v>
      </c>
      <c r="BC1514" s="12"/>
      <c r="BE1514" s="12"/>
      <c r="BF1514" s="12"/>
      <c r="BG1514" s="12"/>
      <c r="BH1514" s="12"/>
      <c r="BJ1514" s="12"/>
      <c r="BK1514" s="12"/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  <c r="CQ1514" s="12"/>
      <c r="CR1514" s="12"/>
      <c r="CS1514" s="12"/>
      <c r="CT1514" s="12"/>
      <c r="CU1514" s="12"/>
      <c r="CV1514" s="12"/>
      <c r="CW1514" s="12"/>
      <c r="CX1514" s="12"/>
      <c r="CY1514" s="12"/>
      <c r="CZ1514" s="12"/>
      <c r="DA1514" s="12"/>
      <c r="DB1514" s="12"/>
      <c r="DC1514" s="12"/>
      <c r="DD1514" s="12"/>
      <c r="DE1514" s="12"/>
      <c r="DF1514" s="12"/>
      <c r="DG1514" s="12"/>
      <c r="DH1514" s="12"/>
      <c r="DI1514" s="12"/>
      <c r="DJ1514" s="12"/>
      <c r="DK1514" s="12"/>
      <c r="DL1514" s="12"/>
      <c r="DM1514" s="12"/>
      <c r="DN1514" s="12"/>
      <c r="DO1514" s="12"/>
      <c r="DP1514" s="12"/>
      <c r="DQ1514" s="12"/>
      <c r="DR1514" s="12"/>
      <c r="DS1514" s="12"/>
      <c r="DT1514" s="12"/>
      <c r="DU1514" s="12"/>
      <c r="DV1514" s="12"/>
      <c r="DW1514" s="12"/>
      <c r="DX1514" s="12"/>
    </row>
    <row r="1515" spans="1:128" x14ac:dyDescent="0.25">
      <c r="A1515" s="34" t="s">
        <v>192</v>
      </c>
      <c r="B1515" s="1">
        <v>43612</v>
      </c>
      <c r="C1515" s="2">
        <v>9</v>
      </c>
      <c r="D1515" s="1" t="s">
        <v>122</v>
      </c>
      <c r="E1515" t="s">
        <v>20</v>
      </c>
      <c r="F1515">
        <v>135</v>
      </c>
      <c r="G1515" t="s">
        <v>15</v>
      </c>
      <c r="H1515" s="2"/>
      <c r="I1515" s="12"/>
      <c r="J1515" s="12"/>
      <c r="K1515" s="2"/>
      <c r="L1515" s="36"/>
      <c r="M1515" s="2"/>
      <c r="N1515" s="2"/>
      <c r="O1515" s="2"/>
      <c r="P1515" s="12"/>
      <c r="Q1515" s="12"/>
      <c r="R1515" s="12"/>
      <c r="S1515" s="12"/>
      <c r="T1515" s="12"/>
      <c r="U1515" s="12"/>
      <c r="W1515" s="12"/>
      <c r="X1515" s="12"/>
      <c r="Y1515" s="12"/>
      <c r="Z1515" s="12"/>
      <c r="AB1515" s="12"/>
      <c r="AC1515" s="4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41"/>
      <c r="AO1515" s="12"/>
      <c r="AP1515" s="12"/>
      <c r="AQ1515" s="12"/>
      <c r="AR1515" s="41"/>
      <c r="AS1515" s="12"/>
      <c r="AT1515" s="12"/>
      <c r="AU1515" s="12"/>
      <c r="AV1515" s="12"/>
      <c r="AW1515" s="12"/>
      <c r="AX1515" s="13"/>
      <c r="AY1515" s="12">
        <v>934.3416666666667</v>
      </c>
      <c r="AZ1515" s="12">
        <v>40.42</v>
      </c>
      <c r="BA1515" s="12">
        <v>377.66090166666669</v>
      </c>
      <c r="BB1515" s="40">
        <v>37.766090166666672</v>
      </c>
      <c r="BC1515" s="12"/>
      <c r="BE1515" s="12"/>
      <c r="BF1515" s="12">
        <v>1.6637044126284877</v>
      </c>
      <c r="BG1515" s="12"/>
      <c r="BH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  <c r="CQ1515" s="12"/>
      <c r="CR1515" s="12"/>
      <c r="CS1515" s="12"/>
      <c r="CT1515" s="12"/>
      <c r="CU1515" s="12"/>
      <c r="CV1515" s="12"/>
      <c r="CW1515" s="12"/>
      <c r="CX1515" s="12"/>
      <c r="CY1515" s="12"/>
      <c r="CZ1515" s="12"/>
      <c r="DA1515" s="12"/>
      <c r="DB1515" s="12"/>
      <c r="DC1515" s="12"/>
      <c r="DD1515" s="12"/>
      <c r="DE1515" s="12"/>
      <c r="DF1515" s="12"/>
      <c r="DG1515" s="12"/>
      <c r="DH1515" s="12"/>
      <c r="DI1515" s="12"/>
      <c r="DJ1515" s="12"/>
      <c r="DK1515" s="12"/>
      <c r="DL1515" s="12"/>
      <c r="DM1515" s="12"/>
      <c r="DN1515" s="12"/>
      <c r="DO1515" s="12"/>
      <c r="DP1515" s="12"/>
      <c r="DQ1515" s="12"/>
      <c r="DR1515" s="12"/>
      <c r="DS1515" s="12"/>
      <c r="DT1515" s="12"/>
      <c r="DU1515" s="12"/>
      <c r="DV1515" s="12"/>
      <c r="DW1515" s="12"/>
      <c r="DX1515" s="12"/>
    </row>
    <row r="1516" spans="1:128" x14ac:dyDescent="0.25">
      <c r="A1516" s="34" t="s">
        <v>192</v>
      </c>
      <c r="B1516" s="1">
        <v>43509</v>
      </c>
      <c r="C1516" s="2"/>
      <c r="D1516" s="1"/>
      <c r="F1516">
        <v>32</v>
      </c>
      <c r="G1516" t="s">
        <v>15</v>
      </c>
      <c r="H1516" s="2"/>
      <c r="I1516" s="12">
        <v>411</v>
      </c>
      <c r="J1516" s="12">
        <v>8.6</v>
      </c>
      <c r="K1516" s="2"/>
      <c r="L1516" s="36"/>
      <c r="M1516" s="2"/>
      <c r="N1516" s="2"/>
      <c r="O1516" s="2"/>
      <c r="P1516" s="12">
        <v>7.2</v>
      </c>
      <c r="Q1516" s="12">
        <v>2.4</v>
      </c>
      <c r="R1516" s="12"/>
      <c r="S1516" s="12"/>
      <c r="T1516" s="12"/>
      <c r="U1516" s="12"/>
      <c r="W1516" s="12"/>
      <c r="X1516" s="12"/>
      <c r="Y1516" s="12"/>
      <c r="Z1516" s="12"/>
      <c r="AB1516" s="12"/>
      <c r="AC1516" s="4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41"/>
      <c r="AO1516" s="12"/>
      <c r="AP1516" s="12"/>
      <c r="AQ1516" s="12"/>
      <c r="AR1516" s="41"/>
      <c r="AS1516" s="12"/>
      <c r="AT1516" s="12"/>
      <c r="AU1516" s="12"/>
      <c r="AV1516" s="12"/>
      <c r="AW1516" s="12"/>
      <c r="AX1516" s="13"/>
      <c r="AY1516" s="12"/>
      <c r="AZ1516" s="12"/>
      <c r="BA1516" s="12"/>
      <c r="BB1516" s="40">
        <v>0</v>
      </c>
      <c r="BC1516" s="12"/>
      <c r="BE1516" s="12"/>
      <c r="BF1516" s="12"/>
      <c r="BG1516" s="12"/>
      <c r="BH1516" s="12"/>
      <c r="BJ1516" s="12"/>
      <c r="BK1516" s="12"/>
      <c r="BL1516" s="12"/>
      <c r="BM1516" s="12"/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  <c r="CQ1516" s="12"/>
      <c r="CR1516" s="12"/>
      <c r="CS1516" s="12"/>
      <c r="CT1516" s="12"/>
      <c r="CU1516" s="12"/>
      <c r="CV1516" s="12"/>
      <c r="CW1516" s="12"/>
      <c r="CX1516" s="12"/>
      <c r="CY1516" s="12"/>
      <c r="CZ1516" s="12"/>
      <c r="DA1516" s="12"/>
      <c r="DB1516" s="12"/>
      <c r="DC1516" s="12"/>
      <c r="DD1516" s="12"/>
      <c r="DE1516" s="12"/>
      <c r="DF1516" s="12"/>
      <c r="DG1516" s="12"/>
      <c r="DH1516" s="12"/>
      <c r="DI1516" s="12"/>
      <c r="DJ1516" s="12"/>
      <c r="DK1516" s="12"/>
      <c r="DL1516" s="12"/>
      <c r="DM1516" s="12"/>
      <c r="DN1516" s="12"/>
      <c r="DO1516" s="12"/>
      <c r="DP1516" s="12"/>
      <c r="DQ1516" s="12"/>
      <c r="DR1516" s="12"/>
      <c r="DS1516" s="12"/>
      <c r="DT1516" s="12"/>
      <c r="DU1516" s="12"/>
      <c r="DV1516" s="12"/>
      <c r="DW1516" s="12"/>
      <c r="DX1516" s="12"/>
    </row>
    <row r="1517" spans="1:128" x14ac:dyDescent="0.25">
      <c r="A1517" s="34" t="s">
        <v>192</v>
      </c>
      <c r="B1517" s="1">
        <v>43522</v>
      </c>
      <c r="C1517" s="2"/>
      <c r="D1517" s="1"/>
      <c r="F1517">
        <v>45</v>
      </c>
      <c r="G1517" t="s">
        <v>15</v>
      </c>
      <c r="H1517" s="2"/>
      <c r="I1517" s="12"/>
      <c r="J1517" s="12"/>
      <c r="K1517" s="2"/>
      <c r="L1517" s="36"/>
      <c r="M1517" s="2"/>
      <c r="N1517" s="2"/>
      <c r="O1517" s="2"/>
      <c r="P1517" s="12"/>
      <c r="Q1517" s="12"/>
      <c r="R1517" s="12"/>
      <c r="S1517" s="12"/>
      <c r="T1517" s="12"/>
      <c r="U1517" s="12"/>
      <c r="W1517" s="12"/>
      <c r="X1517" s="12"/>
      <c r="Y1517" s="12"/>
      <c r="Z1517" s="12"/>
      <c r="AB1517" s="12"/>
      <c r="AC1517" s="4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41"/>
      <c r="AO1517" s="12"/>
      <c r="AP1517" s="12"/>
      <c r="AQ1517" s="12"/>
      <c r="AR1517" s="41"/>
      <c r="AS1517" s="12"/>
      <c r="AT1517" s="12"/>
      <c r="AU1517" s="12"/>
      <c r="AV1517" s="12"/>
      <c r="AW1517" s="12"/>
      <c r="AX1517" s="13"/>
      <c r="AY1517" s="12"/>
      <c r="AZ1517" s="12"/>
      <c r="BA1517" s="12"/>
      <c r="BB1517" s="40">
        <v>0</v>
      </c>
      <c r="BC1517" s="12"/>
      <c r="BE1517" s="12"/>
      <c r="BF1517" s="12"/>
      <c r="BG1517" s="12"/>
      <c r="BH1517" s="12"/>
      <c r="BJ1517" s="12">
        <v>1.0363625048892962</v>
      </c>
      <c r="BK1517" s="12">
        <f>BP1517+BS1517+BV1517+BY1517+CB1517+CE1517+CH1517+CK1517+CN1517+CQ1517+CT1517+CW1517</f>
        <v>211.76115014165794</v>
      </c>
      <c r="BL1517" s="12"/>
      <c r="BM1517" s="12"/>
      <c r="BN1517" s="12">
        <v>0.10164604693197039</v>
      </c>
      <c r="BO1517" s="2">
        <v>50</v>
      </c>
      <c r="BP1517" s="12">
        <f>BN1517*BO1517</f>
        <v>5.08230234659852</v>
      </c>
      <c r="BQ1517" s="12">
        <v>0.19152669483959298</v>
      </c>
      <c r="BR1517" s="2">
        <v>100</v>
      </c>
      <c r="BS1517" s="12">
        <f>BQ1517*BR1517</f>
        <v>19.152669483959297</v>
      </c>
      <c r="BT1517" s="12">
        <v>0.23620500416146475</v>
      </c>
      <c r="BU1517" s="2">
        <v>150</v>
      </c>
      <c r="BV1517" s="12">
        <f>BT1517*BU1517</f>
        <v>35.430750624219712</v>
      </c>
      <c r="BW1517" s="12">
        <v>0.25099021536755106</v>
      </c>
      <c r="BX1517" s="2">
        <v>300</v>
      </c>
      <c r="BY1517" s="12">
        <f>BW1517*BX1517</f>
        <v>75.297064610265323</v>
      </c>
      <c r="BZ1517" s="12">
        <v>0.25599454358871698</v>
      </c>
      <c r="CA1517" s="2">
        <v>300</v>
      </c>
      <c r="CB1517" s="12">
        <f>BZ1517*CA1517</f>
        <v>76.79836307661509</v>
      </c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2"/>
      <c r="DF1517" s="12"/>
      <c r="DG1517" s="12"/>
      <c r="DH1517" s="12"/>
      <c r="DI1517" s="12"/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/>
      <c r="DV1517" s="12"/>
      <c r="DW1517" s="12"/>
      <c r="DX1517" s="12"/>
    </row>
    <row r="1518" spans="1:128" x14ac:dyDescent="0.25">
      <c r="A1518" s="34" t="s">
        <v>192</v>
      </c>
      <c r="B1518" s="1">
        <v>43523</v>
      </c>
      <c r="C1518" s="2"/>
      <c r="D1518" s="1"/>
      <c r="F1518">
        <v>46</v>
      </c>
      <c r="G1518" t="s">
        <v>15</v>
      </c>
      <c r="H1518" s="2"/>
      <c r="I1518" s="12">
        <v>534</v>
      </c>
      <c r="J1518" s="12">
        <v>12.2</v>
      </c>
      <c r="K1518" s="2"/>
      <c r="L1518" s="36"/>
      <c r="M1518" s="2"/>
      <c r="N1518" s="2"/>
      <c r="O1518" s="2"/>
      <c r="P1518" s="12">
        <v>4.5999999999999996</v>
      </c>
      <c r="Q1518" s="12">
        <v>8.1999999999999993</v>
      </c>
      <c r="R1518" s="12"/>
      <c r="S1518" s="12"/>
      <c r="T1518" s="12"/>
      <c r="U1518" s="12"/>
      <c r="W1518" s="12"/>
      <c r="X1518" s="12"/>
      <c r="Y1518" s="12"/>
      <c r="Z1518" s="12"/>
      <c r="AB1518" s="12"/>
      <c r="AC1518" s="4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41"/>
      <c r="AO1518" s="12"/>
      <c r="AP1518" s="12"/>
      <c r="AQ1518" s="12"/>
      <c r="AR1518" s="41"/>
      <c r="AS1518" s="12"/>
      <c r="AT1518" s="12"/>
      <c r="AU1518" s="12"/>
      <c r="AV1518" s="12"/>
      <c r="AW1518" s="12"/>
      <c r="AX1518" s="13"/>
      <c r="AY1518" s="12"/>
      <c r="AZ1518" s="12"/>
      <c r="BA1518" s="12"/>
      <c r="BB1518" s="40">
        <v>0</v>
      </c>
      <c r="BC1518" s="12"/>
      <c r="BE1518" s="12"/>
      <c r="BF1518" s="12"/>
      <c r="BG1518" s="12"/>
      <c r="BH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  <c r="CQ1518" s="12"/>
      <c r="CR1518" s="12"/>
      <c r="CS1518" s="12"/>
      <c r="CT1518" s="12"/>
      <c r="CU1518" s="12"/>
      <c r="CV1518" s="12"/>
      <c r="CW1518" s="12"/>
      <c r="CX1518" s="12"/>
      <c r="CY1518" s="12"/>
      <c r="CZ1518" s="12"/>
      <c r="DA1518" s="12"/>
      <c r="DB1518" s="12"/>
      <c r="DC1518" s="12"/>
      <c r="DD1518" s="12"/>
      <c r="DE1518" s="12"/>
      <c r="DF1518" s="12"/>
      <c r="DG1518" s="12"/>
      <c r="DH1518" s="12"/>
      <c r="DI1518" s="12"/>
      <c r="DJ1518" s="12"/>
      <c r="DK1518" s="12"/>
      <c r="DL1518" s="12"/>
      <c r="DM1518" s="12"/>
      <c r="DN1518" s="12"/>
      <c r="DO1518" s="12"/>
      <c r="DP1518" s="12"/>
      <c r="DQ1518" s="12"/>
      <c r="DR1518" s="12"/>
      <c r="DS1518" s="12"/>
      <c r="DT1518" s="12"/>
      <c r="DU1518" s="12"/>
      <c r="DV1518" s="12"/>
      <c r="DW1518" s="12"/>
      <c r="DX1518" s="12"/>
    </row>
    <row r="1519" spans="1:128" x14ac:dyDescent="0.25">
      <c r="A1519" s="34" t="s">
        <v>192</v>
      </c>
      <c r="B1519" s="1">
        <v>43537</v>
      </c>
      <c r="C1519" s="2"/>
      <c r="D1519" s="1"/>
      <c r="F1519">
        <v>60</v>
      </c>
      <c r="G1519" t="s">
        <v>15</v>
      </c>
      <c r="H1519" s="2"/>
      <c r="I1519" s="12">
        <v>568</v>
      </c>
      <c r="J1519" s="12">
        <v>13.4</v>
      </c>
      <c r="K1519" s="2"/>
      <c r="L1519" s="36"/>
      <c r="M1519" s="2"/>
      <c r="N1519" s="2"/>
      <c r="O1519" s="2"/>
      <c r="P1519" s="12">
        <v>4.2</v>
      </c>
      <c r="Q1519" s="12">
        <v>10.199999999999999</v>
      </c>
      <c r="R1519" s="12"/>
      <c r="S1519" s="12"/>
      <c r="T1519" s="12"/>
      <c r="U1519" s="12"/>
      <c r="W1519" s="12"/>
      <c r="X1519" s="12"/>
      <c r="Y1519" s="12"/>
      <c r="Z1519" s="12"/>
      <c r="AB1519" s="12"/>
      <c r="AC1519" s="4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41"/>
      <c r="AO1519" s="12"/>
      <c r="AP1519" s="12"/>
      <c r="AQ1519" s="12"/>
      <c r="AR1519" s="41"/>
      <c r="AS1519" s="12"/>
      <c r="AT1519" s="12"/>
      <c r="AU1519" s="12"/>
      <c r="AV1519" s="12"/>
      <c r="AW1519" s="12"/>
      <c r="AX1519" s="13"/>
      <c r="AY1519" s="12"/>
      <c r="AZ1519" s="12"/>
      <c r="BA1519" s="12"/>
      <c r="BB1519" s="40">
        <v>0</v>
      </c>
      <c r="BC1519" s="12"/>
      <c r="BE1519" s="12"/>
      <c r="BF1519" s="12"/>
      <c r="BG1519" s="12"/>
      <c r="BH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  <c r="CQ1519" s="12"/>
      <c r="CR1519" s="12"/>
      <c r="CS1519" s="12"/>
      <c r="CT1519" s="12"/>
      <c r="CU1519" s="12"/>
      <c r="CV1519" s="12"/>
      <c r="CW1519" s="12"/>
      <c r="CX1519" s="12"/>
      <c r="CY1519" s="12"/>
      <c r="CZ1519" s="12"/>
      <c r="DA1519" s="12"/>
      <c r="DB1519" s="12"/>
      <c r="DC1519" s="12"/>
      <c r="DD1519" s="12"/>
      <c r="DE1519" s="12"/>
      <c r="DF1519" s="12"/>
      <c r="DG1519" s="12"/>
      <c r="DH1519" s="12"/>
      <c r="DI1519" s="12"/>
      <c r="DJ1519" s="12"/>
      <c r="DK1519" s="12"/>
      <c r="DL1519" s="12"/>
      <c r="DM1519" s="12"/>
      <c r="DN1519" s="12"/>
      <c r="DO1519" s="12"/>
      <c r="DP1519" s="12"/>
      <c r="DQ1519" s="12"/>
      <c r="DR1519" s="12"/>
      <c r="DS1519" s="12"/>
      <c r="DT1519" s="12"/>
      <c r="DU1519" s="12"/>
      <c r="DV1519" s="12"/>
      <c r="DW1519" s="12"/>
      <c r="DX1519" s="12"/>
    </row>
    <row r="1520" spans="1:128" x14ac:dyDescent="0.25">
      <c r="A1520" s="34" t="s">
        <v>192</v>
      </c>
      <c r="B1520" s="1">
        <v>43545</v>
      </c>
      <c r="C1520" s="2"/>
      <c r="D1520" s="1"/>
      <c r="F1520">
        <v>68</v>
      </c>
      <c r="G1520" t="s">
        <v>15</v>
      </c>
      <c r="H1520" s="2"/>
      <c r="I1520" s="12">
        <v>552</v>
      </c>
      <c r="J1520" s="12">
        <v>13.2</v>
      </c>
      <c r="K1520" s="2"/>
      <c r="L1520" s="36"/>
      <c r="M1520" s="2"/>
      <c r="N1520" s="2"/>
      <c r="O1520" s="2"/>
      <c r="P1520" s="12">
        <v>5.8</v>
      </c>
      <c r="Q1520" s="12">
        <v>8.4</v>
      </c>
      <c r="R1520" s="12"/>
      <c r="S1520" s="12"/>
      <c r="T1520" s="12"/>
      <c r="U1520" s="12"/>
      <c r="W1520" s="12"/>
      <c r="X1520" s="12"/>
      <c r="Y1520" s="12"/>
      <c r="Z1520" s="12"/>
      <c r="AB1520" s="12"/>
      <c r="AC1520" s="4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41"/>
      <c r="AO1520" s="12"/>
      <c r="AP1520" s="12"/>
      <c r="AQ1520" s="12"/>
      <c r="AR1520" s="41"/>
      <c r="AS1520" s="12"/>
      <c r="AT1520" s="12"/>
      <c r="AU1520" s="12"/>
      <c r="AV1520" s="12"/>
      <c r="AW1520" s="12"/>
      <c r="AX1520" s="13"/>
      <c r="AY1520" s="12"/>
      <c r="AZ1520" s="12"/>
      <c r="BA1520" s="12"/>
      <c r="BB1520" s="40">
        <v>0</v>
      </c>
      <c r="BC1520" s="12"/>
      <c r="BE1520" s="12"/>
      <c r="BF1520" s="12"/>
      <c r="BG1520" s="12"/>
      <c r="BH1520" s="12"/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  <c r="CQ1520" s="12"/>
      <c r="CR1520" s="12"/>
      <c r="CS1520" s="12"/>
      <c r="CT1520" s="12"/>
      <c r="CU1520" s="12"/>
      <c r="CV1520" s="12"/>
      <c r="CW1520" s="12"/>
      <c r="CX1520" s="12"/>
      <c r="CY1520" s="12"/>
      <c r="CZ1520" s="12"/>
      <c r="DA1520" s="12"/>
      <c r="DB1520" s="12"/>
      <c r="DC1520" s="12"/>
      <c r="DD1520" s="12"/>
      <c r="DE1520" s="12"/>
      <c r="DF1520" s="12"/>
      <c r="DG1520" s="12"/>
      <c r="DH1520" s="12"/>
      <c r="DI1520" s="12"/>
      <c r="DJ1520" s="12"/>
      <c r="DK1520" s="12"/>
      <c r="DL1520" s="12"/>
      <c r="DM1520" s="12"/>
      <c r="DN1520" s="12"/>
      <c r="DO1520" s="12"/>
      <c r="DP1520" s="12"/>
      <c r="DQ1520" s="12"/>
      <c r="DR1520" s="12"/>
      <c r="DS1520" s="12"/>
      <c r="DT1520" s="12"/>
      <c r="DU1520" s="12"/>
      <c r="DV1520" s="12"/>
      <c r="DW1520" s="12"/>
      <c r="DX1520" s="12"/>
    </row>
    <row r="1521" spans="1:128" x14ac:dyDescent="0.25">
      <c r="A1521" s="34" t="s">
        <v>192</v>
      </c>
      <c r="B1521" s="1">
        <v>43546</v>
      </c>
      <c r="C1521" s="2"/>
      <c r="D1521" s="1"/>
      <c r="F1521">
        <v>69</v>
      </c>
      <c r="G1521" t="s">
        <v>15</v>
      </c>
      <c r="H1521" s="2"/>
      <c r="I1521" s="12"/>
      <c r="J1521" s="12"/>
      <c r="K1521" s="2"/>
      <c r="L1521" s="36"/>
      <c r="M1521" s="2"/>
      <c r="N1521" s="2"/>
      <c r="O1521" s="2"/>
      <c r="P1521" s="12"/>
      <c r="Q1521" s="12"/>
      <c r="R1521" s="12"/>
      <c r="S1521" s="12"/>
      <c r="T1521" s="12"/>
      <c r="U1521" s="12"/>
      <c r="W1521" s="12"/>
      <c r="X1521" s="12"/>
      <c r="Y1521" s="12"/>
      <c r="Z1521" s="12"/>
      <c r="AB1521" s="12"/>
      <c r="AC1521" s="4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41"/>
      <c r="AO1521" s="12"/>
      <c r="AP1521" s="12"/>
      <c r="AQ1521" s="12"/>
      <c r="AR1521" s="41"/>
      <c r="AS1521" s="12"/>
      <c r="AT1521" s="12"/>
      <c r="AU1521" s="12"/>
      <c r="AV1521" s="12"/>
      <c r="AW1521" s="12"/>
      <c r="AX1521" s="13"/>
      <c r="AY1521" s="12"/>
      <c r="AZ1521" s="12"/>
      <c r="BA1521" s="12"/>
      <c r="BB1521" s="40">
        <v>0</v>
      </c>
      <c r="BC1521" s="12"/>
      <c r="BE1521" s="12"/>
      <c r="BF1521" s="12"/>
      <c r="BG1521" s="12"/>
      <c r="BH1521" s="12"/>
      <c r="BJ1521" s="12">
        <v>1.0122754414337531</v>
      </c>
      <c r="BK1521" s="12">
        <f>BP1521+BS1521+BV1521+BY1521+CB1521+CE1521+CH1521+CK1521+CN1521+CQ1521+CT1521+CW1521</f>
        <v>195.83453398118269</v>
      </c>
      <c r="BL1521" s="12"/>
      <c r="BM1521" s="12"/>
      <c r="BN1521" s="12">
        <v>0.10636802857348669</v>
      </c>
      <c r="BO1521" s="2">
        <v>50</v>
      </c>
      <c r="BP1521" s="12">
        <f>BN1521*BO1521</f>
        <v>5.3184014286743349</v>
      </c>
      <c r="BQ1521" s="12">
        <v>0.15924795188219443</v>
      </c>
      <c r="BR1521" s="2">
        <v>100</v>
      </c>
      <c r="BS1521" s="12">
        <f>BQ1521*BR1521</f>
        <v>15.924795188219443</v>
      </c>
      <c r="BT1521" s="12">
        <v>0.32937667286088446</v>
      </c>
      <c r="BU1521" s="2">
        <v>150</v>
      </c>
      <c r="BV1521" s="12">
        <f>BT1521*BU1521</f>
        <v>49.406500929132669</v>
      </c>
      <c r="BW1521" s="12">
        <v>0.19686449845008788</v>
      </c>
      <c r="BX1521" s="2">
        <v>300</v>
      </c>
      <c r="BY1521" s="12">
        <f>BW1521*BX1521</f>
        <v>59.059349535026364</v>
      </c>
      <c r="BZ1521" s="12">
        <v>0.22041828966709962</v>
      </c>
      <c r="CA1521" s="2">
        <v>300</v>
      </c>
      <c r="CB1521" s="12">
        <f>BZ1521*CA1521</f>
        <v>66.125486900129886</v>
      </c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  <c r="CQ1521" s="12"/>
      <c r="CR1521" s="12"/>
      <c r="CS1521" s="12"/>
      <c r="CT1521" s="12"/>
      <c r="CU1521" s="12"/>
      <c r="CV1521" s="12"/>
      <c r="CW1521" s="12"/>
      <c r="CX1521" s="12"/>
      <c r="CY1521" s="12"/>
      <c r="CZ1521" s="12"/>
      <c r="DA1521" s="12"/>
      <c r="DB1521" s="12"/>
      <c r="DC1521" s="12"/>
      <c r="DD1521" s="12"/>
      <c r="DE1521" s="12"/>
      <c r="DF1521" s="12"/>
      <c r="DG1521" s="12"/>
      <c r="DH1521" s="12"/>
      <c r="DI1521" s="12"/>
      <c r="DJ1521" s="12"/>
      <c r="DK1521" s="12"/>
      <c r="DL1521" s="12"/>
      <c r="DM1521" s="12"/>
      <c r="DN1521" s="12"/>
      <c r="DO1521" s="12"/>
      <c r="DP1521" s="12"/>
      <c r="DQ1521" s="12"/>
      <c r="DR1521" s="12"/>
      <c r="DS1521" s="12"/>
      <c r="DT1521" s="12"/>
      <c r="DU1521" s="12"/>
      <c r="DV1521" s="12"/>
      <c r="DW1521" s="12"/>
      <c r="DX1521" s="12"/>
    </row>
    <row r="1522" spans="1:128" x14ac:dyDescent="0.25">
      <c r="A1522" s="34" t="s">
        <v>192</v>
      </c>
      <c r="B1522" s="1">
        <v>43556</v>
      </c>
      <c r="C1522" s="2"/>
      <c r="D1522" s="1"/>
      <c r="F1522">
        <v>79</v>
      </c>
      <c r="G1522" t="s">
        <v>15</v>
      </c>
      <c r="H1522" s="2"/>
      <c r="I1522" s="12"/>
      <c r="J1522" s="12"/>
      <c r="K1522" s="2"/>
      <c r="L1522" s="36"/>
      <c r="M1522" s="2"/>
      <c r="N1522" s="2"/>
      <c r="O1522" s="2"/>
      <c r="P1522" s="12"/>
      <c r="Q1522" s="12"/>
      <c r="R1522" s="12"/>
      <c r="S1522" s="12"/>
      <c r="T1522" s="12"/>
      <c r="U1522" s="12">
        <v>359.24999999999994</v>
      </c>
      <c r="V1522" s="40">
        <v>359.24999999999994</v>
      </c>
      <c r="W1522" s="12"/>
      <c r="X1522" s="12"/>
      <c r="Y1522" s="12"/>
      <c r="Z1522" s="12">
        <v>105.09999999999998</v>
      </c>
      <c r="AA1522" s="40">
        <v>105.09999999999998</v>
      </c>
      <c r="AB1522" s="12">
        <v>1.2024999999999999</v>
      </c>
      <c r="AC1522" s="42">
        <f t="shared" ref="AC1522:AC1523" si="97">AB1522/AA1522</f>
        <v>1.1441484300666034E-2</v>
      </c>
      <c r="AD1522" s="12"/>
      <c r="AE1522" s="12"/>
      <c r="AF1522" s="12"/>
      <c r="AG1522" s="12">
        <v>1.1250000000000004</v>
      </c>
      <c r="AH1522" s="12">
        <v>0</v>
      </c>
      <c r="AI1522" s="12">
        <v>0</v>
      </c>
      <c r="AJ1522" s="12"/>
      <c r="AK1522" s="12"/>
      <c r="AL1522" s="12">
        <v>79.074999999999989</v>
      </c>
      <c r="AM1522" s="12">
        <v>80.199999999999989</v>
      </c>
      <c r="AN1522" s="41">
        <v>80.199999999999989</v>
      </c>
      <c r="AO1522" s="12"/>
      <c r="AP1522" s="12"/>
      <c r="AQ1522" s="12"/>
      <c r="AR1522" s="41">
        <v>127.5</v>
      </c>
      <c r="AS1522" s="12">
        <v>17.5</v>
      </c>
      <c r="AT1522" s="12">
        <v>20</v>
      </c>
      <c r="AU1522" s="12">
        <v>20</v>
      </c>
      <c r="AV1522" s="12">
        <v>0</v>
      </c>
      <c r="AW1522" s="12">
        <v>70</v>
      </c>
      <c r="AX1522" s="13"/>
      <c r="AY1522" s="12"/>
      <c r="AZ1522" s="12"/>
      <c r="BA1522" s="12"/>
      <c r="BB1522" s="40">
        <v>0</v>
      </c>
      <c r="BC1522" s="12">
        <f>U1522+Z1522+AM1522+BA1522</f>
        <v>544.54999999999995</v>
      </c>
      <c r="BD1522">
        <f t="shared" ref="BD1522:BD1523" si="98">V1522+AA1522+AN1522</f>
        <v>544.54999999999995</v>
      </c>
      <c r="BE1522" s="12"/>
      <c r="BF1522" s="12"/>
      <c r="BG1522" s="12"/>
      <c r="BH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  <c r="CQ1522" s="12"/>
      <c r="CR1522" s="12"/>
      <c r="CS1522" s="12"/>
      <c r="CT1522" s="12"/>
      <c r="CU1522" s="12"/>
      <c r="CV1522" s="12"/>
      <c r="CW1522" s="12"/>
      <c r="CX1522" s="12"/>
      <c r="CY1522" s="12"/>
      <c r="CZ1522" s="12"/>
      <c r="DA1522" s="12"/>
      <c r="DB1522" s="12"/>
      <c r="DC1522" s="12"/>
      <c r="DD1522" s="12"/>
      <c r="DE1522" s="12"/>
      <c r="DF1522" s="12"/>
      <c r="DG1522" s="12"/>
      <c r="DH1522" s="12"/>
      <c r="DI1522" s="12"/>
      <c r="DJ1522" s="12"/>
      <c r="DK1522" s="12"/>
      <c r="DL1522" s="12"/>
      <c r="DM1522" s="12"/>
      <c r="DN1522" s="12"/>
      <c r="DO1522" s="12"/>
      <c r="DP1522" s="12"/>
      <c r="DQ1522" s="12"/>
      <c r="DR1522" s="12"/>
      <c r="DS1522" s="12"/>
      <c r="DT1522" s="12"/>
      <c r="DU1522" s="12"/>
      <c r="DV1522" s="12"/>
      <c r="DW1522" s="12"/>
      <c r="DX1522" s="12"/>
    </row>
    <row r="1523" spans="1:128" x14ac:dyDescent="0.25">
      <c r="A1523" s="34" t="s">
        <v>192</v>
      </c>
      <c r="B1523" s="1">
        <v>43593</v>
      </c>
      <c r="C1523" s="2"/>
      <c r="D1523" s="1"/>
      <c r="F1523">
        <v>116</v>
      </c>
      <c r="G1523" t="s">
        <v>15</v>
      </c>
      <c r="H1523" s="2"/>
      <c r="I1523" s="12"/>
      <c r="J1523" s="12"/>
      <c r="K1523" s="2"/>
      <c r="L1523" s="36"/>
      <c r="M1523" s="2"/>
      <c r="N1523" s="2"/>
      <c r="O1523" s="2"/>
      <c r="P1523" s="12"/>
      <c r="Q1523" s="12"/>
      <c r="R1523" s="12"/>
      <c r="S1523" s="12"/>
      <c r="T1523" s="12"/>
      <c r="U1523" s="12">
        <v>148.22</v>
      </c>
      <c r="V1523" s="40">
        <v>148.22</v>
      </c>
      <c r="W1523" s="12"/>
      <c r="X1523" s="12"/>
      <c r="Y1523" s="12"/>
      <c r="Z1523" s="12">
        <v>98.82</v>
      </c>
      <c r="AA1523" s="40">
        <v>98.82</v>
      </c>
      <c r="AB1523" s="12">
        <v>1.16222</v>
      </c>
      <c r="AC1523" s="42">
        <f t="shared" si="97"/>
        <v>1.1760979558793768E-2</v>
      </c>
      <c r="AD1523" s="12"/>
      <c r="AE1523" s="12"/>
      <c r="AF1523" s="12"/>
      <c r="AG1523" s="12">
        <v>0</v>
      </c>
      <c r="AH1523" s="12">
        <v>1.08</v>
      </c>
      <c r="AI1523" s="12">
        <v>104.46</v>
      </c>
      <c r="AJ1523" s="12"/>
      <c r="AK1523" s="12"/>
      <c r="AL1523" s="12">
        <v>80.14</v>
      </c>
      <c r="AM1523" s="12">
        <v>185.68</v>
      </c>
      <c r="AN1523" s="41">
        <v>185.68</v>
      </c>
      <c r="AO1523" s="12"/>
      <c r="AP1523" s="12"/>
      <c r="AQ1523" s="12"/>
      <c r="AR1523" s="41">
        <v>124</v>
      </c>
      <c r="AS1523" s="12">
        <v>0</v>
      </c>
      <c r="AT1523" s="12">
        <v>52</v>
      </c>
      <c r="AU1523" s="12">
        <v>16</v>
      </c>
      <c r="AV1523" s="12">
        <v>4</v>
      </c>
      <c r="AW1523" s="12">
        <v>52</v>
      </c>
      <c r="AX1523" s="13"/>
      <c r="AY1523" s="12"/>
      <c r="AZ1523" s="12"/>
      <c r="BA1523" s="12"/>
      <c r="BB1523" s="40">
        <v>0</v>
      </c>
      <c r="BC1523" s="12">
        <f>U1523+Z1523+AM1523+BA1523</f>
        <v>432.72</v>
      </c>
      <c r="BD1523">
        <f t="shared" si="98"/>
        <v>432.72</v>
      </c>
      <c r="BE1523" s="12"/>
      <c r="BF1523" s="12"/>
      <c r="BG1523" s="12"/>
      <c r="BH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  <c r="CN1523" s="12"/>
      <c r="CO1523" s="12"/>
      <c r="CP1523" s="12"/>
      <c r="CQ1523" s="12"/>
      <c r="CR1523" s="12"/>
      <c r="CS1523" s="12"/>
      <c r="CT1523" s="12"/>
      <c r="CU1523" s="12"/>
      <c r="CV1523" s="12"/>
      <c r="CW1523" s="12"/>
      <c r="CX1523" s="12"/>
      <c r="CY1523" s="12"/>
      <c r="CZ1523" s="12"/>
      <c r="DA1523" s="12"/>
      <c r="DB1523" s="12"/>
      <c r="DC1523" s="12"/>
      <c r="DD1523" s="12"/>
      <c r="DE1523" s="12"/>
      <c r="DF1523" s="12"/>
      <c r="DG1523" s="12"/>
      <c r="DH1523" s="12"/>
      <c r="DI1523" s="12"/>
      <c r="DJ1523" s="12"/>
      <c r="DK1523" s="12"/>
      <c r="DL1523" s="12"/>
      <c r="DM1523" s="12"/>
      <c r="DN1523" s="12"/>
      <c r="DO1523" s="12"/>
      <c r="DP1523" s="12"/>
      <c r="DQ1523" s="12"/>
      <c r="DR1523" s="12"/>
      <c r="DS1523" s="12"/>
      <c r="DT1523" s="12"/>
      <c r="DU1523" s="12"/>
      <c r="DV1523" s="12"/>
      <c r="DW1523" s="12"/>
      <c r="DX1523" s="12"/>
    </row>
    <row r="1524" spans="1:128" x14ac:dyDescent="0.25">
      <c r="A1524" s="34" t="s">
        <v>192</v>
      </c>
      <c r="B1524" s="1">
        <v>43477</v>
      </c>
      <c r="C1524" s="2">
        <v>0</v>
      </c>
      <c r="D1524" s="1" t="s">
        <v>223</v>
      </c>
      <c r="E1524" t="s">
        <v>14</v>
      </c>
      <c r="F1524">
        <v>0</v>
      </c>
      <c r="G1524" t="s">
        <v>15</v>
      </c>
      <c r="H1524" s="2"/>
      <c r="I1524" s="12"/>
      <c r="J1524" s="12"/>
      <c r="K1524" s="2"/>
      <c r="L1524" s="36"/>
      <c r="M1524" s="2"/>
      <c r="N1524" s="2"/>
      <c r="O1524" s="2"/>
      <c r="P1524" s="12"/>
      <c r="Q1524" s="12"/>
      <c r="R1524" s="12"/>
      <c r="S1524" s="12"/>
      <c r="T1524" s="12"/>
      <c r="U1524" s="12"/>
      <c r="W1524" s="12"/>
      <c r="X1524" s="12"/>
      <c r="Y1524" s="12"/>
      <c r="Z1524" s="12"/>
      <c r="AB1524" s="12"/>
      <c r="AC1524" s="4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41"/>
      <c r="AO1524" s="12"/>
      <c r="AP1524" s="12"/>
      <c r="AQ1524" s="12"/>
      <c r="AR1524" s="41"/>
      <c r="AS1524" s="12"/>
      <c r="AT1524" s="12"/>
      <c r="AU1524" s="12"/>
      <c r="AV1524" s="12"/>
      <c r="AW1524" s="12"/>
      <c r="AX1524" s="13"/>
      <c r="AY1524" s="12"/>
      <c r="AZ1524" s="12"/>
      <c r="BA1524" s="12"/>
      <c r="BB1524" s="40">
        <v>0</v>
      </c>
      <c r="BC1524" s="12"/>
      <c r="BE1524" s="12"/>
      <c r="BF1524" s="12"/>
      <c r="BG1524" s="12"/>
      <c r="BH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  <c r="CQ1524" s="12"/>
      <c r="CR1524" s="12"/>
      <c r="CS1524" s="12"/>
      <c r="CT1524" s="12"/>
      <c r="CU1524" s="12"/>
      <c r="CV1524" s="12"/>
      <c r="CW1524" s="12"/>
      <c r="CX1524" s="12"/>
      <c r="CY1524" s="12"/>
      <c r="CZ1524" s="12"/>
      <c r="DA1524" s="12"/>
      <c r="DB1524" s="12"/>
      <c r="DC1524" s="12"/>
      <c r="DD1524" s="12"/>
      <c r="DE1524" s="12"/>
      <c r="DF1524" s="12"/>
      <c r="DG1524" s="12"/>
      <c r="DH1524" s="12"/>
      <c r="DI1524" s="12"/>
      <c r="DJ1524" s="12"/>
      <c r="DK1524" s="12"/>
      <c r="DL1524" s="12"/>
      <c r="DM1524" s="12"/>
      <c r="DN1524" s="12"/>
      <c r="DO1524" s="12"/>
      <c r="DP1524" s="12"/>
      <c r="DQ1524" s="12"/>
      <c r="DR1524" s="12"/>
      <c r="DS1524" s="12"/>
      <c r="DT1524" s="12"/>
      <c r="DU1524" s="12"/>
      <c r="DV1524" s="12"/>
      <c r="DW1524" s="12"/>
      <c r="DX1524" s="12"/>
    </row>
    <row r="1525" spans="1:128" x14ac:dyDescent="0.25">
      <c r="A1525" s="34" t="s">
        <v>192</v>
      </c>
      <c r="B1525" s="1">
        <v>43503</v>
      </c>
      <c r="C1525" s="2">
        <v>3</v>
      </c>
      <c r="D1525" t="s">
        <v>224</v>
      </c>
      <c r="E1525" t="s">
        <v>16</v>
      </c>
      <c r="F1525">
        <v>26</v>
      </c>
      <c r="G1525" t="s">
        <v>15</v>
      </c>
      <c r="H1525" s="2"/>
      <c r="I1525" s="12"/>
      <c r="J1525" s="12"/>
      <c r="K1525" s="2"/>
      <c r="L1525" s="36">
        <v>26</v>
      </c>
      <c r="M1525" s="2"/>
      <c r="N1525" s="2"/>
      <c r="O1525" s="2"/>
      <c r="P1525" s="12"/>
      <c r="Q1525" s="12"/>
      <c r="R1525" s="12"/>
      <c r="S1525" s="12"/>
      <c r="T1525" s="12"/>
      <c r="U1525" s="12"/>
      <c r="W1525" s="12"/>
      <c r="X1525" s="12"/>
      <c r="Y1525" s="12"/>
      <c r="Z1525" s="12"/>
      <c r="AB1525" s="12"/>
      <c r="AC1525" s="4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41"/>
      <c r="AO1525" s="12"/>
      <c r="AP1525" s="12"/>
      <c r="AQ1525" s="12"/>
      <c r="AR1525" s="41"/>
      <c r="AS1525" s="12"/>
      <c r="AT1525" s="12"/>
      <c r="AU1525" s="12"/>
      <c r="AV1525" s="12"/>
      <c r="AW1525" s="12"/>
      <c r="AX1525" s="13"/>
      <c r="AY1525" s="12"/>
      <c r="AZ1525" s="12"/>
      <c r="BA1525" s="12"/>
      <c r="BB1525" s="40">
        <v>0</v>
      </c>
      <c r="BC1525" s="12"/>
      <c r="BE1525" s="12"/>
      <c r="BF1525" s="12"/>
      <c r="BG1525" s="12"/>
      <c r="BH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  <c r="CN1525" s="12"/>
      <c r="CO1525" s="12"/>
      <c r="CP1525" s="12"/>
      <c r="CQ1525" s="12"/>
      <c r="CR1525" s="12"/>
      <c r="CS1525" s="12"/>
      <c r="CT1525" s="12"/>
      <c r="CU1525" s="12"/>
      <c r="CV1525" s="12"/>
      <c r="CW1525" s="12"/>
      <c r="CX1525" s="12"/>
      <c r="CY1525" s="12"/>
      <c r="CZ1525" s="12"/>
      <c r="DA1525" s="12"/>
      <c r="DB1525" s="12"/>
      <c r="DC1525" s="12"/>
      <c r="DD1525" s="12"/>
      <c r="DE1525" s="12"/>
      <c r="DF1525" s="12"/>
      <c r="DG1525" s="12"/>
      <c r="DH1525" s="12"/>
      <c r="DI1525" s="12"/>
      <c r="DJ1525" s="12"/>
      <c r="DK1525" s="12"/>
      <c r="DL1525" s="12"/>
      <c r="DM1525" s="12"/>
      <c r="DN1525" s="12"/>
      <c r="DO1525" s="12"/>
      <c r="DP1525" s="12"/>
      <c r="DQ1525" s="12"/>
      <c r="DR1525" s="12"/>
      <c r="DS1525" s="12"/>
      <c r="DT1525" s="12"/>
      <c r="DU1525" s="12"/>
      <c r="DV1525" s="12"/>
      <c r="DW1525" s="12"/>
      <c r="DX1525" s="12"/>
    </row>
    <row r="1526" spans="1:128" x14ac:dyDescent="0.25">
      <c r="A1526" s="34" t="s">
        <v>196</v>
      </c>
      <c r="B1526" s="1">
        <v>43517</v>
      </c>
      <c r="C1526" s="2">
        <v>4</v>
      </c>
      <c r="D1526" t="s">
        <v>220</v>
      </c>
      <c r="E1526" t="s">
        <v>17</v>
      </c>
      <c r="F1526">
        <v>40</v>
      </c>
      <c r="G1526" t="s">
        <v>32</v>
      </c>
      <c r="H1526" s="2"/>
      <c r="I1526" s="12">
        <v>446</v>
      </c>
      <c r="J1526" s="12">
        <v>10.4</v>
      </c>
      <c r="K1526" s="2"/>
      <c r="L1526" s="36"/>
      <c r="M1526" s="2">
        <v>40</v>
      </c>
      <c r="N1526" s="2"/>
      <c r="O1526" s="2"/>
      <c r="P1526" s="12">
        <v>4.5999999999999996</v>
      </c>
      <c r="Q1526" s="12">
        <v>6.6</v>
      </c>
      <c r="R1526" s="12"/>
      <c r="S1526" s="12"/>
      <c r="T1526" s="12"/>
      <c r="U1526" s="12"/>
      <c r="W1526" s="12"/>
      <c r="X1526" s="12"/>
      <c r="Y1526" s="12"/>
      <c r="Z1526" s="12"/>
      <c r="AB1526" s="14"/>
      <c r="AC1526" s="4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41"/>
      <c r="AO1526" s="12"/>
      <c r="AP1526" s="12"/>
      <c r="AQ1526" s="12"/>
      <c r="AR1526" s="41"/>
      <c r="AS1526" s="14"/>
      <c r="AT1526" s="14"/>
      <c r="AU1526" s="12"/>
      <c r="AV1526" s="14"/>
      <c r="AW1526" s="14"/>
      <c r="AX1526" s="20"/>
      <c r="AY1526" s="12"/>
      <c r="AZ1526" s="12"/>
      <c r="BA1526" s="12"/>
      <c r="BB1526" s="40">
        <v>0</v>
      </c>
      <c r="BC1526" s="12"/>
      <c r="BE1526" s="12"/>
      <c r="BF1526" s="12"/>
      <c r="BG1526" s="12"/>
      <c r="BH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  <c r="CN1526" s="12"/>
      <c r="CO1526" s="12"/>
      <c r="CP1526" s="12"/>
      <c r="CQ1526" s="12"/>
      <c r="CR1526" s="12"/>
      <c r="CS1526" s="12"/>
      <c r="CT1526" s="12"/>
      <c r="CU1526" s="12"/>
      <c r="CV1526" s="12"/>
      <c r="CW1526" s="12"/>
      <c r="CX1526" s="12"/>
      <c r="CY1526" s="12"/>
      <c r="CZ1526" s="12"/>
      <c r="DA1526" s="12"/>
      <c r="DB1526" s="12"/>
      <c r="DC1526" s="12"/>
      <c r="DD1526" s="12"/>
      <c r="DE1526" s="12"/>
      <c r="DF1526" s="12"/>
      <c r="DG1526" s="12"/>
      <c r="DH1526" s="12"/>
      <c r="DI1526" s="12"/>
      <c r="DJ1526" s="12"/>
      <c r="DK1526" s="12"/>
      <c r="DL1526" s="12"/>
      <c r="DM1526" s="12"/>
      <c r="DN1526" s="12"/>
      <c r="DO1526" s="12"/>
      <c r="DP1526" s="12"/>
      <c r="DQ1526" s="12"/>
      <c r="DR1526" s="12"/>
      <c r="DS1526" s="12"/>
      <c r="DT1526" s="12"/>
      <c r="DU1526" s="12"/>
      <c r="DV1526" s="12"/>
      <c r="DW1526" s="12"/>
      <c r="DX1526" s="12"/>
    </row>
    <row r="1527" spans="1:128" x14ac:dyDescent="0.25">
      <c r="A1527" s="34" t="s">
        <v>196</v>
      </c>
      <c r="B1527" s="1">
        <v>43612</v>
      </c>
      <c r="C1527" s="2">
        <v>9</v>
      </c>
      <c r="D1527" s="1" t="s">
        <v>122</v>
      </c>
      <c r="E1527" t="s">
        <v>20</v>
      </c>
      <c r="F1527">
        <v>135</v>
      </c>
      <c r="G1527" t="s">
        <v>32</v>
      </c>
      <c r="H1527" s="2"/>
      <c r="I1527" s="12"/>
      <c r="J1527" s="12"/>
      <c r="K1527" s="2"/>
      <c r="L1527" s="36"/>
      <c r="M1527" s="2"/>
      <c r="N1527" s="2"/>
      <c r="O1527" s="2"/>
      <c r="P1527" s="12"/>
      <c r="Q1527" s="12"/>
      <c r="R1527" s="12"/>
      <c r="S1527" s="12"/>
      <c r="T1527" s="12"/>
      <c r="U1527" s="12"/>
      <c r="W1527" s="12"/>
      <c r="X1527" s="12"/>
      <c r="Y1527" s="12"/>
      <c r="Z1527" s="12"/>
      <c r="AB1527" s="12"/>
      <c r="AC1527" s="4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41"/>
      <c r="AO1527" s="12"/>
      <c r="AP1527" s="12"/>
      <c r="AQ1527" s="12"/>
      <c r="AR1527" s="41"/>
      <c r="AS1527" s="12"/>
      <c r="AT1527" s="12"/>
      <c r="AU1527" s="12"/>
      <c r="AV1527" s="12"/>
      <c r="AW1527" s="12"/>
      <c r="AX1527" s="13"/>
      <c r="AY1527" s="12">
        <v>416.19583333333333</v>
      </c>
      <c r="AZ1527" s="12">
        <v>38.67</v>
      </c>
      <c r="BA1527" s="12">
        <v>160.94292875000002</v>
      </c>
      <c r="BB1527" s="40">
        <v>16.094292875000001</v>
      </c>
      <c r="BC1527" s="12"/>
      <c r="BE1527" s="12"/>
      <c r="BF1527" s="12">
        <v>0.70899968612334807</v>
      </c>
      <c r="BG1527" s="12"/>
      <c r="BH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  <c r="CQ1527" s="12"/>
      <c r="CR1527" s="12"/>
      <c r="CS1527" s="12"/>
      <c r="CT1527" s="12"/>
      <c r="CU1527" s="12"/>
      <c r="CV1527" s="12"/>
      <c r="CW1527" s="12"/>
      <c r="CX1527" s="12"/>
      <c r="CY1527" s="12"/>
      <c r="CZ1527" s="12"/>
      <c r="DA1527" s="12"/>
      <c r="DB1527" s="12"/>
      <c r="DC1527" s="12"/>
      <c r="DD1527" s="12"/>
      <c r="DE1527" s="12"/>
      <c r="DF1527" s="12"/>
      <c r="DG1527" s="12"/>
      <c r="DH1527" s="12"/>
      <c r="DI1527" s="12"/>
      <c r="DJ1527" s="12"/>
      <c r="DK1527" s="12"/>
      <c r="DL1527" s="12"/>
      <c r="DM1527" s="12"/>
      <c r="DN1527" s="12"/>
      <c r="DO1527" s="12"/>
      <c r="DP1527" s="12"/>
      <c r="DQ1527" s="12"/>
      <c r="DR1527" s="12"/>
      <c r="DS1527" s="12"/>
      <c r="DT1527" s="12"/>
      <c r="DU1527" s="12"/>
      <c r="DV1527" s="12"/>
      <c r="DW1527" s="12"/>
      <c r="DX1527" s="12"/>
    </row>
    <row r="1528" spans="1:128" x14ac:dyDescent="0.25">
      <c r="A1528" s="34" t="s">
        <v>196</v>
      </c>
      <c r="B1528" s="1">
        <v>43509</v>
      </c>
      <c r="C1528" s="2"/>
      <c r="D1528" s="1"/>
      <c r="F1528">
        <v>32</v>
      </c>
      <c r="G1528" t="s">
        <v>32</v>
      </c>
      <c r="H1528" s="2"/>
      <c r="I1528" s="12">
        <v>408</v>
      </c>
      <c r="J1528" s="12">
        <v>9.6</v>
      </c>
      <c r="K1528" s="2"/>
      <c r="L1528" s="36"/>
      <c r="M1528" s="2"/>
      <c r="N1528" s="2"/>
      <c r="O1528" s="2"/>
      <c r="P1528" s="12">
        <v>6</v>
      </c>
      <c r="Q1528" s="12">
        <v>4.5999999999999996</v>
      </c>
      <c r="R1528" s="12"/>
      <c r="S1528" s="12"/>
      <c r="T1528" s="12"/>
      <c r="U1528" s="12"/>
      <c r="W1528" s="12"/>
      <c r="X1528" s="12"/>
      <c r="Y1528" s="12"/>
      <c r="Z1528" s="12"/>
      <c r="AB1528" s="14"/>
      <c r="AC1528" s="4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41"/>
      <c r="AO1528" s="12"/>
      <c r="AP1528" s="12"/>
      <c r="AQ1528" s="12"/>
      <c r="AR1528" s="41"/>
      <c r="AS1528" s="14"/>
      <c r="AT1528" s="14"/>
      <c r="AU1528" s="12"/>
      <c r="AV1528" s="14"/>
      <c r="AW1528" s="14"/>
      <c r="AX1528" s="20"/>
      <c r="AY1528" s="12"/>
      <c r="AZ1528" s="12"/>
      <c r="BA1528" s="12"/>
      <c r="BB1528" s="40">
        <v>0</v>
      </c>
      <c r="BC1528" s="12"/>
      <c r="BE1528" s="12"/>
      <c r="BF1528" s="12"/>
      <c r="BG1528" s="12"/>
      <c r="BH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  <c r="CN1528" s="12"/>
      <c r="CO1528" s="12"/>
      <c r="CP1528" s="12"/>
      <c r="CQ1528" s="12"/>
      <c r="CR1528" s="12"/>
      <c r="CS1528" s="12"/>
      <c r="CT1528" s="12"/>
      <c r="CU1528" s="12"/>
      <c r="CV1528" s="12"/>
      <c r="CW1528" s="12"/>
      <c r="CX1528" s="12"/>
      <c r="CY1528" s="12"/>
      <c r="CZ1528" s="12"/>
      <c r="DA1528" s="12"/>
      <c r="DB1528" s="12"/>
      <c r="DC1528" s="12"/>
      <c r="DD1528" s="12"/>
      <c r="DE1528" s="12"/>
      <c r="DF1528" s="12"/>
      <c r="DG1528" s="12"/>
      <c r="DH1528" s="12"/>
      <c r="DI1528" s="12"/>
      <c r="DJ1528" s="12"/>
      <c r="DK1528" s="12"/>
      <c r="DL1528" s="12"/>
      <c r="DM1528" s="12"/>
      <c r="DN1528" s="12"/>
      <c r="DO1528" s="12"/>
      <c r="DP1528" s="12"/>
      <c r="DQ1528" s="12"/>
      <c r="DR1528" s="12"/>
      <c r="DS1528" s="12"/>
      <c r="DT1528" s="12"/>
      <c r="DU1528" s="12"/>
      <c r="DV1528" s="12"/>
      <c r="DW1528" s="12"/>
      <c r="DX1528" s="12"/>
    </row>
    <row r="1529" spans="1:128" x14ac:dyDescent="0.25">
      <c r="A1529" s="34" t="s">
        <v>196</v>
      </c>
      <c r="B1529" s="1">
        <v>43523</v>
      </c>
      <c r="C1529" s="2"/>
      <c r="D1529" s="1"/>
      <c r="F1529">
        <v>46</v>
      </c>
      <c r="G1529" t="s">
        <v>32</v>
      </c>
      <c r="H1529" s="2"/>
      <c r="I1529" s="12">
        <v>506</v>
      </c>
      <c r="J1529" s="12">
        <v>12.4</v>
      </c>
      <c r="K1529" s="2"/>
      <c r="L1529" s="36"/>
      <c r="M1529" s="2"/>
      <c r="N1529" s="2"/>
      <c r="O1529" s="2"/>
      <c r="P1529" s="12">
        <v>4.8</v>
      </c>
      <c r="Q1529" s="12">
        <v>8.6</v>
      </c>
      <c r="R1529" s="12"/>
      <c r="S1529" s="12"/>
      <c r="T1529" s="12"/>
      <c r="U1529" s="12"/>
      <c r="W1529" s="12"/>
      <c r="X1529" s="12"/>
      <c r="Y1529" s="12"/>
      <c r="Z1529" s="12"/>
      <c r="AB1529" s="14"/>
      <c r="AC1529" s="4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41"/>
      <c r="AO1529" s="12"/>
      <c r="AP1529" s="12"/>
      <c r="AQ1529" s="12"/>
      <c r="AR1529" s="41"/>
      <c r="AS1529" s="14"/>
      <c r="AT1529" s="14"/>
      <c r="AU1529" s="12"/>
      <c r="AV1529" s="14"/>
      <c r="AW1529" s="14"/>
      <c r="AX1529" s="20"/>
      <c r="AY1529" s="12"/>
      <c r="AZ1529" s="12"/>
      <c r="BA1529" s="12"/>
      <c r="BB1529" s="40">
        <v>0</v>
      </c>
      <c r="BC1529" s="12"/>
      <c r="BE1529" s="12"/>
      <c r="BF1529" s="12"/>
      <c r="BG1529" s="12"/>
      <c r="BH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  <c r="CN1529" s="12"/>
      <c r="CO1529" s="12"/>
      <c r="CP1529" s="12"/>
      <c r="CQ1529" s="12"/>
      <c r="CR1529" s="12"/>
      <c r="CS1529" s="12"/>
      <c r="CT1529" s="12"/>
      <c r="CU1529" s="12"/>
      <c r="CV1529" s="12"/>
      <c r="CW1529" s="12"/>
      <c r="CX1529" s="12"/>
      <c r="CY1529" s="12"/>
      <c r="CZ1529" s="12"/>
      <c r="DA1529" s="12"/>
      <c r="DB1529" s="12"/>
      <c r="DC1529" s="12"/>
      <c r="DD1529" s="12"/>
      <c r="DE1529" s="12"/>
      <c r="DF1529" s="12"/>
      <c r="DG1529" s="12"/>
      <c r="DH1529" s="12"/>
      <c r="DI1529" s="12"/>
      <c r="DJ1529" s="12"/>
      <c r="DK1529" s="12"/>
      <c r="DL1529" s="12"/>
      <c r="DM1529" s="12"/>
      <c r="DN1529" s="12"/>
      <c r="DO1529" s="12"/>
      <c r="DP1529" s="12"/>
      <c r="DQ1529" s="12"/>
      <c r="DR1529" s="12"/>
      <c r="DS1529" s="12"/>
      <c r="DT1529" s="12"/>
      <c r="DU1529" s="12"/>
      <c r="DV1529" s="12"/>
      <c r="DW1529" s="12"/>
      <c r="DX1529" s="12"/>
    </row>
    <row r="1530" spans="1:128" x14ac:dyDescent="0.25">
      <c r="A1530" s="34" t="s">
        <v>196</v>
      </c>
      <c r="B1530" s="1">
        <v>43537</v>
      </c>
      <c r="C1530" s="2"/>
      <c r="D1530" s="1"/>
      <c r="F1530">
        <v>60</v>
      </c>
      <c r="G1530" t="s">
        <v>32</v>
      </c>
      <c r="H1530" s="2"/>
      <c r="I1530" s="12">
        <v>522</v>
      </c>
      <c r="J1530" s="12">
        <v>13.2</v>
      </c>
      <c r="K1530" s="2"/>
      <c r="L1530" s="36"/>
      <c r="M1530" s="2"/>
      <c r="N1530" s="2"/>
      <c r="O1530" s="2"/>
      <c r="P1530" s="12">
        <v>4.2</v>
      </c>
      <c r="Q1530" s="12">
        <v>10</v>
      </c>
      <c r="R1530" s="12"/>
      <c r="S1530" s="12"/>
      <c r="T1530" s="12"/>
      <c r="U1530" s="12"/>
      <c r="W1530" s="12"/>
      <c r="X1530" s="12"/>
      <c r="Y1530" s="12"/>
      <c r="Z1530" s="12"/>
      <c r="AB1530" s="14"/>
      <c r="AC1530" s="4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41"/>
      <c r="AO1530" s="12"/>
      <c r="AP1530" s="12"/>
      <c r="AQ1530" s="12"/>
      <c r="AR1530" s="41"/>
      <c r="AS1530" s="14"/>
      <c r="AT1530" s="14"/>
      <c r="AU1530" s="12"/>
      <c r="AV1530" s="14"/>
      <c r="AW1530" s="14"/>
      <c r="AX1530" s="20"/>
      <c r="AY1530" s="12"/>
      <c r="AZ1530" s="12"/>
      <c r="BA1530" s="12"/>
      <c r="BB1530" s="40">
        <v>0</v>
      </c>
      <c r="BC1530" s="12"/>
      <c r="BE1530" s="12"/>
      <c r="BF1530" s="12"/>
      <c r="BG1530" s="12"/>
      <c r="BH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  <c r="CN1530" s="12"/>
      <c r="CO1530" s="12"/>
      <c r="CP1530" s="12"/>
      <c r="CQ1530" s="12"/>
      <c r="CR1530" s="12"/>
      <c r="CS1530" s="12"/>
      <c r="CT1530" s="12"/>
      <c r="CU1530" s="12"/>
      <c r="CV1530" s="12"/>
      <c r="CW1530" s="12"/>
      <c r="CX1530" s="12"/>
      <c r="CY1530" s="12"/>
      <c r="CZ1530" s="12"/>
      <c r="DA1530" s="12"/>
      <c r="DB1530" s="12"/>
      <c r="DC1530" s="12"/>
      <c r="DD1530" s="12"/>
      <c r="DE1530" s="12"/>
      <c r="DF1530" s="12"/>
      <c r="DG1530" s="12"/>
      <c r="DH1530" s="12"/>
      <c r="DI1530" s="12"/>
      <c r="DJ1530" s="12"/>
      <c r="DK1530" s="12"/>
      <c r="DL1530" s="12"/>
      <c r="DM1530" s="12"/>
      <c r="DN1530" s="12"/>
      <c r="DO1530" s="12"/>
      <c r="DP1530" s="12"/>
      <c r="DQ1530" s="12"/>
      <c r="DR1530" s="12"/>
      <c r="DS1530" s="12"/>
      <c r="DT1530" s="12"/>
      <c r="DU1530" s="12"/>
      <c r="DV1530" s="12"/>
      <c r="DW1530" s="12"/>
      <c r="DX1530" s="12"/>
    </row>
    <row r="1531" spans="1:128" x14ac:dyDescent="0.25">
      <c r="A1531" s="34" t="s">
        <v>196</v>
      </c>
      <c r="B1531" s="1">
        <v>43545</v>
      </c>
      <c r="C1531" s="2"/>
      <c r="D1531" s="1"/>
      <c r="F1531">
        <v>68</v>
      </c>
      <c r="G1531" t="s">
        <v>32</v>
      </c>
      <c r="H1531" s="2"/>
      <c r="I1531" s="12">
        <v>522</v>
      </c>
      <c r="J1531" s="12">
        <v>13</v>
      </c>
      <c r="K1531" s="2"/>
      <c r="L1531" s="36"/>
      <c r="M1531" s="2"/>
      <c r="N1531" s="2"/>
      <c r="O1531" s="2"/>
      <c r="P1531" s="12">
        <v>5.2</v>
      </c>
      <c r="Q1531" s="12">
        <v>8.8000000000000007</v>
      </c>
      <c r="R1531" s="12"/>
      <c r="S1531" s="12"/>
      <c r="T1531" s="12"/>
      <c r="U1531" s="12"/>
      <c r="W1531" s="12"/>
      <c r="X1531" s="12"/>
      <c r="Y1531" s="12"/>
      <c r="Z1531" s="12"/>
      <c r="AB1531" s="12"/>
      <c r="AC1531" s="4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41"/>
      <c r="AO1531" s="12"/>
      <c r="AP1531" s="12"/>
      <c r="AQ1531" s="12"/>
      <c r="AR1531" s="41"/>
      <c r="AS1531" s="12"/>
      <c r="AT1531" s="12"/>
      <c r="AU1531" s="12"/>
      <c r="AV1531" s="12"/>
      <c r="AW1531" s="12"/>
      <c r="AX1531" s="13"/>
      <c r="AY1531" s="12"/>
      <c r="AZ1531" s="12"/>
      <c r="BA1531" s="12"/>
      <c r="BB1531" s="40">
        <v>0</v>
      </c>
      <c r="BC1531" s="12"/>
      <c r="BE1531" s="12"/>
      <c r="BF1531" s="12"/>
      <c r="BG1531" s="12"/>
      <c r="BH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  <c r="CN1531" s="12"/>
      <c r="CO1531" s="12"/>
      <c r="CP1531" s="12"/>
      <c r="CQ1531" s="12"/>
      <c r="CR1531" s="12"/>
      <c r="CS1531" s="12"/>
      <c r="CT1531" s="12"/>
      <c r="CU1531" s="12"/>
      <c r="CV1531" s="12"/>
      <c r="CW1531" s="12"/>
      <c r="CX1531" s="12"/>
      <c r="CY1531" s="12"/>
      <c r="CZ1531" s="12"/>
      <c r="DA1531" s="12"/>
      <c r="DB1531" s="12"/>
      <c r="DC1531" s="12"/>
      <c r="DD1531" s="12"/>
      <c r="DE1531" s="12"/>
      <c r="DF1531" s="12"/>
      <c r="DG1531" s="12"/>
      <c r="DH1531" s="12"/>
      <c r="DI1531" s="12"/>
      <c r="DJ1531" s="12"/>
      <c r="DK1531" s="12"/>
      <c r="DL1531" s="12"/>
      <c r="DM1531" s="12"/>
      <c r="DN1531" s="12"/>
      <c r="DO1531" s="12"/>
      <c r="DP1531" s="12"/>
      <c r="DQ1531" s="12"/>
      <c r="DR1531" s="12"/>
      <c r="DS1531" s="12"/>
      <c r="DT1531" s="12"/>
      <c r="DU1531" s="12"/>
      <c r="DV1531" s="12"/>
      <c r="DW1531" s="12"/>
      <c r="DX1531" s="12"/>
    </row>
    <row r="1532" spans="1:128" x14ac:dyDescent="0.25">
      <c r="A1532" s="34" t="s">
        <v>196</v>
      </c>
      <c r="B1532" s="1">
        <v>43556</v>
      </c>
      <c r="C1532" s="2"/>
      <c r="D1532" s="1"/>
      <c r="F1532">
        <v>79</v>
      </c>
      <c r="G1532" t="s">
        <v>32</v>
      </c>
      <c r="H1532" s="2"/>
      <c r="I1532" s="12"/>
      <c r="J1532" s="12"/>
      <c r="K1532" s="2"/>
      <c r="L1532" s="36"/>
      <c r="M1532" s="2"/>
      <c r="N1532" s="2"/>
      <c r="O1532" s="2"/>
      <c r="P1532" s="12"/>
      <c r="Q1532" s="12"/>
      <c r="R1532" s="12"/>
      <c r="S1532" s="12"/>
      <c r="T1532" s="12"/>
      <c r="U1532" s="12">
        <v>64.490833333333356</v>
      </c>
      <c r="V1532" s="40">
        <v>64.490833333333356</v>
      </c>
      <c r="W1532" s="12"/>
      <c r="X1532" s="12"/>
      <c r="Y1532" s="12"/>
      <c r="Z1532" s="12">
        <v>54.210000000000022</v>
      </c>
      <c r="AA1532" s="40">
        <v>54.210000000000022</v>
      </c>
      <c r="AB1532" s="12">
        <v>0.73341991666666695</v>
      </c>
      <c r="AC1532" s="42">
        <f t="shared" ref="AC1532:AC1533" si="99">AB1532/AA1532</f>
        <v>1.3529236610711431E-2</v>
      </c>
      <c r="AD1532" s="12"/>
      <c r="AE1532" s="12"/>
      <c r="AF1532" s="12"/>
      <c r="AG1532" s="12">
        <v>0.54166666666666685</v>
      </c>
      <c r="AH1532" s="12">
        <v>0</v>
      </c>
      <c r="AI1532" s="12">
        <v>0</v>
      </c>
      <c r="AJ1532" s="12"/>
      <c r="AK1532" s="12"/>
      <c r="AL1532" s="12">
        <v>64.404166666666683</v>
      </c>
      <c r="AM1532" s="12">
        <v>64.945833333333354</v>
      </c>
      <c r="AN1532" s="41">
        <v>64.945833333333354</v>
      </c>
      <c r="AO1532" s="12"/>
      <c r="AP1532" s="12"/>
      <c r="AQ1532" s="12"/>
      <c r="AR1532" s="41">
        <v>71.500000000000028</v>
      </c>
      <c r="AS1532" s="12">
        <v>17.333333333333339</v>
      </c>
      <c r="AT1532" s="12">
        <v>11.91666666666667</v>
      </c>
      <c r="AU1532" s="12">
        <v>16.250000000000004</v>
      </c>
      <c r="AV1532" s="12">
        <v>0</v>
      </c>
      <c r="AW1532" s="12">
        <v>26.000000000000007</v>
      </c>
      <c r="AX1532" s="13"/>
      <c r="AY1532" s="12"/>
      <c r="AZ1532" s="12"/>
      <c r="BA1532" s="12"/>
      <c r="BB1532" s="40">
        <v>0</v>
      </c>
      <c r="BC1532" s="12">
        <f>U1532+Z1532+AM1532+BA1532</f>
        <v>183.64666666666673</v>
      </c>
      <c r="BD1532">
        <f t="shared" ref="BD1532:BD1533" si="100">V1532+AA1532+AN1532</f>
        <v>183.64666666666673</v>
      </c>
      <c r="BE1532" s="12"/>
      <c r="BF1532" s="12"/>
      <c r="BG1532" s="12"/>
      <c r="BH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  <c r="CN1532" s="12"/>
      <c r="CO1532" s="12"/>
      <c r="CP1532" s="12"/>
      <c r="CQ1532" s="12"/>
      <c r="CR1532" s="12"/>
      <c r="CS1532" s="12"/>
      <c r="CT1532" s="12"/>
      <c r="CU1532" s="12"/>
      <c r="CV1532" s="12"/>
      <c r="CW1532" s="12"/>
      <c r="CX1532" s="12"/>
      <c r="CY1532" s="12"/>
      <c r="CZ1532" s="12"/>
      <c r="DA1532" s="12"/>
      <c r="DB1532" s="12"/>
      <c r="DC1532" s="12"/>
      <c r="DD1532" s="12"/>
      <c r="DE1532" s="12"/>
      <c r="DF1532" s="12"/>
      <c r="DG1532" s="12"/>
      <c r="DH1532" s="12"/>
      <c r="DI1532" s="12"/>
      <c r="DJ1532" s="12"/>
      <c r="DK1532" s="12"/>
      <c r="DL1532" s="12"/>
      <c r="DM1532" s="12"/>
      <c r="DN1532" s="12"/>
      <c r="DO1532" s="12"/>
      <c r="DP1532" s="12"/>
      <c r="DQ1532" s="12"/>
      <c r="DR1532" s="12"/>
      <c r="DS1532" s="12"/>
      <c r="DT1532" s="12"/>
      <c r="DU1532" s="12"/>
      <c r="DV1532" s="12"/>
      <c r="DW1532" s="12"/>
      <c r="DX1532" s="12"/>
    </row>
    <row r="1533" spans="1:128" x14ac:dyDescent="0.25">
      <c r="A1533" s="34" t="s">
        <v>196</v>
      </c>
      <c r="B1533" s="1">
        <v>43593</v>
      </c>
      <c r="C1533" s="2"/>
      <c r="D1533" s="1"/>
      <c r="F1533">
        <v>116</v>
      </c>
      <c r="G1533" t="s">
        <v>32</v>
      </c>
      <c r="H1533" s="2"/>
      <c r="I1533" s="12"/>
      <c r="J1533" s="12"/>
      <c r="K1533" s="2"/>
      <c r="L1533" s="36"/>
      <c r="M1533" s="2"/>
      <c r="N1533" s="2"/>
      <c r="O1533" s="2"/>
      <c r="P1533" s="12"/>
      <c r="Q1533" s="12"/>
      <c r="R1533" s="12"/>
      <c r="S1533" s="12"/>
      <c r="T1533" s="12"/>
      <c r="U1533" s="12">
        <v>95.993636363636341</v>
      </c>
      <c r="V1533" s="40">
        <v>95.993636363636341</v>
      </c>
      <c r="W1533" s="12"/>
      <c r="X1533" s="12"/>
      <c r="Y1533" s="12"/>
      <c r="Z1533" s="12">
        <v>52.628181818181815</v>
      </c>
      <c r="AA1533" s="40">
        <v>52.628181818181815</v>
      </c>
      <c r="AB1533" s="12">
        <v>0.54573040909090897</v>
      </c>
      <c r="AC1533" s="42">
        <f t="shared" si="99"/>
        <v>1.0369547079856972E-2</v>
      </c>
      <c r="AD1533" s="12"/>
      <c r="AE1533" s="12"/>
      <c r="AF1533" s="12"/>
      <c r="AG1533" s="12">
        <v>2.4359090909090906</v>
      </c>
      <c r="AH1533" s="12">
        <v>2.9795454545454541</v>
      </c>
      <c r="AI1533" s="12">
        <v>14.751363636363633</v>
      </c>
      <c r="AJ1533" s="12"/>
      <c r="AK1533" s="12"/>
      <c r="AL1533" s="12">
        <v>66.417727272727262</v>
      </c>
      <c r="AM1533" s="12">
        <v>86.584545454545434</v>
      </c>
      <c r="AN1533" s="41">
        <v>86.584545454545434</v>
      </c>
      <c r="AO1533" s="12"/>
      <c r="AP1533" s="12"/>
      <c r="AQ1533" s="12"/>
      <c r="AR1533" s="41">
        <v>75.272727272727266</v>
      </c>
      <c r="AS1533" s="12">
        <v>17.77272727272727</v>
      </c>
      <c r="AT1533" s="12">
        <v>11.499999999999998</v>
      </c>
      <c r="AU1533" s="12">
        <v>14.636363636363635</v>
      </c>
      <c r="AV1533" s="12">
        <v>10.454545454545453</v>
      </c>
      <c r="AW1533" s="12">
        <v>20.909090909090907</v>
      </c>
      <c r="AX1533" s="13"/>
      <c r="AY1533" s="12"/>
      <c r="AZ1533" s="12"/>
      <c r="BA1533" s="12"/>
      <c r="BB1533" s="40">
        <v>0</v>
      </c>
      <c r="BC1533" s="12">
        <f>U1533+Z1533+AM1533+BA1533</f>
        <v>235.20636363636359</v>
      </c>
      <c r="BD1533">
        <f t="shared" si="100"/>
        <v>235.20636363636359</v>
      </c>
      <c r="BE1533" s="12"/>
      <c r="BF1533" s="12"/>
      <c r="BG1533" s="12"/>
      <c r="BH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  <c r="CQ1533" s="12"/>
      <c r="CR1533" s="12"/>
      <c r="CS1533" s="12"/>
      <c r="CT1533" s="12"/>
      <c r="CU1533" s="12"/>
      <c r="CV1533" s="12"/>
      <c r="CW1533" s="12"/>
      <c r="CX1533" s="12"/>
      <c r="CY1533" s="12"/>
      <c r="CZ1533" s="12"/>
      <c r="DA1533" s="12"/>
      <c r="DB1533" s="12"/>
      <c r="DC1533" s="12"/>
      <c r="DD1533" s="12"/>
      <c r="DE1533" s="12"/>
      <c r="DF1533" s="12"/>
      <c r="DG1533" s="12"/>
      <c r="DH1533" s="12"/>
      <c r="DI1533" s="12"/>
      <c r="DJ1533" s="12"/>
      <c r="DK1533" s="12"/>
      <c r="DL1533" s="12"/>
      <c r="DM1533" s="12"/>
      <c r="DN1533" s="12"/>
      <c r="DO1533" s="12"/>
      <c r="DP1533" s="12"/>
      <c r="DQ1533" s="12"/>
      <c r="DR1533" s="12"/>
      <c r="DS1533" s="12"/>
      <c r="DT1533" s="12"/>
      <c r="DU1533" s="12"/>
      <c r="DV1533" s="12"/>
      <c r="DW1533" s="12"/>
      <c r="DX1533" s="12"/>
    </row>
    <row r="1534" spans="1:128" x14ac:dyDescent="0.25">
      <c r="A1534" s="34" t="s">
        <v>196</v>
      </c>
      <c r="B1534" s="1">
        <v>43477</v>
      </c>
      <c r="C1534" s="2">
        <v>0</v>
      </c>
      <c r="D1534" s="1" t="s">
        <v>223</v>
      </c>
      <c r="E1534" t="s">
        <v>14</v>
      </c>
      <c r="F1534">
        <v>0</v>
      </c>
      <c r="G1534" t="s">
        <v>32</v>
      </c>
      <c r="H1534" s="2"/>
      <c r="I1534" s="12"/>
      <c r="J1534" s="12"/>
      <c r="K1534" s="2"/>
      <c r="L1534" s="36"/>
      <c r="M1534" s="2"/>
      <c r="N1534" s="2"/>
      <c r="O1534" s="2"/>
      <c r="P1534" s="12"/>
      <c r="Q1534" s="12"/>
      <c r="R1534" s="12"/>
      <c r="S1534" s="12"/>
      <c r="T1534" s="12"/>
      <c r="U1534" s="12"/>
      <c r="W1534" s="12"/>
      <c r="X1534" s="12"/>
      <c r="Y1534" s="12"/>
      <c r="Z1534" s="12"/>
      <c r="AB1534" s="12"/>
      <c r="AC1534" s="4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41"/>
      <c r="AO1534" s="12"/>
      <c r="AP1534" s="12"/>
      <c r="AQ1534" s="12"/>
      <c r="AR1534" s="41"/>
      <c r="AS1534" s="12"/>
      <c r="AT1534" s="12"/>
      <c r="AU1534" s="12"/>
      <c r="AV1534" s="12"/>
      <c r="AW1534" s="12"/>
      <c r="AX1534" s="13"/>
      <c r="AY1534" s="12"/>
      <c r="AZ1534" s="12"/>
      <c r="BA1534" s="12"/>
      <c r="BB1534" s="40">
        <v>0</v>
      </c>
      <c r="BC1534" s="12"/>
      <c r="BE1534" s="12"/>
      <c r="BF1534" s="12"/>
      <c r="BG1534" s="12"/>
      <c r="BH1534" s="12"/>
      <c r="BJ1534" s="12"/>
      <c r="BK1534" s="12"/>
      <c r="BL1534" s="12"/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  <c r="CN1534" s="12"/>
      <c r="CO1534" s="12"/>
      <c r="CP1534" s="12"/>
      <c r="CQ1534" s="12"/>
      <c r="CR1534" s="12"/>
      <c r="CS1534" s="12"/>
      <c r="CT1534" s="12"/>
      <c r="CU1534" s="12"/>
      <c r="CV1534" s="12"/>
      <c r="CW1534" s="12"/>
      <c r="CX1534" s="12"/>
      <c r="CY1534" s="12"/>
      <c r="CZ1534" s="12"/>
      <c r="DA1534" s="12"/>
      <c r="DB1534" s="12"/>
      <c r="DC1534" s="12"/>
      <c r="DD1534" s="12"/>
      <c r="DE1534" s="12"/>
      <c r="DF1534" s="12"/>
      <c r="DG1534" s="12"/>
      <c r="DH1534" s="12"/>
      <c r="DI1534" s="12"/>
      <c r="DJ1534" s="12"/>
      <c r="DK1534" s="12"/>
      <c r="DL1534" s="12"/>
      <c r="DM1534" s="12"/>
      <c r="DN1534" s="12"/>
      <c r="DO1534" s="12"/>
      <c r="DP1534" s="12"/>
      <c r="DQ1534" s="12"/>
      <c r="DR1534" s="12"/>
      <c r="DS1534" s="12"/>
      <c r="DT1534" s="12"/>
      <c r="DU1534" s="12"/>
      <c r="DV1534" s="12"/>
      <c r="DW1534" s="12"/>
      <c r="DX1534" s="12"/>
    </row>
    <row r="1535" spans="1:128" x14ac:dyDescent="0.25">
      <c r="A1535" s="34" t="s">
        <v>196</v>
      </c>
      <c r="B1535" s="1">
        <v>43503</v>
      </c>
      <c r="C1535" s="2">
        <v>3</v>
      </c>
      <c r="D1535" t="s">
        <v>224</v>
      </c>
      <c r="E1535" t="s">
        <v>16</v>
      </c>
      <c r="F1535">
        <v>26</v>
      </c>
      <c r="G1535" t="s">
        <v>32</v>
      </c>
      <c r="H1535" s="2"/>
      <c r="I1535" s="12"/>
      <c r="J1535" s="12"/>
      <c r="K1535" s="2"/>
      <c r="L1535" s="36">
        <v>26</v>
      </c>
      <c r="M1535" s="2"/>
      <c r="N1535" s="2"/>
      <c r="O1535" s="2"/>
      <c r="P1535" s="12"/>
      <c r="Q1535" s="12"/>
      <c r="R1535" s="12"/>
      <c r="S1535" s="12"/>
      <c r="T1535" s="12"/>
      <c r="U1535" s="12"/>
      <c r="W1535" s="12"/>
      <c r="X1535" s="12"/>
      <c r="Y1535" s="12"/>
      <c r="Z1535" s="12"/>
      <c r="AB1535" s="14"/>
      <c r="AC1535" s="4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41"/>
      <c r="AO1535" s="12"/>
      <c r="AP1535" s="12"/>
      <c r="AQ1535" s="12"/>
      <c r="AR1535" s="41"/>
      <c r="AS1535" s="14"/>
      <c r="AT1535" s="14"/>
      <c r="AU1535" s="12"/>
      <c r="AV1535" s="14"/>
      <c r="AW1535" s="14"/>
      <c r="AX1535" s="20"/>
      <c r="AY1535" s="12"/>
      <c r="AZ1535" s="12"/>
      <c r="BA1535" s="12"/>
      <c r="BB1535" s="40">
        <v>0</v>
      </c>
      <c r="BC1535" s="12"/>
      <c r="BE1535" s="12"/>
      <c r="BF1535" s="12"/>
      <c r="BG1535" s="12"/>
      <c r="BH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  <c r="CN1535" s="12"/>
      <c r="CO1535" s="12"/>
      <c r="CP1535" s="12"/>
      <c r="CQ1535" s="12"/>
      <c r="CR1535" s="12"/>
      <c r="CS1535" s="12"/>
      <c r="CT1535" s="12"/>
      <c r="CU1535" s="12"/>
      <c r="CV1535" s="12"/>
      <c r="CW1535" s="12"/>
      <c r="CX1535" s="12"/>
      <c r="CY1535" s="12"/>
      <c r="CZ1535" s="12"/>
      <c r="DA1535" s="12"/>
      <c r="DB1535" s="12"/>
      <c r="DC1535" s="12"/>
      <c r="DD1535" s="12"/>
      <c r="DE1535" s="12"/>
      <c r="DF1535" s="12"/>
      <c r="DG1535" s="12"/>
      <c r="DH1535" s="12"/>
      <c r="DI1535" s="12"/>
      <c r="DJ1535" s="12"/>
      <c r="DK1535" s="12"/>
      <c r="DL1535" s="12"/>
      <c r="DM1535" s="12"/>
      <c r="DN1535" s="12"/>
      <c r="DO1535" s="12"/>
      <c r="DP1535" s="12"/>
      <c r="DQ1535" s="12"/>
      <c r="DR1535" s="12"/>
      <c r="DS1535" s="12"/>
      <c r="DT1535" s="12"/>
      <c r="DU1535" s="12"/>
      <c r="DV1535" s="12"/>
      <c r="DW1535" s="12"/>
      <c r="DX1535" s="12"/>
    </row>
    <row r="1536" spans="1:128" x14ac:dyDescent="0.25">
      <c r="A1536" s="34" t="s">
        <v>193</v>
      </c>
      <c r="B1536" s="1">
        <v>43517</v>
      </c>
      <c r="C1536" s="2">
        <v>4</v>
      </c>
      <c r="D1536" t="s">
        <v>220</v>
      </c>
      <c r="E1536" t="s">
        <v>17</v>
      </c>
      <c r="F1536">
        <v>40</v>
      </c>
      <c r="G1536" t="s">
        <v>15</v>
      </c>
      <c r="H1536" s="2"/>
      <c r="I1536" s="12">
        <v>468</v>
      </c>
      <c r="J1536" s="12">
        <v>11</v>
      </c>
      <c r="K1536" s="2"/>
      <c r="L1536" s="36"/>
      <c r="M1536" s="2">
        <v>40</v>
      </c>
      <c r="N1536" s="2"/>
      <c r="O1536" s="2"/>
      <c r="P1536" s="12">
        <v>5</v>
      </c>
      <c r="Q1536" s="12">
        <v>7</v>
      </c>
      <c r="R1536" s="12"/>
      <c r="S1536" s="12"/>
      <c r="T1536" s="12"/>
      <c r="U1536" s="12"/>
      <c r="W1536" s="12"/>
      <c r="X1536" s="12"/>
      <c r="Y1536" s="12"/>
      <c r="Z1536" s="12"/>
      <c r="AB1536" s="12"/>
      <c r="AC1536" s="4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41"/>
      <c r="AO1536" s="12"/>
      <c r="AP1536" s="12"/>
      <c r="AQ1536" s="12"/>
      <c r="AR1536" s="41"/>
      <c r="AS1536" s="12"/>
      <c r="AT1536" s="12"/>
      <c r="AU1536" s="12"/>
      <c r="AV1536" s="12"/>
      <c r="AW1536" s="12"/>
      <c r="AX1536" s="13"/>
      <c r="AY1536" s="12"/>
      <c r="AZ1536" s="12"/>
      <c r="BA1536" s="12"/>
      <c r="BB1536" s="40">
        <v>0</v>
      </c>
      <c r="BC1536" s="12"/>
      <c r="BE1536" s="12"/>
      <c r="BF1536" s="12"/>
      <c r="BG1536" s="12"/>
      <c r="BH1536" s="12"/>
      <c r="BJ1536" s="12"/>
      <c r="BK1536" s="12"/>
      <c r="BL1536" s="12"/>
      <c r="BM1536" s="12"/>
      <c r="BN1536" s="12"/>
      <c r="BO1536" s="12"/>
      <c r="BP1536" s="12"/>
      <c r="BQ1536" s="12"/>
      <c r="BR1536" s="12"/>
      <c r="BS1536" s="12"/>
      <c r="BT1536" s="12"/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  <c r="CN1536" s="12"/>
      <c r="CO1536" s="12"/>
      <c r="CP1536" s="12"/>
      <c r="CQ1536" s="12"/>
      <c r="CR1536" s="12"/>
      <c r="CS1536" s="12"/>
      <c r="CT1536" s="12"/>
      <c r="CU1536" s="12"/>
      <c r="CV1536" s="12"/>
      <c r="CW1536" s="12"/>
      <c r="CX1536" s="12"/>
      <c r="CY1536" s="12"/>
      <c r="CZ1536" s="12"/>
      <c r="DA1536" s="12"/>
      <c r="DB1536" s="12"/>
      <c r="DC1536" s="12"/>
      <c r="DD1536" s="12"/>
      <c r="DE1536" s="12"/>
      <c r="DF1536" s="12"/>
      <c r="DG1536" s="12"/>
      <c r="DH1536" s="12"/>
      <c r="DI1536" s="12"/>
      <c r="DJ1536" s="12"/>
      <c r="DK1536" s="12"/>
      <c r="DL1536" s="12"/>
      <c r="DM1536" s="12"/>
      <c r="DN1536" s="12"/>
      <c r="DO1536" s="12"/>
      <c r="DP1536" s="12"/>
      <c r="DQ1536" s="12"/>
      <c r="DR1536" s="12"/>
      <c r="DS1536" s="12"/>
      <c r="DT1536" s="12"/>
      <c r="DU1536" s="12"/>
      <c r="DV1536" s="12"/>
      <c r="DW1536" s="12"/>
      <c r="DX1536" s="12"/>
    </row>
    <row r="1537" spans="1:128" x14ac:dyDescent="0.25">
      <c r="A1537" s="34" t="s">
        <v>193</v>
      </c>
      <c r="B1537" s="1">
        <v>43612</v>
      </c>
      <c r="C1537" s="2">
        <v>9</v>
      </c>
      <c r="D1537" s="1" t="s">
        <v>122</v>
      </c>
      <c r="E1537" t="s">
        <v>20</v>
      </c>
      <c r="F1537">
        <v>135</v>
      </c>
      <c r="G1537" t="s">
        <v>15</v>
      </c>
      <c r="H1537" s="2"/>
      <c r="I1537" s="12"/>
      <c r="J1537" s="12"/>
      <c r="K1537" s="2"/>
      <c r="L1537" s="36"/>
      <c r="M1537" s="2"/>
      <c r="N1537" s="2"/>
      <c r="O1537" s="2"/>
      <c r="P1537" s="12"/>
      <c r="Q1537" s="12"/>
      <c r="R1537" s="12"/>
      <c r="S1537" s="12"/>
      <c r="T1537" s="12"/>
      <c r="U1537" s="12"/>
      <c r="W1537" s="12"/>
      <c r="X1537" s="12"/>
      <c r="Y1537" s="12"/>
      <c r="Z1537" s="12"/>
      <c r="AB1537" s="12"/>
      <c r="AC1537" s="4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41"/>
      <c r="AO1537" s="12"/>
      <c r="AP1537" s="12"/>
      <c r="AQ1537" s="12"/>
      <c r="AR1537" s="41"/>
      <c r="AS1537" s="12"/>
      <c r="AT1537" s="12"/>
      <c r="AU1537" s="12"/>
      <c r="AV1537" s="12"/>
      <c r="AW1537" s="12"/>
      <c r="AX1537" s="13"/>
      <c r="AY1537" s="12">
        <v>426.86250000000001</v>
      </c>
      <c r="AZ1537" s="12">
        <v>40.19</v>
      </c>
      <c r="BA1537" s="12">
        <v>171.55603875</v>
      </c>
      <c r="BB1537" s="40">
        <v>17.155603875000001</v>
      </c>
      <c r="BC1537" s="12"/>
      <c r="BE1537" s="12"/>
      <c r="BF1537" s="12">
        <v>0.75575347466960352</v>
      </c>
      <c r="BG1537" s="12"/>
      <c r="BH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  <c r="CQ1537" s="12"/>
      <c r="CR1537" s="12"/>
      <c r="CS1537" s="12"/>
      <c r="CT1537" s="12"/>
      <c r="CU1537" s="12"/>
      <c r="CV1537" s="12"/>
      <c r="CW1537" s="12"/>
      <c r="CX1537" s="12"/>
      <c r="CY1537" s="12"/>
      <c r="CZ1537" s="12"/>
      <c r="DA1537" s="12"/>
      <c r="DB1537" s="12"/>
      <c r="DC1537" s="12"/>
      <c r="DD1537" s="12"/>
      <c r="DE1537" s="12"/>
      <c r="DF1537" s="12"/>
      <c r="DG1537" s="12"/>
      <c r="DH1537" s="12"/>
      <c r="DI1537" s="12"/>
      <c r="DJ1537" s="12"/>
      <c r="DK1537" s="12"/>
      <c r="DL1537" s="12"/>
      <c r="DM1537" s="12"/>
      <c r="DN1537" s="12"/>
      <c r="DO1537" s="12"/>
      <c r="DP1537" s="12"/>
      <c r="DQ1537" s="12"/>
      <c r="DR1537" s="12"/>
      <c r="DS1537" s="12"/>
      <c r="DT1537" s="12"/>
      <c r="DU1537" s="12"/>
      <c r="DV1537" s="12"/>
      <c r="DW1537" s="12"/>
      <c r="DX1537" s="12"/>
    </row>
    <row r="1538" spans="1:128" x14ac:dyDescent="0.25">
      <c r="A1538" s="34" t="s">
        <v>193</v>
      </c>
      <c r="B1538" s="1">
        <v>43509</v>
      </c>
      <c r="C1538" s="2"/>
      <c r="D1538" s="1"/>
      <c r="F1538">
        <v>32</v>
      </c>
      <c r="G1538" t="s">
        <v>15</v>
      </c>
      <c r="H1538" s="2"/>
      <c r="I1538" s="12">
        <v>430</v>
      </c>
      <c r="J1538" s="12">
        <v>9.1999999999999993</v>
      </c>
      <c r="K1538" s="2"/>
      <c r="L1538" s="36"/>
      <c r="M1538" s="2"/>
      <c r="N1538" s="2"/>
      <c r="O1538" s="2"/>
      <c r="P1538" s="12">
        <v>5.8</v>
      </c>
      <c r="Q1538" s="12">
        <v>3.8</v>
      </c>
      <c r="R1538" s="12"/>
      <c r="S1538" s="12"/>
      <c r="T1538" s="12"/>
      <c r="U1538" s="12"/>
      <c r="W1538" s="12"/>
      <c r="X1538" s="12"/>
      <c r="Y1538" s="12"/>
      <c r="Z1538" s="12"/>
      <c r="AB1538" s="12"/>
      <c r="AC1538" s="4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41"/>
      <c r="AO1538" s="12"/>
      <c r="AP1538" s="12"/>
      <c r="AQ1538" s="12"/>
      <c r="AR1538" s="41"/>
      <c r="AS1538" s="12"/>
      <c r="AT1538" s="12"/>
      <c r="AU1538" s="12"/>
      <c r="AV1538" s="12"/>
      <c r="AW1538" s="12"/>
      <c r="AX1538" s="13"/>
      <c r="AY1538" s="12"/>
      <c r="AZ1538" s="12"/>
      <c r="BA1538" s="12"/>
      <c r="BB1538" s="40">
        <v>0</v>
      </c>
      <c r="BC1538" s="12"/>
      <c r="BE1538" s="12"/>
      <c r="BF1538" s="12"/>
      <c r="BG1538" s="12"/>
      <c r="BH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  <c r="CN1538" s="12"/>
      <c r="CO1538" s="12"/>
      <c r="CP1538" s="12"/>
      <c r="CQ1538" s="12"/>
      <c r="CR1538" s="12"/>
      <c r="CS1538" s="12"/>
      <c r="CT1538" s="12"/>
      <c r="CU1538" s="12"/>
      <c r="CV1538" s="12"/>
      <c r="CW1538" s="12"/>
      <c r="CX1538" s="12"/>
      <c r="CY1538" s="12"/>
      <c r="CZ1538" s="12"/>
      <c r="DA1538" s="12"/>
      <c r="DB1538" s="12"/>
      <c r="DC1538" s="12"/>
      <c r="DD1538" s="12"/>
      <c r="DE1538" s="12"/>
      <c r="DF1538" s="12"/>
      <c r="DG1538" s="12"/>
      <c r="DH1538" s="12"/>
      <c r="DI1538" s="12"/>
      <c r="DJ1538" s="12"/>
      <c r="DK1538" s="12"/>
      <c r="DL1538" s="12"/>
      <c r="DM1538" s="12"/>
      <c r="DN1538" s="12"/>
      <c r="DO1538" s="12"/>
      <c r="DP1538" s="12"/>
      <c r="DQ1538" s="12"/>
      <c r="DR1538" s="12"/>
      <c r="DS1538" s="12"/>
      <c r="DT1538" s="12"/>
      <c r="DU1538" s="12"/>
      <c r="DV1538" s="12"/>
      <c r="DW1538" s="12"/>
      <c r="DX1538" s="12"/>
    </row>
    <row r="1539" spans="1:128" x14ac:dyDescent="0.25">
      <c r="A1539" s="34" t="s">
        <v>193</v>
      </c>
      <c r="B1539" s="1">
        <v>43522</v>
      </c>
      <c r="C1539" s="2"/>
      <c r="D1539" s="1"/>
      <c r="F1539">
        <v>45</v>
      </c>
      <c r="G1539" t="s">
        <v>15</v>
      </c>
      <c r="H1539" s="2"/>
      <c r="I1539" s="12"/>
      <c r="J1539" s="12"/>
      <c r="K1539" s="2"/>
      <c r="L1539" s="36"/>
      <c r="M1539" s="2"/>
      <c r="N1539" s="2"/>
      <c r="O1539" s="2"/>
      <c r="P1539" s="12"/>
      <c r="Q1539" s="12"/>
      <c r="R1539" s="12"/>
      <c r="S1539" s="12"/>
      <c r="T1539" s="12"/>
      <c r="U1539" s="12"/>
      <c r="W1539" s="12"/>
      <c r="X1539" s="12"/>
      <c r="Y1539" s="12"/>
      <c r="Z1539" s="12"/>
      <c r="AB1539" s="12"/>
      <c r="AC1539" s="4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41"/>
      <c r="AO1539" s="12"/>
      <c r="AP1539" s="12"/>
      <c r="AQ1539" s="12"/>
      <c r="AR1539" s="41"/>
      <c r="AS1539" s="12"/>
      <c r="AT1539" s="12"/>
      <c r="AU1539" s="12"/>
      <c r="AV1539" s="12"/>
      <c r="AW1539" s="12"/>
      <c r="AX1539" s="13"/>
      <c r="AY1539" s="12"/>
      <c r="AZ1539" s="12"/>
      <c r="BA1539" s="12"/>
      <c r="BB1539" s="40">
        <v>0</v>
      </c>
      <c r="BC1539" s="12"/>
      <c r="BE1539" s="12"/>
      <c r="BF1539" s="12"/>
      <c r="BG1539" s="12"/>
      <c r="BH1539" s="12"/>
      <c r="BJ1539" s="12">
        <v>1.2642547346424362</v>
      </c>
      <c r="BK1539" s="12">
        <f>BP1539+BS1539+BV1539+BY1539+CB1539+CE1539+CH1539+CK1539+CN1539+CQ1539+CT1539+CW1539</f>
        <v>240.15307773668269</v>
      </c>
      <c r="BL1539" s="12"/>
      <c r="BM1539" s="12"/>
      <c r="BN1539" s="12">
        <v>0.19093887850827349</v>
      </c>
      <c r="BO1539" s="2">
        <v>50</v>
      </c>
      <c r="BP1539" s="12">
        <f>BN1539*BO1539</f>
        <v>9.5469439254136734</v>
      </c>
      <c r="BQ1539" s="12">
        <v>0.25979902820769535</v>
      </c>
      <c r="BR1539" s="2">
        <v>100</v>
      </c>
      <c r="BS1539" s="12">
        <f>BQ1539*BR1539</f>
        <v>25.979902820769535</v>
      </c>
      <c r="BT1539" s="12">
        <v>0.26285878258293843</v>
      </c>
      <c r="BU1539" s="2">
        <v>150</v>
      </c>
      <c r="BV1539" s="12">
        <f>BT1539*BU1539</f>
        <v>39.428817387440766</v>
      </c>
      <c r="BW1539" s="12">
        <v>0.26842480478540309</v>
      </c>
      <c r="BX1539" s="2">
        <v>300</v>
      </c>
      <c r="BY1539" s="12">
        <f>BW1539*BX1539</f>
        <v>80.527441435620929</v>
      </c>
      <c r="BZ1539" s="12">
        <v>0.28223324055812593</v>
      </c>
      <c r="CA1539" s="2">
        <v>300</v>
      </c>
      <c r="CB1539" s="12">
        <f>BZ1539*CA1539</f>
        <v>84.669972167437777</v>
      </c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  <c r="CN1539" s="12"/>
      <c r="CO1539" s="12"/>
      <c r="CP1539" s="12"/>
      <c r="CQ1539" s="12"/>
      <c r="CR1539" s="12"/>
      <c r="CS1539" s="12"/>
      <c r="CT1539" s="12"/>
      <c r="CU1539" s="12"/>
      <c r="CV1539" s="12"/>
      <c r="CW1539" s="12"/>
      <c r="CX1539" s="12"/>
      <c r="CY1539" s="12"/>
      <c r="CZ1539" s="12"/>
      <c r="DA1539" s="12"/>
      <c r="DB1539" s="12"/>
      <c r="DC1539" s="12"/>
      <c r="DD1539" s="12"/>
      <c r="DE1539" s="12"/>
      <c r="DF1539" s="12"/>
      <c r="DG1539" s="12"/>
      <c r="DH1539" s="12"/>
      <c r="DI1539" s="12"/>
      <c r="DJ1539" s="12"/>
      <c r="DK1539" s="12"/>
      <c r="DL1539" s="12"/>
      <c r="DM1539" s="12"/>
      <c r="DN1539" s="12"/>
      <c r="DO1539" s="12"/>
      <c r="DP1539" s="12"/>
      <c r="DQ1539" s="12"/>
      <c r="DR1539" s="12"/>
      <c r="DS1539" s="12"/>
      <c r="DT1539" s="12"/>
      <c r="DU1539" s="12"/>
      <c r="DV1539" s="12"/>
      <c r="DW1539" s="12"/>
      <c r="DX1539" s="12"/>
    </row>
    <row r="1540" spans="1:128" x14ac:dyDescent="0.25">
      <c r="A1540" s="34" t="s">
        <v>193</v>
      </c>
      <c r="B1540" s="1">
        <v>43523</v>
      </c>
      <c r="C1540" s="2"/>
      <c r="D1540" s="1"/>
      <c r="F1540">
        <v>46</v>
      </c>
      <c r="G1540" t="s">
        <v>15</v>
      </c>
      <c r="H1540" s="2"/>
      <c r="I1540" s="12">
        <v>518</v>
      </c>
      <c r="J1540" s="12">
        <v>12</v>
      </c>
      <c r="K1540" s="2"/>
      <c r="L1540" s="36"/>
      <c r="M1540" s="2"/>
      <c r="N1540" s="2"/>
      <c r="O1540" s="2"/>
      <c r="P1540" s="12">
        <v>4.2</v>
      </c>
      <c r="Q1540" s="12">
        <v>8.8000000000000007</v>
      </c>
      <c r="R1540" s="12"/>
      <c r="S1540" s="12"/>
      <c r="T1540" s="12"/>
      <c r="U1540" s="12"/>
      <c r="W1540" s="12"/>
      <c r="X1540" s="12"/>
      <c r="Y1540" s="12"/>
      <c r="Z1540" s="12"/>
      <c r="AB1540" s="12"/>
      <c r="AC1540" s="4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41"/>
      <c r="AO1540" s="12"/>
      <c r="AP1540" s="12"/>
      <c r="AQ1540" s="12"/>
      <c r="AR1540" s="41"/>
      <c r="AS1540" s="12"/>
      <c r="AT1540" s="12"/>
      <c r="AU1540" s="12"/>
      <c r="AV1540" s="12"/>
      <c r="AW1540" s="12"/>
      <c r="AX1540" s="13"/>
      <c r="AY1540" s="12"/>
      <c r="AZ1540" s="12"/>
      <c r="BA1540" s="12"/>
      <c r="BB1540" s="40">
        <v>0</v>
      </c>
      <c r="BC1540" s="12"/>
      <c r="BE1540" s="12"/>
      <c r="BF1540" s="12"/>
      <c r="BG1540" s="12"/>
      <c r="BH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  <c r="CN1540" s="12"/>
      <c r="CO1540" s="12"/>
      <c r="CP1540" s="12"/>
      <c r="CQ1540" s="12"/>
      <c r="CR1540" s="12"/>
      <c r="CS1540" s="12"/>
      <c r="CT1540" s="12"/>
      <c r="CU1540" s="12"/>
      <c r="CV1540" s="12"/>
      <c r="CW1540" s="12"/>
      <c r="CX1540" s="12"/>
      <c r="CY1540" s="12"/>
      <c r="CZ1540" s="12"/>
      <c r="DA1540" s="12"/>
      <c r="DB1540" s="12"/>
      <c r="DC1540" s="12"/>
      <c r="DD1540" s="12"/>
      <c r="DE1540" s="12"/>
      <c r="DF1540" s="12"/>
      <c r="DG1540" s="12"/>
      <c r="DH1540" s="12"/>
      <c r="DI1540" s="12"/>
      <c r="DJ1540" s="12"/>
      <c r="DK1540" s="12"/>
      <c r="DL1540" s="12"/>
      <c r="DM1540" s="12"/>
      <c r="DN1540" s="12"/>
      <c r="DO1540" s="12"/>
      <c r="DP1540" s="12"/>
      <c r="DQ1540" s="12"/>
      <c r="DR1540" s="12"/>
      <c r="DS1540" s="12"/>
      <c r="DT1540" s="12"/>
      <c r="DU1540" s="12"/>
      <c r="DV1540" s="12"/>
      <c r="DW1540" s="12"/>
      <c r="DX1540" s="12"/>
    </row>
    <row r="1541" spans="1:128" x14ac:dyDescent="0.25">
      <c r="A1541" s="34" t="s">
        <v>193</v>
      </c>
      <c r="B1541" s="1">
        <v>43537</v>
      </c>
      <c r="C1541" s="2"/>
      <c r="D1541" s="1"/>
      <c r="F1541">
        <v>60</v>
      </c>
      <c r="G1541" t="s">
        <v>15</v>
      </c>
      <c r="H1541" s="2"/>
      <c r="I1541" s="12">
        <v>550</v>
      </c>
      <c r="J1541" s="12">
        <v>14</v>
      </c>
      <c r="K1541" s="2"/>
      <c r="L1541" s="36"/>
      <c r="M1541" s="2"/>
      <c r="N1541" s="2"/>
      <c r="O1541" s="2"/>
      <c r="P1541" s="12">
        <v>3.6</v>
      </c>
      <c r="Q1541" s="12">
        <v>11.2</v>
      </c>
      <c r="R1541" s="12"/>
      <c r="S1541" s="12"/>
      <c r="T1541" s="12"/>
      <c r="U1541" s="12"/>
      <c r="W1541" s="12"/>
      <c r="X1541" s="12"/>
      <c r="Y1541" s="12"/>
      <c r="Z1541" s="12"/>
      <c r="AB1541" s="12"/>
      <c r="AC1541" s="4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41"/>
      <c r="AO1541" s="12"/>
      <c r="AP1541" s="12"/>
      <c r="AQ1541" s="12"/>
      <c r="AR1541" s="41"/>
      <c r="AS1541" s="12"/>
      <c r="AT1541" s="12"/>
      <c r="AU1541" s="12"/>
      <c r="AV1541" s="12"/>
      <c r="AW1541" s="12"/>
      <c r="AX1541" s="13"/>
      <c r="AY1541" s="12"/>
      <c r="AZ1541" s="12"/>
      <c r="BA1541" s="12"/>
      <c r="BB1541" s="40">
        <v>0</v>
      </c>
      <c r="BC1541" s="12"/>
      <c r="BE1541" s="12"/>
      <c r="BF1541" s="12"/>
      <c r="BG1541" s="12"/>
      <c r="BH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  <c r="CN1541" s="12"/>
      <c r="CO1541" s="12"/>
      <c r="CP1541" s="12"/>
      <c r="CQ1541" s="12"/>
      <c r="CR1541" s="12"/>
      <c r="CS1541" s="12"/>
      <c r="CT1541" s="12"/>
      <c r="CU1541" s="12"/>
      <c r="CV1541" s="12"/>
      <c r="CW1541" s="12"/>
      <c r="CX1541" s="12"/>
      <c r="CY1541" s="12"/>
      <c r="CZ1541" s="12"/>
      <c r="DA1541" s="12"/>
      <c r="DB1541" s="12"/>
      <c r="DC1541" s="12"/>
      <c r="DD1541" s="12"/>
      <c r="DE1541" s="12"/>
      <c r="DF1541" s="12"/>
      <c r="DG1541" s="12"/>
      <c r="DH1541" s="12"/>
      <c r="DI1541" s="12"/>
      <c r="DJ1541" s="12"/>
      <c r="DK1541" s="12"/>
      <c r="DL1541" s="12"/>
      <c r="DM1541" s="12"/>
      <c r="DN1541" s="12"/>
      <c r="DO1541" s="12"/>
      <c r="DP1541" s="12"/>
      <c r="DQ1541" s="12"/>
      <c r="DR1541" s="12"/>
      <c r="DS1541" s="12"/>
      <c r="DT1541" s="12"/>
      <c r="DU1541" s="12"/>
      <c r="DV1541" s="12"/>
      <c r="DW1541" s="12"/>
      <c r="DX1541" s="12"/>
    </row>
    <row r="1542" spans="1:128" x14ac:dyDescent="0.25">
      <c r="A1542" s="34" t="s">
        <v>193</v>
      </c>
      <c r="B1542" s="1">
        <v>43545</v>
      </c>
      <c r="C1542" s="2"/>
      <c r="D1542" s="1"/>
      <c r="F1542">
        <v>68</v>
      </c>
      <c r="G1542" t="s">
        <v>15</v>
      </c>
      <c r="H1542" s="2"/>
      <c r="I1542" s="12">
        <v>540</v>
      </c>
      <c r="J1542" s="12">
        <v>13.6</v>
      </c>
      <c r="K1542" s="2"/>
      <c r="L1542" s="36"/>
      <c r="M1542" s="2"/>
      <c r="N1542" s="2"/>
      <c r="O1542" s="2"/>
      <c r="P1542" s="12">
        <v>5.2</v>
      </c>
      <c r="Q1542" s="12">
        <v>9.4</v>
      </c>
      <c r="R1542" s="12"/>
      <c r="S1542" s="12"/>
      <c r="T1542" s="12"/>
      <c r="U1542" s="12"/>
      <c r="W1542" s="12"/>
      <c r="X1542" s="12"/>
      <c r="Y1542" s="12"/>
      <c r="Z1542" s="12"/>
      <c r="AB1542" s="12"/>
      <c r="AC1542" s="4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41"/>
      <c r="AO1542" s="12"/>
      <c r="AP1542" s="12"/>
      <c r="AQ1542" s="12"/>
      <c r="AR1542" s="41"/>
      <c r="AS1542" s="12"/>
      <c r="AT1542" s="12"/>
      <c r="AU1542" s="12"/>
      <c r="AV1542" s="12"/>
      <c r="AW1542" s="12"/>
      <c r="AX1542" s="13"/>
      <c r="AY1542" s="12"/>
      <c r="AZ1542" s="12"/>
      <c r="BA1542" s="12"/>
      <c r="BB1542" s="40">
        <v>0</v>
      </c>
      <c r="BC1542" s="12"/>
      <c r="BE1542" s="12"/>
      <c r="BF1542" s="12"/>
      <c r="BG1542" s="12"/>
      <c r="BH1542" s="12"/>
      <c r="BJ1542" s="12"/>
      <c r="BK1542" s="12"/>
      <c r="BL1542" s="12"/>
      <c r="BM1542" s="12"/>
      <c r="BN1542" s="12"/>
      <c r="BO1542" s="12"/>
      <c r="BP1542" s="12"/>
      <c r="BQ1542" s="12"/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  <c r="CQ1542" s="12"/>
      <c r="CR1542" s="12"/>
      <c r="CS1542" s="12"/>
      <c r="CT1542" s="12"/>
      <c r="CU1542" s="12"/>
      <c r="CV1542" s="12"/>
      <c r="CW1542" s="12"/>
      <c r="CX1542" s="12"/>
      <c r="CY1542" s="12"/>
      <c r="CZ1542" s="12"/>
      <c r="DA1542" s="12"/>
      <c r="DB1542" s="12"/>
      <c r="DC1542" s="12"/>
      <c r="DD1542" s="12"/>
      <c r="DE1542" s="12"/>
      <c r="DF1542" s="12"/>
      <c r="DG1542" s="12"/>
      <c r="DH1542" s="12"/>
      <c r="DI1542" s="12"/>
      <c r="DJ1542" s="12"/>
      <c r="DK1542" s="12"/>
      <c r="DL1542" s="12"/>
      <c r="DM1542" s="12"/>
      <c r="DN1542" s="12"/>
      <c r="DO1542" s="12"/>
      <c r="DP1542" s="12"/>
      <c r="DQ1542" s="12"/>
      <c r="DR1542" s="12"/>
      <c r="DS1542" s="12"/>
      <c r="DT1542" s="12"/>
      <c r="DU1542" s="12"/>
      <c r="DV1542" s="12"/>
      <c r="DW1542" s="12"/>
      <c r="DX1542" s="12"/>
    </row>
    <row r="1543" spans="1:128" x14ac:dyDescent="0.25">
      <c r="A1543" s="34" t="s">
        <v>193</v>
      </c>
      <c r="B1543" s="1">
        <v>43546</v>
      </c>
      <c r="C1543" s="2"/>
      <c r="D1543" s="1"/>
      <c r="F1543">
        <v>69</v>
      </c>
      <c r="G1543" t="s">
        <v>15</v>
      </c>
      <c r="H1543" s="2"/>
      <c r="I1543" s="12"/>
      <c r="J1543" s="12"/>
      <c r="K1543" s="2"/>
      <c r="L1543" s="36"/>
      <c r="M1543" s="2"/>
      <c r="N1543" s="2"/>
      <c r="O1543" s="2"/>
      <c r="P1543" s="12"/>
      <c r="Q1543" s="12"/>
      <c r="R1543" s="12"/>
      <c r="S1543" s="12"/>
      <c r="T1543" s="12"/>
      <c r="U1543" s="12"/>
      <c r="W1543" s="12"/>
      <c r="X1543" s="12"/>
      <c r="Y1543" s="12"/>
      <c r="Z1543" s="12"/>
      <c r="AB1543" s="12"/>
      <c r="AC1543" s="4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41"/>
      <c r="AO1543" s="12"/>
      <c r="AP1543" s="12"/>
      <c r="AQ1543" s="12"/>
      <c r="AR1543" s="41"/>
      <c r="AS1543" s="12"/>
      <c r="AT1543" s="12"/>
      <c r="AU1543" s="12"/>
      <c r="AV1543" s="12"/>
      <c r="AW1543" s="12"/>
      <c r="AX1543" s="13"/>
      <c r="AY1543" s="12"/>
      <c r="AZ1543" s="12"/>
      <c r="BA1543" s="12"/>
      <c r="BB1543" s="40">
        <v>0</v>
      </c>
      <c r="BC1543" s="12"/>
      <c r="BE1543" s="12"/>
      <c r="BF1543" s="12"/>
      <c r="BG1543" s="12"/>
      <c r="BH1543" s="12"/>
      <c r="BJ1543" s="12">
        <v>1.1083491691468959</v>
      </c>
      <c r="BK1543" s="12">
        <f>BP1543+BS1543+BV1543+BY1543+CB1543+CE1543+CH1543+CK1543+CN1543+CQ1543+CT1543+CW1543</f>
        <v>206.18690061687789</v>
      </c>
      <c r="BL1543" s="12"/>
      <c r="BM1543" s="12"/>
      <c r="BN1543" s="12">
        <v>0.21748130697620502</v>
      </c>
      <c r="BO1543" s="2">
        <v>50</v>
      </c>
      <c r="BP1543" s="12">
        <f>BN1543*BO1543</f>
        <v>10.874065348810252</v>
      </c>
      <c r="BQ1543" s="12">
        <v>0.20180078055324785</v>
      </c>
      <c r="BR1543" s="2">
        <v>100</v>
      </c>
      <c r="BS1543" s="12">
        <f>BQ1543*BR1543</f>
        <v>20.180078055324785</v>
      </c>
      <c r="BT1543" s="12">
        <v>0.21058244848326704</v>
      </c>
      <c r="BU1543" s="2">
        <v>150</v>
      </c>
      <c r="BV1543" s="12">
        <f>BT1543*BU1543</f>
        <v>31.587367272490056</v>
      </c>
      <c r="BW1543" s="12">
        <v>0.22926432893724633</v>
      </c>
      <c r="BX1543" s="2">
        <v>300</v>
      </c>
      <c r="BY1543" s="12">
        <f>BW1543*BX1543</f>
        <v>68.779298681173898</v>
      </c>
      <c r="BZ1543" s="12">
        <v>0.24922030419692973</v>
      </c>
      <c r="CA1543" s="2">
        <v>300</v>
      </c>
      <c r="CB1543" s="12">
        <f>BZ1543*CA1543</f>
        <v>74.76609125907892</v>
      </c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  <c r="CN1543" s="12"/>
      <c r="CO1543" s="12"/>
      <c r="CP1543" s="12"/>
      <c r="CQ1543" s="12"/>
      <c r="CR1543" s="12"/>
      <c r="CS1543" s="12"/>
      <c r="CT1543" s="12"/>
      <c r="CU1543" s="12"/>
      <c r="CV1543" s="12"/>
      <c r="CW1543" s="12"/>
      <c r="CX1543" s="12"/>
      <c r="CY1543" s="12"/>
      <c r="CZ1543" s="12"/>
      <c r="DA1543" s="12"/>
      <c r="DB1543" s="12"/>
      <c r="DC1543" s="12"/>
      <c r="DD1543" s="12"/>
      <c r="DE1543" s="12"/>
      <c r="DF1543" s="12"/>
      <c r="DG1543" s="12"/>
      <c r="DH1543" s="12"/>
      <c r="DI1543" s="12"/>
      <c r="DJ1543" s="12"/>
      <c r="DK1543" s="12"/>
      <c r="DL1543" s="12"/>
      <c r="DM1543" s="12"/>
      <c r="DN1543" s="12"/>
      <c r="DO1543" s="12"/>
      <c r="DP1543" s="12"/>
      <c r="DQ1543" s="12"/>
      <c r="DR1543" s="12"/>
      <c r="DS1543" s="12"/>
      <c r="DT1543" s="12"/>
      <c r="DU1543" s="12"/>
      <c r="DV1543" s="12"/>
      <c r="DW1543" s="12"/>
      <c r="DX1543" s="12"/>
    </row>
    <row r="1544" spans="1:128" x14ac:dyDescent="0.25">
      <c r="A1544" s="34" t="s">
        <v>193</v>
      </c>
      <c r="B1544" s="1">
        <v>43556</v>
      </c>
      <c r="C1544" s="2"/>
      <c r="D1544" s="1"/>
      <c r="F1544">
        <v>79</v>
      </c>
      <c r="G1544" t="s">
        <v>15</v>
      </c>
      <c r="H1544" s="2"/>
      <c r="I1544" s="12"/>
      <c r="J1544" s="12"/>
      <c r="K1544" s="2"/>
      <c r="L1544" s="36"/>
      <c r="M1544" s="2"/>
      <c r="N1544" s="2"/>
      <c r="O1544" s="2"/>
      <c r="P1544" s="12"/>
      <c r="Q1544" s="12"/>
      <c r="R1544" s="12"/>
      <c r="S1544" s="12"/>
      <c r="T1544" s="12"/>
      <c r="U1544" s="12">
        <v>113.69599999999998</v>
      </c>
      <c r="V1544" s="40">
        <v>113.69599999999998</v>
      </c>
      <c r="W1544" s="12"/>
      <c r="X1544" s="12"/>
      <c r="Y1544" s="12"/>
      <c r="Z1544" s="12">
        <v>16.19250000000001</v>
      </c>
      <c r="AA1544" s="40">
        <v>16.19250000000001</v>
      </c>
      <c r="AB1544" s="12">
        <v>0.49554999999999999</v>
      </c>
      <c r="AC1544" s="42">
        <f t="shared" ref="AC1544:AC1545" si="101">AB1544/AA1544</f>
        <v>3.0603674540682396E-2</v>
      </c>
      <c r="AD1544" s="12"/>
      <c r="AE1544" s="12"/>
      <c r="AF1544" s="12"/>
      <c r="AG1544" s="12">
        <v>0.67999999999999983</v>
      </c>
      <c r="AH1544" s="12">
        <v>0</v>
      </c>
      <c r="AI1544" s="12">
        <v>0</v>
      </c>
      <c r="AJ1544" s="12"/>
      <c r="AK1544" s="12"/>
      <c r="AL1544" s="12">
        <v>29.112500000000001</v>
      </c>
      <c r="AM1544" s="12">
        <v>29.7925</v>
      </c>
      <c r="AN1544" s="41">
        <v>29.7925</v>
      </c>
      <c r="AO1544" s="12"/>
      <c r="AP1544" s="12"/>
      <c r="AQ1544" s="12"/>
      <c r="AR1544" s="41">
        <v>82.45</v>
      </c>
      <c r="AS1544" s="12">
        <v>32.299999999999997</v>
      </c>
      <c r="AT1544" s="12">
        <v>8.5</v>
      </c>
      <c r="AU1544" s="12">
        <v>8.5</v>
      </c>
      <c r="AV1544" s="12">
        <v>0</v>
      </c>
      <c r="AW1544" s="12">
        <v>33.15</v>
      </c>
      <c r="AX1544" s="13"/>
      <c r="AY1544" s="12"/>
      <c r="AZ1544" s="12"/>
      <c r="BA1544" s="12"/>
      <c r="BB1544" s="40">
        <v>0</v>
      </c>
      <c r="BC1544" s="12">
        <f>U1544+Z1544+AM1544+BA1544</f>
        <v>159.68099999999998</v>
      </c>
      <c r="BD1544">
        <f t="shared" ref="BD1544:BD1545" si="102">V1544+AA1544+AN1544</f>
        <v>159.68099999999998</v>
      </c>
      <c r="BE1544" s="12"/>
      <c r="BF1544" s="12"/>
      <c r="BG1544" s="12"/>
      <c r="BH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  <c r="CN1544" s="12"/>
      <c r="CO1544" s="12"/>
      <c r="CP1544" s="12"/>
      <c r="CQ1544" s="12"/>
      <c r="CR1544" s="12"/>
      <c r="CS1544" s="12"/>
      <c r="CT1544" s="12"/>
      <c r="CU1544" s="12"/>
      <c r="CV1544" s="12"/>
      <c r="CW1544" s="12"/>
      <c r="CX1544" s="12"/>
      <c r="CY1544" s="12"/>
      <c r="CZ1544" s="12"/>
      <c r="DA1544" s="12"/>
      <c r="DB1544" s="12"/>
      <c r="DC1544" s="12"/>
      <c r="DD1544" s="12"/>
      <c r="DE1544" s="12"/>
      <c r="DF1544" s="12"/>
      <c r="DG1544" s="12"/>
      <c r="DH1544" s="12"/>
      <c r="DI1544" s="12"/>
      <c r="DJ1544" s="12"/>
      <c r="DK1544" s="12"/>
      <c r="DL1544" s="12"/>
      <c r="DM1544" s="12"/>
      <c r="DN1544" s="12"/>
      <c r="DO1544" s="12"/>
      <c r="DP1544" s="12"/>
      <c r="DQ1544" s="12"/>
      <c r="DR1544" s="12"/>
      <c r="DS1544" s="12"/>
      <c r="DT1544" s="12"/>
      <c r="DU1544" s="12"/>
      <c r="DV1544" s="12"/>
      <c r="DW1544" s="12"/>
      <c r="DX1544" s="12"/>
    </row>
    <row r="1545" spans="1:128" x14ac:dyDescent="0.25">
      <c r="A1545" s="34" t="s">
        <v>193</v>
      </c>
      <c r="B1545" s="1">
        <v>43593</v>
      </c>
      <c r="C1545" s="2"/>
      <c r="D1545" s="1"/>
      <c r="F1545">
        <v>116</v>
      </c>
      <c r="G1545" t="s">
        <v>15</v>
      </c>
      <c r="H1545" s="2"/>
      <c r="I1545" s="12"/>
      <c r="J1545" s="12"/>
      <c r="K1545" s="2"/>
      <c r="L1545" s="36"/>
      <c r="M1545" s="2"/>
      <c r="N1545" s="2"/>
      <c r="O1545" s="2"/>
      <c r="P1545" s="12"/>
      <c r="Q1545" s="12"/>
      <c r="R1545" s="12"/>
      <c r="S1545" s="12"/>
      <c r="T1545" s="12"/>
      <c r="U1545" s="12">
        <v>116.68736842105262</v>
      </c>
      <c r="V1545" s="40">
        <v>116.68736842105262</v>
      </c>
      <c r="W1545" s="12"/>
      <c r="X1545" s="12"/>
      <c r="Y1545" s="12"/>
      <c r="Z1545" s="12">
        <v>71.848421052631579</v>
      </c>
      <c r="AA1545" s="40">
        <v>71.848421052631579</v>
      </c>
      <c r="AB1545" s="12">
        <v>0.86210526315789471</v>
      </c>
      <c r="AC1545" s="42">
        <f t="shared" si="101"/>
        <v>1.1998945147679324E-2</v>
      </c>
      <c r="AD1545" s="12"/>
      <c r="AE1545" s="12"/>
      <c r="AF1545" s="12"/>
      <c r="AG1545" s="12">
        <v>0.64421052631578946</v>
      </c>
      <c r="AH1545" s="12">
        <v>1.3357894736842104</v>
      </c>
      <c r="AI1545" s="12">
        <v>51.915789473684207</v>
      </c>
      <c r="AJ1545" s="12"/>
      <c r="AK1545" s="12"/>
      <c r="AL1545" s="12">
        <v>67.490526315789467</v>
      </c>
      <c r="AM1545" s="12">
        <v>121.38631578947367</v>
      </c>
      <c r="AN1545" s="41">
        <v>121.38631578947367</v>
      </c>
      <c r="AO1545" s="12"/>
      <c r="AP1545" s="12"/>
      <c r="AQ1545" s="12"/>
      <c r="AR1545" s="41">
        <v>74.84210526315789</v>
      </c>
      <c r="AS1545" s="12">
        <v>4.7368421052631575</v>
      </c>
      <c r="AT1545" s="12">
        <v>21.789473684210527</v>
      </c>
      <c r="AU1545" s="12">
        <v>15.157894736842104</v>
      </c>
      <c r="AV1545" s="12">
        <v>4.7368421052631575</v>
      </c>
      <c r="AW1545" s="12">
        <v>28.421052631578945</v>
      </c>
      <c r="AX1545" s="13"/>
      <c r="AY1545" s="12"/>
      <c r="AZ1545" s="12"/>
      <c r="BA1545" s="12"/>
      <c r="BB1545" s="40">
        <v>0</v>
      </c>
      <c r="BC1545" s="12">
        <f>U1545+Z1545+AM1545+BA1545</f>
        <v>309.92210526315785</v>
      </c>
      <c r="BD1545">
        <f t="shared" si="102"/>
        <v>309.92210526315785</v>
      </c>
      <c r="BE1545" s="12"/>
      <c r="BF1545" s="12"/>
      <c r="BG1545" s="12"/>
      <c r="BH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  <c r="CQ1545" s="12"/>
      <c r="CR1545" s="12"/>
      <c r="CS1545" s="12"/>
      <c r="CT1545" s="12"/>
      <c r="CU1545" s="12"/>
      <c r="CV1545" s="12"/>
      <c r="CW1545" s="12"/>
      <c r="CX1545" s="12"/>
      <c r="CY1545" s="12"/>
      <c r="CZ1545" s="12"/>
      <c r="DA1545" s="12"/>
      <c r="DB1545" s="12"/>
      <c r="DC1545" s="12"/>
      <c r="DD1545" s="12"/>
      <c r="DE1545" s="12"/>
      <c r="DF1545" s="12"/>
      <c r="DG1545" s="12"/>
      <c r="DH1545" s="12"/>
      <c r="DI1545" s="12"/>
      <c r="DJ1545" s="12"/>
      <c r="DK1545" s="12"/>
      <c r="DL1545" s="12"/>
      <c r="DM1545" s="12"/>
      <c r="DN1545" s="12"/>
      <c r="DO1545" s="12"/>
      <c r="DP1545" s="12"/>
      <c r="DQ1545" s="12"/>
      <c r="DR1545" s="12"/>
      <c r="DS1545" s="12"/>
      <c r="DT1545" s="12"/>
      <c r="DU1545" s="12"/>
      <c r="DV1545" s="12"/>
      <c r="DW1545" s="12"/>
      <c r="DX1545" s="12"/>
    </row>
    <row r="1546" spans="1:128" x14ac:dyDescent="0.25">
      <c r="A1546" s="34" t="s">
        <v>193</v>
      </c>
      <c r="B1546" s="1">
        <v>43477</v>
      </c>
      <c r="C1546" s="2">
        <v>0</v>
      </c>
      <c r="D1546" s="1" t="s">
        <v>223</v>
      </c>
      <c r="E1546" t="s">
        <v>14</v>
      </c>
      <c r="F1546">
        <v>0</v>
      </c>
      <c r="G1546" t="s">
        <v>15</v>
      </c>
      <c r="H1546" s="2"/>
      <c r="I1546" s="12"/>
      <c r="J1546" s="12"/>
      <c r="K1546" s="2"/>
      <c r="L1546" s="36"/>
      <c r="M1546" s="2"/>
      <c r="N1546" s="2"/>
      <c r="O1546" s="2"/>
      <c r="P1546" s="12"/>
      <c r="Q1546" s="12"/>
      <c r="R1546" s="12"/>
      <c r="S1546" s="12"/>
      <c r="T1546" s="12"/>
      <c r="U1546" s="12"/>
      <c r="W1546" s="12"/>
      <c r="X1546" s="12"/>
      <c r="Y1546" s="12"/>
      <c r="Z1546" s="12"/>
      <c r="AB1546" s="12"/>
      <c r="AC1546" s="4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41"/>
      <c r="AO1546" s="12"/>
      <c r="AP1546" s="12"/>
      <c r="AQ1546" s="12"/>
      <c r="AR1546" s="41"/>
      <c r="AS1546" s="12"/>
      <c r="AT1546" s="12"/>
      <c r="AU1546" s="12"/>
      <c r="AV1546" s="12"/>
      <c r="AW1546" s="12"/>
      <c r="AX1546" s="13"/>
      <c r="AY1546" s="12"/>
      <c r="AZ1546" s="12"/>
      <c r="BA1546" s="12"/>
      <c r="BB1546" s="40">
        <v>0</v>
      </c>
      <c r="BC1546" s="12"/>
      <c r="BE1546" s="12"/>
      <c r="BF1546" s="12"/>
      <c r="BG1546" s="12"/>
      <c r="BH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  <c r="CN1546" s="12"/>
      <c r="CO1546" s="12"/>
      <c r="CP1546" s="12"/>
      <c r="CQ1546" s="12"/>
      <c r="CR1546" s="12"/>
      <c r="CS1546" s="12"/>
      <c r="CT1546" s="12"/>
      <c r="CU1546" s="12"/>
      <c r="CV1546" s="12"/>
      <c r="CW1546" s="12"/>
      <c r="CX1546" s="12"/>
      <c r="CY1546" s="12"/>
      <c r="CZ1546" s="12"/>
      <c r="DA1546" s="12"/>
      <c r="DB1546" s="12"/>
      <c r="DC1546" s="12"/>
      <c r="DD1546" s="12"/>
      <c r="DE1546" s="12"/>
      <c r="DF1546" s="12"/>
      <c r="DG1546" s="12"/>
      <c r="DH1546" s="12"/>
      <c r="DI1546" s="12"/>
      <c r="DJ1546" s="12"/>
      <c r="DK1546" s="12"/>
      <c r="DL1546" s="12"/>
      <c r="DM1546" s="12"/>
      <c r="DN1546" s="12"/>
      <c r="DO1546" s="12"/>
      <c r="DP1546" s="12"/>
      <c r="DQ1546" s="12"/>
      <c r="DR1546" s="12"/>
      <c r="DS1546" s="12"/>
      <c r="DT1546" s="12"/>
      <c r="DU1546" s="12"/>
      <c r="DV1546" s="12"/>
      <c r="DW1546" s="12"/>
      <c r="DX1546" s="12"/>
    </row>
    <row r="1547" spans="1:128" x14ac:dyDescent="0.25">
      <c r="A1547" s="34" t="s">
        <v>193</v>
      </c>
      <c r="B1547" s="1">
        <v>43503</v>
      </c>
      <c r="C1547" s="2">
        <v>3</v>
      </c>
      <c r="D1547" t="s">
        <v>224</v>
      </c>
      <c r="E1547" t="s">
        <v>16</v>
      </c>
      <c r="F1547">
        <v>26</v>
      </c>
      <c r="G1547" t="s">
        <v>15</v>
      </c>
      <c r="H1547" s="2"/>
      <c r="I1547" s="12"/>
      <c r="J1547" s="12"/>
      <c r="K1547" s="2"/>
      <c r="L1547" s="36">
        <v>26</v>
      </c>
      <c r="M1547" s="2"/>
      <c r="N1547" s="2"/>
      <c r="O1547" s="2"/>
      <c r="P1547" s="12"/>
      <c r="Q1547" s="12"/>
      <c r="R1547" s="12"/>
      <c r="S1547" s="12"/>
      <c r="T1547" s="12"/>
      <c r="U1547" s="12"/>
      <c r="W1547" s="12"/>
      <c r="X1547" s="12"/>
      <c r="Y1547" s="12"/>
      <c r="Z1547" s="12"/>
      <c r="AB1547" s="12"/>
      <c r="AC1547" s="4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41"/>
      <c r="AO1547" s="12"/>
      <c r="AP1547" s="12"/>
      <c r="AQ1547" s="12"/>
      <c r="AR1547" s="41"/>
      <c r="AS1547" s="12"/>
      <c r="AT1547" s="12"/>
      <c r="AU1547" s="12"/>
      <c r="AV1547" s="12"/>
      <c r="AW1547" s="12"/>
      <c r="AX1547" s="13"/>
      <c r="AY1547" s="12"/>
      <c r="AZ1547" s="12"/>
      <c r="BA1547" s="12"/>
      <c r="BB1547" s="40">
        <v>0</v>
      </c>
      <c r="BC1547" s="12"/>
      <c r="BE1547" s="12"/>
      <c r="BF1547" s="12"/>
      <c r="BG1547" s="12"/>
      <c r="BH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  <c r="CN1547" s="12"/>
      <c r="CO1547" s="12"/>
      <c r="CP1547" s="12"/>
      <c r="CQ1547" s="12"/>
      <c r="CR1547" s="12"/>
      <c r="CS1547" s="12"/>
      <c r="CT1547" s="12"/>
      <c r="CU1547" s="12"/>
      <c r="CV1547" s="12"/>
      <c r="CW1547" s="12"/>
      <c r="CX1547" s="12"/>
      <c r="CY1547" s="12"/>
      <c r="CZ1547" s="12"/>
      <c r="DA1547" s="12"/>
      <c r="DB1547" s="12"/>
      <c r="DC1547" s="12"/>
      <c r="DD1547" s="12"/>
      <c r="DE1547" s="12"/>
      <c r="DF1547" s="12"/>
      <c r="DG1547" s="12"/>
      <c r="DH1547" s="12"/>
      <c r="DI1547" s="12"/>
      <c r="DJ1547" s="12"/>
      <c r="DK1547" s="12"/>
      <c r="DL1547" s="12"/>
      <c r="DM1547" s="12"/>
      <c r="DN1547" s="12"/>
      <c r="DO1547" s="12"/>
      <c r="DP1547" s="12"/>
      <c r="DQ1547" s="12"/>
      <c r="DR1547" s="12"/>
      <c r="DS1547" s="12"/>
      <c r="DT1547" s="12"/>
      <c r="DU1547" s="12"/>
      <c r="DV1547" s="12"/>
      <c r="DW1547" s="12"/>
      <c r="DX1547" s="12"/>
    </row>
    <row r="1548" spans="1:128" x14ac:dyDescent="0.25">
      <c r="A1548" s="34" t="s">
        <v>197</v>
      </c>
      <c r="B1548" s="1">
        <v>43517</v>
      </c>
      <c r="C1548" s="2">
        <v>4</v>
      </c>
      <c r="D1548" t="s">
        <v>220</v>
      </c>
      <c r="E1548" t="s">
        <v>17</v>
      </c>
      <c r="F1548">
        <v>40</v>
      </c>
      <c r="G1548" t="s">
        <v>32</v>
      </c>
      <c r="H1548" s="2"/>
      <c r="I1548" s="12">
        <v>416</v>
      </c>
      <c r="J1548" s="12">
        <v>11</v>
      </c>
      <c r="K1548" s="2"/>
      <c r="L1548" s="36"/>
      <c r="M1548" s="2">
        <v>40</v>
      </c>
      <c r="N1548" s="2"/>
      <c r="O1548" s="2"/>
      <c r="P1548" s="12">
        <v>5.8</v>
      </c>
      <c r="Q1548" s="12">
        <v>6</v>
      </c>
      <c r="R1548" s="12"/>
      <c r="S1548" s="12"/>
      <c r="T1548" s="12"/>
      <c r="U1548" s="12"/>
      <c r="W1548" s="12"/>
      <c r="X1548" s="12"/>
      <c r="Y1548" s="12"/>
      <c r="Z1548" s="12"/>
      <c r="AB1548" s="12"/>
      <c r="AC1548" s="4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41"/>
      <c r="AO1548" s="12"/>
      <c r="AP1548" s="12"/>
      <c r="AQ1548" s="12"/>
      <c r="AR1548" s="41"/>
      <c r="AS1548" s="12"/>
      <c r="AT1548" s="12"/>
      <c r="AU1548" s="12"/>
      <c r="AV1548" s="12"/>
      <c r="AW1548" s="12"/>
      <c r="AX1548" s="13"/>
      <c r="AY1548" s="12"/>
      <c r="AZ1548" s="12"/>
      <c r="BA1548" s="12"/>
      <c r="BB1548" s="40">
        <v>0</v>
      </c>
      <c r="BC1548" s="12"/>
      <c r="BE1548" s="12"/>
      <c r="BF1548" s="12"/>
      <c r="BG1548" s="12"/>
      <c r="BH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  <c r="CN1548" s="12"/>
      <c r="CO1548" s="12"/>
      <c r="CP1548" s="12"/>
      <c r="CQ1548" s="12"/>
      <c r="CR1548" s="12"/>
      <c r="CS1548" s="12"/>
      <c r="CT1548" s="12"/>
      <c r="CU1548" s="12"/>
      <c r="CV1548" s="12"/>
      <c r="CW1548" s="12"/>
      <c r="CX1548" s="12"/>
      <c r="CY1548" s="12"/>
      <c r="CZ1548" s="12"/>
      <c r="DA1548" s="12"/>
      <c r="DB1548" s="12"/>
      <c r="DC1548" s="12"/>
      <c r="DD1548" s="12"/>
      <c r="DE1548" s="12"/>
      <c r="DF1548" s="12"/>
      <c r="DG1548" s="12"/>
      <c r="DH1548" s="12"/>
      <c r="DI1548" s="12"/>
      <c r="DJ1548" s="12"/>
      <c r="DK1548" s="12"/>
      <c r="DL1548" s="12"/>
      <c r="DM1548" s="12"/>
      <c r="DN1548" s="12"/>
      <c r="DO1548" s="12"/>
      <c r="DP1548" s="12"/>
      <c r="DQ1548" s="12"/>
      <c r="DR1548" s="12"/>
      <c r="DS1548" s="12"/>
      <c r="DT1548" s="12"/>
      <c r="DU1548" s="12"/>
      <c r="DV1548" s="12"/>
      <c r="DW1548" s="12"/>
      <c r="DX1548" s="12"/>
    </row>
    <row r="1549" spans="1:128" x14ac:dyDescent="0.25">
      <c r="A1549" s="34" t="s">
        <v>197</v>
      </c>
      <c r="B1549" s="1">
        <v>43612</v>
      </c>
      <c r="C1549" s="2">
        <v>9</v>
      </c>
      <c r="D1549" s="1" t="s">
        <v>122</v>
      </c>
      <c r="E1549" t="s">
        <v>20</v>
      </c>
      <c r="F1549">
        <v>135</v>
      </c>
      <c r="G1549" t="s">
        <v>32</v>
      </c>
      <c r="H1549" s="2"/>
      <c r="I1549" s="12"/>
      <c r="J1549" s="12"/>
      <c r="K1549" s="2"/>
      <c r="L1549" s="36"/>
      <c r="M1549" s="2"/>
      <c r="N1549" s="2"/>
      <c r="O1549" s="2"/>
      <c r="P1549" s="12"/>
      <c r="Q1549" s="12"/>
      <c r="R1549" s="12"/>
      <c r="S1549" s="12"/>
      <c r="T1549" s="12"/>
      <c r="U1549" s="12"/>
      <c r="W1549" s="12"/>
      <c r="X1549" s="12"/>
      <c r="Y1549" s="12"/>
      <c r="Z1549" s="12"/>
      <c r="AB1549" s="14"/>
      <c r="AC1549" s="4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41"/>
      <c r="AO1549" s="12"/>
      <c r="AP1549" s="12"/>
      <c r="AQ1549" s="12"/>
      <c r="AR1549" s="41"/>
      <c r="AS1549" s="14"/>
      <c r="AT1549" s="14"/>
      <c r="AU1549" s="12"/>
      <c r="AV1549" s="14"/>
      <c r="AW1549" s="14"/>
      <c r="AX1549" s="20"/>
      <c r="AY1549" s="12">
        <v>162.49444444444444</v>
      </c>
      <c r="AZ1549" s="12">
        <v>41.16</v>
      </c>
      <c r="BA1549" s="12">
        <v>66.882713333333328</v>
      </c>
      <c r="BB1549" s="40">
        <v>6.6882713333333328</v>
      </c>
      <c r="BC1549" s="12"/>
      <c r="BE1549" s="12"/>
      <c r="BF1549" s="12">
        <v>0.29463750367107194</v>
      </c>
      <c r="BG1549" s="12"/>
      <c r="BH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  <c r="CN1549" s="12"/>
      <c r="CO1549" s="12"/>
      <c r="CP1549" s="12"/>
      <c r="CQ1549" s="12"/>
      <c r="CR1549" s="12"/>
      <c r="CS1549" s="12"/>
      <c r="CT1549" s="12"/>
      <c r="CU1549" s="12"/>
      <c r="CV1549" s="12"/>
      <c r="CW1549" s="12"/>
      <c r="CX1549" s="12"/>
      <c r="CY1549" s="12"/>
      <c r="CZ1549" s="12"/>
      <c r="DA1549" s="12"/>
      <c r="DB1549" s="12"/>
      <c r="DC1549" s="12"/>
      <c r="DD1549" s="12"/>
      <c r="DE1549" s="12"/>
      <c r="DF1549" s="12"/>
      <c r="DG1549" s="12"/>
      <c r="DH1549" s="12"/>
      <c r="DI1549" s="12"/>
      <c r="DJ1549" s="12"/>
      <c r="DK1549" s="12"/>
      <c r="DL1549" s="12"/>
      <c r="DM1549" s="12"/>
      <c r="DN1549" s="12"/>
      <c r="DO1549" s="12"/>
      <c r="DP1549" s="12"/>
      <c r="DQ1549" s="12"/>
      <c r="DR1549" s="12"/>
      <c r="DS1549" s="12"/>
      <c r="DT1549" s="12"/>
      <c r="DU1549" s="12"/>
      <c r="DV1549" s="12"/>
      <c r="DW1549" s="12"/>
      <c r="DX1549" s="12"/>
    </row>
    <row r="1550" spans="1:128" x14ac:dyDescent="0.25">
      <c r="A1550" s="34" t="s">
        <v>197</v>
      </c>
      <c r="B1550" s="1">
        <v>43509</v>
      </c>
      <c r="C1550" s="2"/>
      <c r="D1550" s="1"/>
      <c r="F1550">
        <v>32</v>
      </c>
      <c r="G1550" t="s">
        <v>32</v>
      </c>
      <c r="H1550" s="2"/>
      <c r="I1550" s="12">
        <v>358</v>
      </c>
      <c r="J1550" s="12">
        <v>9</v>
      </c>
      <c r="K1550" s="2"/>
      <c r="L1550" s="36"/>
      <c r="M1550" s="2"/>
      <c r="N1550" s="2"/>
      <c r="O1550" s="2"/>
      <c r="P1550" s="12">
        <v>5.8</v>
      </c>
      <c r="Q1550" s="12">
        <v>4</v>
      </c>
      <c r="R1550" s="12"/>
      <c r="S1550" s="12"/>
      <c r="T1550" s="12"/>
      <c r="U1550" s="12"/>
      <c r="W1550" s="12"/>
      <c r="X1550" s="12"/>
      <c r="Y1550" s="12"/>
      <c r="Z1550" s="12"/>
      <c r="AB1550" s="12"/>
      <c r="AC1550" s="4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41"/>
      <c r="AO1550" s="12"/>
      <c r="AP1550" s="12"/>
      <c r="AQ1550" s="12"/>
      <c r="AR1550" s="41"/>
      <c r="AS1550" s="12"/>
      <c r="AT1550" s="12"/>
      <c r="AU1550" s="12"/>
      <c r="AV1550" s="12"/>
      <c r="AW1550" s="12"/>
      <c r="AX1550" s="13"/>
      <c r="AY1550" s="12"/>
      <c r="AZ1550" s="12"/>
      <c r="BA1550" s="12"/>
      <c r="BB1550" s="40">
        <v>0</v>
      </c>
      <c r="BC1550" s="12"/>
      <c r="BE1550" s="12"/>
      <c r="BF1550" s="12"/>
      <c r="BG1550" s="12"/>
      <c r="BH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  <c r="CN1550" s="12"/>
      <c r="CO1550" s="12"/>
      <c r="CP1550" s="12"/>
      <c r="CQ1550" s="12"/>
      <c r="CR1550" s="12"/>
      <c r="CS1550" s="12"/>
      <c r="CT1550" s="12"/>
      <c r="CU1550" s="12"/>
      <c r="CV1550" s="12"/>
      <c r="CW1550" s="12"/>
      <c r="CX1550" s="12"/>
      <c r="CY1550" s="12"/>
      <c r="CZ1550" s="12"/>
      <c r="DA1550" s="12"/>
      <c r="DB1550" s="12"/>
      <c r="DC1550" s="12"/>
      <c r="DD1550" s="12"/>
      <c r="DE1550" s="12"/>
      <c r="DF1550" s="12"/>
      <c r="DG1550" s="12"/>
      <c r="DH1550" s="12"/>
      <c r="DI1550" s="12"/>
      <c r="DJ1550" s="12"/>
      <c r="DK1550" s="12"/>
      <c r="DL1550" s="12"/>
      <c r="DM1550" s="12"/>
      <c r="DN1550" s="12"/>
      <c r="DO1550" s="12"/>
      <c r="DP1550" s="12"/>
      <c r="DQ1550" s="12"/>
      <c r="DR1550" s="12"/>
      <c r="DS1550" s="12"/>
      <c r="DT1550" s="12"/>
      <c r="DU1550" s="12"/>
      <c r="DV1550" s="12"/>
      <c r="DW1550" s="12"/>
      <c r="DX1550" s="12"/>
    </row>
    <row r="1551" spans="1:128" x14ac:dyDescent="0.25">
      <c r="A1551" s="34" t="s">
        <v>197</v>
      </c>
      <c r="B1551" s="1">
        <v>43523</v>
      </c>
      <c r="C1551" s="2"/>
      <c r="D1551" s="1"/>
      <c r="F1551">
        <v>46</v>
      </c>
      <c r="G1551" t="s">
        <v>32</v>
      </c>
      <c r="H1551" s="2"/>
      <c r="I1551" s="12">
        <v>478</v>
      </c>
      <c r="J1551" s="12">
        <v>12.6</v>
      </c>
      <c r="K1551" s="2"/>
      <c r="L1551" s="36"/>
      <c r="M1551" s="2"/>
      <c r="N1551" s="2"/>
      <c r="O1551" s="2"/>
      <c r="P1551" s="12">
        <v>4.5999999999999996</v>
      </c>
      <c r="Q1551" s="12">
        <v>8.8000000000000007</v>
      </c>
      <c r="R1551" s="12"/>
      <c r="S1551" s="12"/>
      <c r="T1551" s="12"/>
      <c r="U1551" s="12"/>
      <c r="W1551" s="12"/>
      <c r="X1551" s="12"/>
      <c r="Y1551" s="12"/>
      <c r="Z1551" s="12"/>
      <c r="AB1551" s="12"/>
      <c r="AC1551" s="4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41"/>
      <c r="AO1551" s="12"/>
      <c r="AP1551" s="12"/>
      <c r="AQ1551" s="12"/>
      <c r="AR1551" s="41"/>
      <c r="AS1551" s="12"/>
      <c r="AT1551" s="12"/>
      <c r="AU1551" s="12"/>
      <c r="AV1551" s="12"/>
      <c r="AW1551" s="12"/>
      <c r="AX1551" s="13"/>
      <c r="AY1551" s="12"/>
      <c r="AZ1551" s="12"/>
      <c r="BA1551" s="12"/>
      <c r="BB1551" s="40">
        <v>0</v>
      </c>
      <c r="BC1551" s="12"/>
      <c r="BE1551" s="12"/>
      <c r="BF1551" s="12"/>
      <c r="BG1551" s="12"/>
      <c r="BH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  <c r="CN1551" s="12"/>
      <c r="CO1551" s="12"/>
      <c r="CP1551" s="12"/>
      <c r="CQ1551" s="12"/>
      <c r="CR1551" s="12"/>
      <c r="CS1551" s="12"/>
      <c r="CT1551" s="12"/>
      <c r="CU1551" s="12"/>
      <c r="CV1551" s="12"/>
      <c r="CW1551" s="12"/>
      <c r="CX1551" s="12"/>
      <c r="CY1551" s="12"/>
      <c r="CZ1551" s="12"/>
      <c r="DA1551" s="12"/>
      <c r="DB1551" s="12"/>
      <c r="DC1551" s="12"/>
      <c r="DD1551" s="12"/>
      <c r="DE1551" s="12"/>
      <c r="DF1551" s="12"/>
      <c r="DG1551" s="12"/>
      <c r="DH1551" s="12"/>
      <c r="DI1551" s="12"/>
      <c r="DJ1551" s="12"/>
      <c r="DK1551" s="12"/>
      <c r="DL1551" s="12"/>
      <c r="DM1551" s="12"/>
      <c r="DN1551" s="12"/>
      <c r="DO1551" s="12"/>
      <c r="DP1551" s="12"/>
      <c r="DQ1551" s="12"/>
      <c r="DR1551" s="12"/>
      <c r="DS1551" s="12"/>
      <c r="DT1551" s="12"/>
      <c r="DU1551" s="12"/>
      <c r="DV1551" s="12"/>
      <c r="DW1551" s="12"/>
      <c r="DX1551" s="12"/>
    </row>
    <row r="1552" spans="1:128" x14ac:dyDescent="0.25">
      <c r="A1552" s="34" t="s">
        <v>197</v>
      </c>
      <c r="B1552" s="1">
        <v>43537</v>
      </c>
      <c r="C1552" s="2"/>
      <c r="D1552" s="1"/>
      <c r="F1552">
        <v>60</v>
      </c>
      <c r="G1552" t="s">
        <v>32</v>
      </c>
      <c r="H1552" s="2"/>
      <c r="I1552" s="12">
        <v>520</v>
      </c>
      <c r="J1552" s="12">
        <v>13.6</v>
      </c>
      <c r="K1552" s="2"/>
      <c r="L1552" s="36"/>
      <c r="M1552" s="2"/>
      <c r="N1552" s="2"/>
      <c r="O1552" s="2"/>
      <c r="P1552" s="12">
        <v>3</v>
      </c>
      <c r="Q1552" s="12">
        <v>11.6</v>
      </c>
      <c r="R1552" s="12"/>
      <c r="S1552" s="12"/>
      <c r="T1552" s="12"/>
      <c r="U1552" s="12"/>
      <c r="W1552" s="12"/>
      <c r="X1552" s="12"/>
      <c r="Y1552" s="12"/>
      <c r="Z1552" s="12"/>
      <c r="AB1552" s="14"/>
      <c r="AC1552" s="4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41"/>
      <c r="AO1552" s="12"/>
      <c r="AP1552" s="12"/>
      <c r="AQ1552" s="12"/>
      <c r="AR1552" s="41"/>
      <c r="AS1552" s="14"/>
      <c r="AT1552" s="14"/>
      <c r="AU1552" s="12"/>
      <c r="AV1552" s="14"/>
      <c r="AW1552" s="14"/>
      <c r="AX1552" s="20"/>
      <c r="AY1552" s="12"/>
      <c r="AZ1552" s="12"/>
      <c r="BA1552" s="12"/>
      <c r="BB1552" s="40">
        <v>0</v>
      </c>
      <c r="BC1552" s="12"/>
      <c r="BE1552" s="12"/>
      <c r="BF1552" s="12"/>
      <c r="BG1552" s="12"/>
      <c r="BH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  <c r="CN1552" s="12"/>
      <c r="CO1552" s="12"/>
      <c r="CP1552" s="12"/>
      <c r="CQ1552" s="12"/>
      <c r="CR1552" s="12"/>
      <c r="CS1552" s="12"/>
      <c r="CT1552" s="12"/>
      <c r="CU1552" s="12"/>
      <c r="CV1552" s="12"/>
      <c r="CW1552" s="12"/>
      <c r="CX1552" s="12"/>
      <c r="CY1552" s="12"/>
      <c r="CZ1552" s="12"/>
      <c r="DA1552" s="12"/>
      <c r="DB1552" s="12"/>
      <c r="DC1552" s="12"/>
      <c r="DD1552" s="12"/>
      <c r="DE1552" s="12"/>
      <c r="DF1552" s="12"/>
      <c r="DG1552" s="12"/>
      <c r="DH1552" s="12"/>
      <c r="DI1552" s="12"/>
      <c r="DJ1552" s="12"/>
      <c r="DK1552" s="12"/>
      <c r="DL1552" s="12"/>
      <c r="DM1552" s="12"/>
      <c r="DN1552" s="12"/>
      <c r="DO1552" s="12"/>
      <c r="DP1552" s="12"/>
      <c r="DQ1552" s="12"/>
      <c r="DR1552" s="12"/>
      <c r="DS1552" s="12"/>
      <c r="DT1552" s="12"/>
      <c r="DU1552" s="12"/>
      <c r="DV1552" s="12"/>
      <c r="DW1552" s="12"/>
      <c r="DX1552" s="12"/>
    </row>
    <row r="1553" spans="1:128" x14ac:dyDescent="0.25">
      <c r="A1553" s="34" t="s">
        <v>197</v>
      </c>
      <c r="B1553" s="1">
        <v>43545</v>
      </c>
      <c r="C1553" s="2"/>
      <c r="D1553" s="1"/>
      <c r="F1553">
        <v>68</v>
      </c>
      <c r="G1553" t="s">
        <v>32</v>
      </c>
      <c r="H1553" s="2"/>
      <c r="I1553" s="12">
        <v>510</v>
      </c>
      <c r="J1553" s="12">
        <v>13.6</v>
      </c>
      <c r="K1553" s="2"/>
      <c r="L1553" s="36"/>
      <c r="M1553" s="2"/>
      <c r="N1553" s="2"/>
      <c r="O1553" s="2"/>
      <c r="P1553" s="12">
        <v>3.6</v>
      </c>
      <c r="Q1553" s="12">
        <v>10.8</v>
      </c>
      <c r="R1553" s="12"/>
      <c r="S1553" s="12"/>
      <c r="T1553" s="12"/>
      <c r="U1553" s="12"/>
      <c r="W1553" s="12"/>
      <c r="X1553" s="12"/>
      <c r="Y1553" s="12"/>
      <c r="Z1553" s="12"/>
      <c r="AB1553" s="14"/>
      <c r="AC1553" s="4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41"/>
      <c r="AO1553" s="12"/>
      <c r="AP1553" s="12"/>
      <c r="AQ1553" s="12"/>
      <c r="AR1553" s="41"/>
      <c r="AS1553" s="14"/>
      <c r="AT1553" s="14"/>
      <c r="AU1553" s="12"/>
      <c r="AV1553" s="14"/>
      <c r="AW1553" s="14"/>
      <c r="AX1553" s="20"/>
      <c r="AY1553" s="12"/>
      <c r="AZ1553" s="12"/>
      <c r="BA1553" s="12"/>
      <c r="BB1553" s="40">
        <v>0</v>
      </c>
      <c r="BC1553" s="12"/>
      <c r="BE1553" s="12"/>
      <c r="BF1553" s="12"/>
      <c r="BG1553" s="12"/>
      <c r="BH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  <c r="CN1553" s="12"/>
      <c r="CO1553" s="12"/>
      <c r="CP1553" s="12"/>
      <c r="CQ1553" s="12"/>
      <c r="CR1553" s="12"/>
      <c r="CS1553" s="12"/>
      <c r="CT1553" s="12"/>
      <c r="CU1553" s="12"/>
      <c r="CV1553" s="12"/>
      <c r="CW1553" s="12"/>
      <c r="CX1553" s="12"/>
      <c r="CY1553" s="12"/>
      <c r="CZ1553" s="12"/>
      <c r="DA1553" s="12"/>
      <c r="DB1553" s="12"/>
      <c r="DC1553" s="12"/>
      <c r="DD1553" s="12"/>
      <c r="DE1553" s="12"/>
      <c r="DF1553" s="12"/>
      <c r="DG1553" s="12"/>
      <c r="DH1553" s="12"/>
      <c r="DI1553" s="12"/>
      <c r="DJ1553" s="12"/>
      <c r="DK1553" s="12"/>
      <c r="DL1553" s="12"/>
      <c r="DM1553" s="12"/>
      <c r="DN1553" s="12"/>
      <c r="DO1553" s="12"/>
      <c r="DP1553" s="12"/>
      <c r="DQ1553" s="12"/>
      <c r="DR1553" s="12"/>
      <c r="DS1553" s="12"/>
      <c r="DT1553" s="12"/>
      <c r="DU1553" s="12"/>
      <c r="DV1553" s="12"/>
      <c r="DW1553" s="12"/>
      <c r="DX1553" s="12"/>
    </row>
    <row r="1554" spans="1:128" x14ac:dyDescent="0.25">
      <c r="A1554" s="34" t="s">
        <v>197</v>
      </c>
      <c r="B1554" s="1">
        <v>43556</v>
      </c>
      <c r="C1554" s="2"/>
      <c r="D1554" s="1"/>
      <c r="F1554">
        <v>79</v>
      </c>
      <c r="G1554" t="s">
        <v>32</v>
      </c>
      <c r="H1554" s="2"/>
      <c r="I1554" s="12"/>
      <c r="J1554" s="12"/>
      <c r="K1554" s="2"/>
      <c r="L1554" s="36"/>
      <c r="M1554" s="2"/>
      <c r="N1554" s="2"/>
      <c r="O1554" s="2"/>
      <c r="P1554" s="12"/>
      <c r="Q1554" s="12"/>
      <c r="R1554" s="12"/>
      <c r="S1554" s="12"/>
      <c r="T1554" s="12"/>
      <c r="U1554" s="12">
        <v>53.71333333333336</v>
      </c>
      <c r="V1554" s="40">
        <v>53.71333333333336</v>
      </c>
      <c r="W1554" s="12"/>
      <c r="X1554" s="12"/>
      <c r="Y1554" s="12"/>
      <c r="Z1554" s="12">
        <v>39.791111111111121</v>
      </c>
      <c r="AA1554" s="40">
        <v>39.791111111111121</v>
      </c>
      <c r="AB1554" s="14">
        <v>0.50400311111111118</v>
      </c>
      <c r="AC1554" s="42">
        <f t="shared" ref="AC1554:AC1555" si="103">AB1554/AA1554</f>
        <v>1.2666223612197028E-2</v>
      </c>
      <c r="AD1554" s="12"/>
      <c r="AE1554" s="12"/>
      <c r="AF1554" s="12"/>
      <c r="AG1554" s="12">
        <v>1.0370370370370382E-2</v>
      </c>
      <c r="AH1554" s="12">
        <v>0</v>
      </c>
      <c r="AI1554" s="12">
        <v>0</v>
      </c>
      <c r="AJ1554" s="12"/>
      <c r="AK1554" s="12"/>
      <c r="AL1554" s="12">
        <v>40.4962962962963</v>
      </c>
      <c r="AM1554" s="12">
        <v>40.506666666666668</v>
      </c>
      <c r="AN1554" s="41">
        <v>40.506666666666668</v>
      </c>
      <c r="AO1554" s="12"/>
      <c r="AP1554" s="12"/>
      <c r="AQ1554" s="12"/>
      <c r="AR1554" s="41">
        <v>47.185185185185198</v>
      </c>
      <c r="AS1554" s="14">
        <v>11.40740740740741</v>
      </c>
      <c r="AT1554" s="14">
        <v>9.8518518518518547</v>
      </c>
      <c r="AU1554" s="12">
        <v>9.8518518518518547</v>
      </c>
      <c r="AV1554" s="14">
        <v>0</v>
      </c>
      <c r="AW1554" s="14">
        <v>16.07407407407408</v>
      </c>
      <c r="AX1554" s="20"/>
      <c r="AY1554" s="12"/>
      <c r="AZ1554" s="12"/>
      <c r="BA1554" s="12"/>
      <c r="BB1554" s="40">
        <v>0</v>
      </c>
      <c r="BC1554" s="12">
        <f>U1554+Z1554+AM1554+BA1554</f>
        <v>134.01111111111115</v>
      </c>
      <c r="BD1554">
        <f t="shared" ref="BD1554:BD1555" si="104">V1554+AA1554+AN1554</f>
        <v>134.01111111111115</v>
      </c>
      <c r="BE1554" s="12"/>
      <c r="BF1554" s="12"/>
      <c r="BG1554" s="12"/>
      <c r="BH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  <c r="CN1554" s="12"/>
      <c r="CO1554" s="12"/>
      <c r="CP1554" s="12"/>
      <c r="CQ1554" s="12"/>
      <c r="CR1554" s="12"/>
      <c r="CS1554" s="12"/>
      <c r="CT1554" s="12"/>
      <c r="CU1554" s="12"/>
      <c r="CV1554" s="12"/>
      <c r="CW1554" s="12"/>
      <c r="CX1554" s="12"/>
      <c r="CY1554" s="12"/>
      <c r="CZ1554" s="12"/>
      <c r="DA1554" s="12"/>
      <c r="DB1554" s="12"/>
      <c r="DC1554" s="12"/>
      <c r="DD1554" s="12"/>
      <c r="DE1554" s="12"/>
      <c r="DF1554" s="12"/>
      <c r="DG1554" s="12"/>
      <c r="DH1554" s="12"/>
      <c r="DI1554" s="12"/>
      <c r="DJ1554" s="12"/>
      <c r="DK1554" s="12"/>
      <c r="DL1554" s="12"/>
      <c r="DM1554" s="12"/>
      <c r="DN1554" s="12"/>
      <c r="DO1554" s="12"/>
      <c r="DP1554" s="12"/>
      <c r="DQ1554" s="12"/>
      <c r="DR1554" s="12"/>
      <c r="DS1554" s="12"/>
      <c r="DT1554" s="12"/>
      <c r="DU1554" s="12"/>
      <c r="DV1554" s="12"/>
      <c r="DW1554" s="12"/>
      <c r="DX1554" s="12"/>
    </row>
    <row r="1555" spans="1:128" x14ac:dyDescent="0.25">
      <c r="A1555" s="34" t="s">
        <v>197</v>
      </c>
      <c r="B1555" s="1">
        <v>43593</v>
      </c>
      <c r="C1555" s="2"/>
      <c r="D1555" s="1"/>
      <c r="F1555">
        <v>116</v>
      </c>
      <c r="G1555" t="s">
        <v>32</v>
      </c>
      <c r="H1555" s="2"/>
      <c r="I1555" s="12"/>
      <c r="J1555" s="12"/>
      <c r="K1555" s="2"/>
      <c r="L1555" s="36"/>
      <c r="M1555" s="2"/>
      <c r="N1555" s="2"/>
      <c r="O1555" s="2"/>
      <c r="P1555" s="12"/>
      <c r="Q1555" s="12"/>
      <c r="R1555" s="12"/>
      <c r="S1555" s="12"/>
      <c r="T1555" s="12"/>
      <c r="U1555" s="12">
        <v>69.720000000000013</v>
      </c>
      <c r="V1555" s="40">
        <v>69.720000000000013</v>
      </c>
      <c r="W1555" s="12"/>
      <c r="X1555" s="12"/>
      <c r="Y1555" s="12"/>
      <c r="Z1555" s="12">
        <v>32.946666666666665</v>
      </c>
      <c r="AA1555" s="40">
        <v>32.946666666666665</v>
      </c>
      <c r="AB1555" s="14">
        <v>0.33250388888888888</v>
      </c>
      <c r="AC1555" s="42">
        <f t="shared" si="103"/>
        <v>1.0092186024551463E-2</v>
      </c>
      <c r="AD1555" s="12"/>
      <c r="AE1555" s="12"/>
      <c r="AF1555" s="12"/>
      <c r="AG1555" s="12">
        <v>1.4077777777777778</v>
      </c>
      <c r="AH1555" s="12">
        <v>0</v>
      </c>
      <c r="AI1555" s="12">
        <v>2.7922222222222222</v>
      </c>
      <c r="AJ1555" s="12"/>
      <c r="AK1555" s="12"/>
      <c r="AL1555" s="12">
        <v>83.058888888888902</v>
      </c>
      <c r="AM1555" s="12">
        <v>87.258888888888904</v>
      </c>
      <c r="AN1555" s="41">
        <v>87.258888888888904</v>
      </c>
      <c r="AO1555" s="12"/>
      <c r="AP1555" s="12"/>
      <c r="AQ1555" s="12"/>
      <c r="AR1555" s="41">
        <v>46.666666666666664</v>
      </c>
      <c r="AS1555" s="14">
        <v>8.5555555555555554</v>
      </c>
      <c r="AT1555" s="14">
        <v>1.5555555555555556</v>
      </c>
      <c r="AU1555" s="12">
        <v>19.444444444444446</v>
      </c>
      <c r="AV1555" s="14">
        <v>0</v>
      </c>
      <c r="AW1555" s="14">
        <v>17.111111111111111</v>
      </c>
      <c r="AX1555" s="20"/>
      <c r="AY1555" s="12"/>
      <c r="AZ1555" s="12"/>
      <c r="BA1555" s="12"/>
      <c r="BB1555" s="40">
        <v>0</v>
      </c>
      <c r="BC1555" s="12">
        <f>U1555+Z1555+AM1555+BA1555</f>
        <v>189.9255555555556</v>
      </c>
      <c r="BD1555">
        <f t="shared" si="104"/>
        <v>189.9255555555556</v>
      </c>
      <c r="BE1555" s="12"/>
      <c r="BF1555" s="12"/>
      <c r="BG1555" s="12"/>
      <c r="BH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  <c r="CN1555" s="12"/>
      <c r="CO1555" s="12"/>
      <c r="CP1555" s="12"/>
      <c r="CQ1555" s="12"/>
      <c r="CR1555" s="12"/>
      <c r="CS1555" s="12"/>
      <c r="CT1555" s="12"/>
      <c r="CU1555" s="12"/>
      <c r="CV1555" s="12"/>
      <c r="CW1555" s="12"/>
      <c r="CX1555" s="12"/>
      <c r="CY1555" s="12"/>
      <c r="CZ1555" s="12"/>
      <c r="DA1555" s="12"/>
      <c r="DB1555" s="12"/>
      <c r="DC1555" s="12"/>
      <c r="DD1555" s="12"/>
      <c r="DE1555" s="12"/>
      <c r="DF1555" s="12"/>
      <c r="DG1555" s="12"/>
      <c r="DH1555" s="12"/>
      <c r="DI1555" s="12"/>
      <c r="DJ1555" s="12"/>
      <c r="DK1555" s="12"/>
      <c r="DL1555" s="12"/>
      <c r="DM1555" s="12"/>
      <c r="DN1555" s="12"/>
      <c r="DO1555" s="12"/>
      <c r="DP1555" s="12"/>
      <c r="DQ1555" s="12"/>
      <c r="DR1555" s="12"/>
      <c r="DS1555" s="12"/>
      <c r="DT1555" s="12"/>
      <c r="DU1555" s="12"/>
      <c r="DV1555" s="12"/>
      <c r="DW1555" s="12"/>
      <c r="DX1555" s="12"/>
    </row>
    <row r="1556" spans="1:128" x14ac:dyDescent="0.25">
      <c r="A1556" s="34" t="s">
        <v>197</v>
      </c>
      <c r="B1556" s="1">
        <v>43477</v>
      </c>
      <c r="C1556" s="2">
        <v>0</v>
      </c>
      <c r="D1556" s="1" t="s">
        <v>223</v>
      </c>
      <c r="E1556" t="s">
        <v>14</v>
      </c>
      <c r="F1556">
        <v>0</v>
      </c>
      <c r="G1556" t="s">
        <v>32</v>
      </c>
      <c r="H1556" s="2"/>
      <c r="I1556" s="12"/>
      <c r="J1556" s="12"/>
      <c r="K1556" s="2"/>
      <c r="L1556" s="36"/>
      <c r="M1556" s="2"/>
      <c r="N1556" s="2"/>
      <c r="O1556" s="2"/>
      <c r="P1556" s="12"/>
      <c r="Q1556" s="12"/>
      <c r="R1556" s="12"/>
      <c r="S1556" s="12"/>
      <c r="T1556" s="12"/>
      <c r="U1556" s="12"/>
      <c r="W1556" s="12"/>
      <c r="X1556" s="12"/>
      <c r="Y1556" s="12"/>
      <c r="Z1556" s="12"/>
      <c r="AB1556" s="12"/>
      <c r="AC1556" s="4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41"/>
      <c r="AO1556" s="12"/>
      <c r="AP1556" s="12"/>
      <c r="AQ1556" s="12"/>
      <c r="AR1556" s="41"/>
      <c r="AS1556" s="12"/>
      <c r="AT1556" s="12"/>
      <c r="AU1556" s="12"/>
      <c r="AV1556" s="12"/>
      <c r="AW1556" s="12"/>
      <c r="AX1556" s="13"/>
      <c r="AY1556" s="12"/>
      <c r="AZ1556" s="12"/>
      <c r="BA1556" s="12"/>
      <c r="BB1556" s="40">
        <v>0</v>
      </c>
      <c r="BC1556" s="12"/>
      <c r="BE1556" s="12"/>
      <c r="BF1556" s="12"/>
      <c r="BG1556" s="12"/>
      <c r="BH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  <c r="CN1556" s="12"/>
      <c r="CO1556" s="12"/>
      <c r="CP1556" s="12"/>
      <c r="CQ1556" s="12"/>
      <c r="CR1556" s="12"/>
      <c r="CS1556" s="12"/>
      <c r="CT1556" s="12"/>
      <c r="CU1556" s="12"/>
      <c r="CV1556" s="12"/>
      <c r="CW1556" s="12"/>
      <c r="CX1556" s="12"/>
      <c r="CY1556" s="12"/>
      <c r="CZ1556" s="12"/>
      <c r="DA1556" s="12"/>
      <c r="DB1556" s="12"/>
      <c r="DC1556" s="12"/>
      <c r="DD1556" s="12"/>
      <c r="DE1556" s="12"/>
      <c r="DF1556" s="12"/>
      <c r="DG1556" s="12"/>
      <c r="DH1556" s="12"/>
      <c r="DI1556" s="12"/>
      <c r="DJ1556" s="12"/>
      <c r="DK1556" s="12"/>
      <c r="DL1556" s="12"/>
      <c r="DM1556" s="12"/>
      <c r="DN1556" s="12"/>
      <c r="DO1556" s="12"/>
      <c r="DP1556" s="12"/>
      <c r="DQ1556" s="12"/>
      <c r="DR1556" s="12"/>
      <c r="DS1556" s="12"/>
      <c r="DT1556" s="12"/>
      <c r="DU1556" s="12"/>
      <c r="DV1556" s="12"/>
      <c r="DW1556" s="12"/>
      <c r="DX1556" s="12"/>
    </row>
    <row r="1557" spans="1:128" x14ac:dyDescent="0.25">
      <c r="A1557" s="34" t="s">
        <v>197</v>
      </c>
      <c r="B1557" s="1">
        <v>43503</v>
      </c>
      <c r="C1557" s="2">
        <v>3</v>
      </c>
      <c r="D1557" t="s">
        <v>224</v>
      </c>
      <c r="E1557" t="s">
        <v>16</v>
      </c>
      <c r="F1557">
        <v>26</v>
      </c>
      <c r="G1557" t="s">
        <v>32</v>
      </c>
      <c r="H1557" s="2"/>
      <c r="I1557" s="12"/>
      <c r="J1557" s="12"/>
      <c r="K1557" s="2"/>
      <c r="L1557" s="36">
        <v>26</v>
      </c>
      <c r="M1557" s="2"/>
      <c r="N1557" s="2"/>
      <c r="O1557" s="2"/>
      <c r="P1557" s="12"/>
      <c r="Q1557" s="12"/>
      <c r="R1557" s="12"/>
      <c r="S1557" s="12"/>
      <c r="T1557" s="12"/>
      <c r="U1557" s="12"/>
      <c r="W1557" s="12"/>
      <c r="X1557" s="12"/>
      <c r="Y1557" s="12"/>
      <c r="Z1557" s="12"/>
      <c r="AB1557" s="12"/>
      <c r="AC1557" s="4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41"/>
      <c r="AO1557" s="12"/>
      <c r="AP1557" s="12"/>
      <c r="AQ1557" s="12"/>
      <c r="AR1557" s="41"/>
      <c r="AS1557" s="12"/>
      <c r="AT1557" s="12"/>
      <c r="AU1557" s="12"/>
      <c r="AV1557" s="12"/>
      <c r="AW1557" s="12"/>
      <c r="AX1557" s="13"/>
      <c r="AY1557" s="12"/>
      <c r="AZ1557" s="12"/>
      <c r="BA1557" s="12"/>
      <c r="BB1557" s="40">
        <v>0</v>
      </c>
      <c r="BC1557" s="12"/>
      <c r="BE1557" s="12"/>
      <c r="BF1557" s="12"/>
      <c r="BG1557" s="12"/>
      <c r="BH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  <c r="CN1557" s="12"/>
      <c r="CO1557" s="12"/>
      <c r="CP1557" s="12"/>
      <c r="CQ1557" s="12"/>
      <c r="CR1557" s="12"/>
      <c r="CS1557" s="12"/>
      <c r="CT1557" s="12"/>
      <c r="CU1557" s="12"/>
      <c r="CV1557" s="12"/>
      <c r="CW1557" s="12"/>
      <c r="CX1557" s="12"/>
      <c r="CY1557" s="12"/>
      <c r="CZ1557" s="12"/>
      <c r="DA1557" s="12"/>
      <c r="DB1557" s="12"/>
      <c r="DC1557" s="12"/>
      <c r="DD1557" s="12"/>
      <c r="DE1557" s="12"/>
      <c r="DF1557" s="12"/>
      <c r="DG1557" s="12"/>
      <c r="DH1557" s="12"/>
      <c r="DI1557" s="12"/>
      <c r="DJ1557" s="12"/>
      <c r="DK1557" s="12"/>
      <c r="DL1557" s="12"/>
      <c r="DM1557" s="12"/>
      <c r="DN1557" s="12"/>
      <c r="DO1557" s="12"/>
      <c r="DP1557" s="12"/>
      <c r="DQ1557" s="12"/>
      <c r="DR1557" s="12"/>
      <c r="DS1557" s="12"/>
      <c r="DT1557" s="12"/>
      <c r="DU1557" s="12"/>
      <c r="DV1557" s="12"/>
      <c r="DW1557" s="12"/>
      <c r="DX1557" s="12"/>
    </row>
    <row r="1558" spans="1:128" x14ac:dyDescent="0.25">
      <c r="A1558" s="34" t="s">
        <v>194</v>
      </c>
      <c r="B1558" s="1">
        <v>43517</v>
      </c>
      <c r="C1558" s="2">
        <v>4</v>
      </c>
      <c r="D1558" t="s">
        <v>220</v>
      </c>
      <c r="E1558" t="s">
        <v>17</v>
      </c>
      <c r="F1558">
        <v>40</v>
      </c>
      <c r="G1558" t="s">
        <v>15</v>
      </c>
      <c r="H1558" s="2"/>
      <c r="I1558" s="12">
        <v>444</v>
      </c>
      <c r="J1558" s="12">
        <v>10.199999999999999</v>
      </c>
      <c r="K1558" s="2"/>
      <c r="L1558" s="36"/>
      <c r="M1558" s="2">
        <v>40</v>
      </c>
      <c r="N1558" s="2"/>
      <c r="O1558" s="2"/>
      <c r="P1558" s="12">
        <v>4.5999999999999996</v>
      </c>
      <c r="Q1558" s="12">
        <v>6.6</v>
      </c>
      <c r="R1558" s="12"/>
      <c r="S1558" s="12"/>
      <c r="T1558" s="12"/>
      <c r="U1558" s="12"/>
      <c r="W1558" s="12"/>
      <c r="X1558" s="12"/>
      <c r="Y1558" s="12"/>
      <c r="Z1558" s="12"/>
      <c r="AB1558" s="12"/>
      <c r="AC1558" s="4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41"/>
      <c r="AO1558" s="12"/>
      <c r="AP1558" s="12"/>
      <c r="AQ1558" s="12"/>
      <c r="AR1558" s="41"/>
      <c r="AS1558" s="12"/>
      <c r="AT1558" s="12"/>
      <c r="AU1558" s="12"/>
      <c r="AV1558" s="12"/>
      <c r="AW1558" s="12"/>
      <c r="AX1558" s="13"/>
      <c r="AY1558" s="12"/>
      <c r="AZ1558" s="12"/>
      <c r="BA1558" s="12"/>
      <c r="BB1558" s="40">
        <v>0</v>
      </c>
      <c r="BC1558" s="12"/>
      <c r="BE1558" s="12"/>
      <c r="BF1558" s="12"/>
      <c r="BG1558" s="12"/>
      <c r="BH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  <c r="CN1558" s="12"/>
      <c r="CO1558" s="12"/>
      <c r="CP1558" s="12"/>
      <c r="CQ1558" s="12"/>
      <c r="CR1558" s="12"/>
      <c r="CS1558" s="12"/>
      <c r="CT1558" s="12"/>
      <c r="CU1558" s="12"/>
      <c r="CV1558" s="12"/>
      <c r="CW1558" s="12"/>
      <c r="CX1558" s="12"/>
      <c r="CY1558" s="12"/>
      <c r="CZ1558" s="12"/>
      <c r="DA1558" s="12"/>
      <c r="DB1558" s="12"/>
      <c r="DC1558" s="12"/>
      <c r="DD1558" s="12"/>
      <c r="DE1558" s="12"/>
      <c r="DF1558" s="12"/>
      <c r="DG1558" s="12"/>
      <c r="DH1558" s="12"/>
      <c r="DI1558" s="12"/>
      <c r="DJ1558" s="12"/>
      <c r="DK1558" s="12"/>
      <c r="DL1558" s="12"/>
      <c r="DM1558" s="12"/>
      <c r="DN1558" s="12"/>
      <c r="DO1558" s="12"/>
      <c r="DP1558" s="12"/>
      <c r="DQ1558" s="12"/>
      <c r="DR1558" s="12"/>
      <c r="DS1558" s="12"/>
      <c r="DT1558" s="12"/>
      <c r="DU1558" s="12"/>
      <c r="DV1558" s="12"/>
      <c r="DW1558" s="12"/>
      <c r="DX1558" s="12"/>
    </row>
    <row r="1559" spans="1:128" x14ac:dyDescent="0.25">
      <c r="A1559" s="34" t="s">
        <v>194</v>
      </c>
      <c r="B1559" s="1">
        <v>43612</v>
      </c>
      <c r="C1559" s="2">
        <v>9</v>
      </c>
      <c r="D1559" s="1" t="s">
        <v>122</v>
      </c>
      <c r="E1559" t="s">
        <v>20</v>
      </c>
      <c r="F1559">
        <v>135</v>
      </c>
      <c r="G1559" t="s">
        <v>15</v>
      </c>
      <c r="H1559" s="2"/>
      <c r="I1559" s="12"/>
      <c r="J1559" s="12"/>
      <c r="K1559" s="2"/>
      <c r="L1559" s="36"/>
      <c r="M1559" s="2"/>
      <c r="N1559" s="2"/>
      <c r="O1559" s="2"/>
      <c r="P1559" s="12"/>
      <c r="Q1559" s="12"/>
      <c r="R1559" s="12"/>
      <c r="S1559" s="12"/>
      <c r="T1559" s="12"/>
      <c r="U1559" s="12"/>
      <c r="W1559" s="12"/>
      <c r="X1559" s="12"/>
      <c r="Y1559" s="12"/>
      <c r="Z1559" s="12"/>
      <c r="AB1559" s="12"/>
      <c r="AC1559" s="4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41"/>
      <c r="AO1559" s="12"/>
      <c r="AP1559" s="12"/>
      <c r="AQ1559" s="12"/>
      <c r="AR1559" s="41"/>
      <c r="AS1559" s="12"/>
      <c r="AT1559" s="12"/>
      <c r="AU1559" s="12"/>
      <c r="AV1559" s="12"/>
      <c r="AW1559" s="12"/>
      <c r="AX1559" s="13"/>
      <c r="AY1559" s="12">
        <v>208.941666666667</v>
      </c>
      <c r="AZ1559" s="12">
        <v>39.1</v>
      </c>
      <c r="BA1559" s="12">
        <v>81.696191666666664</v>
      </c>
      <c r="BB1559" s="40">
        <v>8.1696191666666671</v>
      </c>
      <c r="BC1559" s="12"/>
      <c r="BE1559" s="12"/>
      <c r="BF1559" s="12">
        <v>0.35989511747430247</v>
      </c>
      <c r="BG1559" s="12"/>
      <c r="BH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  <c r="CN1559" s="12"/>
      <c r="CO1559" s="12"/>
      <c r="CP1559" s="12"/>
      <c r="CQ1559" s="12"/>
      <c r="CR1559" s="12"/>
      <c r="CS1559" s="12"/>
      <c r="CT1559" s="12"/>
      <c r="CU1559" s="12"/>
      <c r="CV1559" s="12"/>
      <c r="CW1559" s="12"/>
      <c r="CX1559" s="12"/>
      <c r="CY1559" s="12"/>
      <c r="CZ1559" s="12"/>
      <c r="DA1559" s="12"/>
      <c r="DB1559" s="12"/>
      <c r="DC1559" s="12"/>
      <c r="DD1559" s="12"/>
      <c r="DE1559" s="12"/>
      <c r="DF1559" s="12"/>
      <c r="DG1559" s="12"/>
      <c r="DH1559" s="12"/>
      <c r="DI1559" s="12"/>
      <c r="DJ1559" s="12"/>
      <c r="DK1559" s="12"/>
      <c r="DL1559" s="12"/>
      <c r="DM1559" s="12"/>
      <c r="DN1559" s="12"/>
      <c r="DO1559" s="12"/>
      <c r="DP1559" s="12"/>
      <c r="DQ1559" s="12"/>
      <c r="DR1559" s="12"/>
      <c r="DS1559" s="12"/>
      <c r="DT1559" s="12"/>
      <c r="DU1559" s="12"/>
      <c r="DV1559" s="12"/>
      <c r="DW1559" s="12"/>
      <c r="DX1559" s="12"/>
    </row>
    <row r="1560" spans="1:128" x14ac:dyDescent="0.25">
      <c r="A1560" s="34" t="s">
        <v>194</v>
      </c>
      <c r="B1560" s="1">
        <v>43509</v>
      </c>
      <c r="C1560" s="2"/>
      <c r="D1560" s="1"/>
      <c r="F1560">
        <v>32</v>
      </c>
      <c r="G1560" t="s">
        <v>15</v>
      </c>
      <c r="H1560" s="2"/>
      <c r="I1560" s="12">
        <v>378</v>
      </c>
      <c r="J1560" s="12">
        <v>9</v>
      </c>
      <c r="K1560" s="2"/>
      <c r="L1560" s="36"/>
      <c r="M1560" s="2"/>
      <c r="N1560" s="2"/>
      <c r="O1560" s="2"/>
      <c r="P1560" s="12">
        <v>5.8</v>
      </c>
      <c r="Q1560" s="12">
        <v>4</v>
      </c>
      <c r="R1560" s="12"/>
      <c r="S1560" s="12"/>
      <c r="T1560" s="12"/>
      <c r="U1560" s="12"/>
      <c r="W1560" s="12"/>
      <c r="X1560" s="12"/>
      <c r="Y1560" s="12"/>
      <c r="Z1560" s="12"/>
      <c r="AB1560" s="12"/>
      <c r="AC1560" s="4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41"/>
      <c r="AO1560" s="12"/>
      <c r="AP1560" s="12"/>
      <c r="AQ1560" s="12"/>
      <c r="AR1560" s="41"/>
      <c r="AS1560" s="12"/>
      <c r="AT1560" s="12"/>
      <c r="AU1560" s="12"/>
      <c r="AV1560" s="12"/>
      <c r="AW1560" s="12"/>
      <c r="AX1560" s="13"/>
      <c r="AY1560" s="12"/>
      <c r="AZ1560" s="12"/>
      <c r="BA1560" s="12"/>
      <c r="BB1560" s="40">
        <v>0</v>
      </c>
      <c r="BC1560" s="12"/>
      <c r="BE1560" s="12"/>
      <c r="BF1560" s="12"/>
      <c r="BG1560" s="12"/>
      <c r="BH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  <c r="CQ1560" s="12"/>
      <c r="CR1560" s="12"/>
      <c r="CS1560" s="12"/>
      <c r="CT1560" s="12"/>
      <c r="CU1560" s="12"/>
      <c r="CV1560" s="12"/>
      <c r="CW1560" s="12"/>
      <c r="CX1560" s="12"/>
      <c r="CY1560" s="12"/>
      <c r="CZ1560" s="12"/>
      <c r="DA1560" s="12"/>
      <c r="DB1560" s="12"/>
      <c r="DC1560" s="12"/>
      <c r="DD1560" s="12"/>
      <c r="DE1560" s="12"/>
      <c r="DF1560" s="12"/>
      <c r="DG1560" s="12"/>
      <c r="DH1560" s="12"/>
      <c r="DI1560" s="12"/>
      <c r="DJ1560" s="12"/>
      <c r="DK1560" s="12"/>
      <c r="DL1560" s="12"/>
      <c r="DM1560" s="12"/>
      <c r="DN1560" s="12"/>
      <c r="DO1560" s="12"/>
      <c r="DP1560" s="12"/>
      <c r="DQ1560" s="12"/>
      <c r="DR1560" s="12"/>
      <c r="DS1560" s="12"/>
      <c r="DT1560" s="12"/>
      <c r="DU1560" s="12"/>
      <c r="DV1560" s="12"/>
      <c r="DW1560" s="12"/>
      <c r="DX1560" s="12"/>
    </row>
    <row r="1561" spans="1:128" x14ac:dyDescent="0.25">
      <c r="A1561" s="34" t="s">
        <v>194</v>
      </c>
      <c r="B1561" s="1">
        <v>43522</v>
      </c>
      <c r="C1561" s="2"/>
      <c r="D1561" s="1"/>
      <c r="F1561">
        <v>45</v>
      </c>
      <c r="G1561" t="s">
        <v>15</v>
      </c>
      <c r="H1561" s="2"/>
      <c r="I1561" s="12"/>
      <c r="J1561" s="12"/>
      <c r="K1561" s="2"/>
      <c r="L1561" s="36"/>
      <c r="M1561" s="2"/>
      <c r="N1561" s="2"/>
      <c r="O1561" s="2"/>
      <c r="P1561" s="12"/>
      <c r="Q1561" s="12"/>
      <c r="R1561" s="12"/>
      <c r="S1561" s="12"/>
      <c r="T1561" s="12"/>
      <c r="U1561" s="12"/>
      <c r="W1561" s="12"/>
      <c r="X1561" s="12"/>
      <c r="Y1561" s="12"/>
      <c r="Z1561" s="12"/>
      <c r="AB1561" s="12"/>
      <c r="AC1561" s="4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41"/>
      <c r="AO1561" s="12"/>
      <c r="AP1561" s="12"/>
      <c r="AQ1561" s="12"/>
      <c r="AR1561" s="41"/>
      <c r="AS1561" s="12"/>
      <c r="AT1561" s="12"/>
      <c r="AU1561" s="12"/>
      <c r="AV1561" s="12"/>
      <c r="AW1561" s="12"/>
      <c r="AX1561" s="13"/>
      <c r="AY1561" s="12"/>
      <c r="AZ1561" s="12"/>
      <c r="BA1561" s="12"/>
      <c r="BB1561" s="40">
        <v>0</v>
      </c>
      <c r="BC1561" s="12"/>
      <c r="BE1561" s="12"/>
      <c r="BF1561" s="12"/>
      <c r="BG1561" s="12"/>
      <c r="BH1561" s="12"/>
      <c r="BJ1561" s="12">
        <v>1.2352414193817476</v>
      </c>
      <c r="BK1561" s="12">
        <f>BP1561+BS1561+BV1561+BY1561+CB1561+CE1561+CH1561+CK1561+CN1561+CQ1561+CT1561+CW1561</f>
        <v>238.10515809320194</v>
      </c>
      <c r="BL1561" s="12"/>
      <c r="BM1561" s="12"/>
      <c r="BN1561" s="12">
        <v>0.16948460237359669</v>
      </c>
      <c r="BO1561" s="2">
        <v>50</v>
      </c>
      <c r="BP1561" s="12">
        <f>BN1561*BO1561</f>
        <v>8.4742301186798343</v>
      </c>
      <c r="BQ1561" s="12">
        <v>0.2510600004904005</v>
      </c>
      <c r="BR1561" s="2">
        <v>100</v>
      </c>
      <c r="BS1561" s="12">
        <f>BQ1561*BR1561</f>
        <v>25.106000049040052</v>
      </c>
      <c r="BT1561" s="12">
        <v>0.26589411353228709</v>
      </c>
      <c r="BU1561" s="2">
        <v>150</v>
      </c>
      <c r="BV1561" s="12">
        <f>BT1561*BU1561</f>
        <v>39.884117029843061</v>
      </c>
      <c r="BW1561" s="12">
        <v>0.26893057809963783</v>
      </c>
      <c r="BX1561" s="2">
        <v>300</v>
      </c>
      <c r="BY1561" s="12">
        <f>BW1561*BX1561</f>
        <v>80.67917342989135</v>
      </c>
      <c r="BZ1561" s="12">
        <v>0.27987212488582552</v>
      </c>
      <c r="CA1561" s="2">
        <v>300</v>
      </c>
      <c r="CB1561" s="12">
        <f>BZ1561*CA1561</f>
        <v>83.961637465747657</v>
      </c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  <c r="CN1561" s="12"/>
      <c r="CO1561" s="12"/>
      <c r="CP1561" s="12"/>
      <c r="CQ1561" s="12"/>
      <c r="CR1561" s="12"/>
      <c r="CS1561" s="12"/>
      <c r="CT1561" s="12"/>
      <c r="CU1561" s="12"/>
      <c r="CV1561" s="12"/>
      <c r="CW1561" s="12"/>
      <c r="CX1561" s="12"/>
      <c r="CY1561" s="12"/>
      <c r="CZ1561" s="12"/>
      <c r="DA1561" s="12"/>
      <c r="DB1561" s="12"/>
      <c r="DC1561" s="12"/>
      <c r="DD1561" s="12"/>
      <c r="DE1561" s="12"/>
      <c r="DF1561" s="12"/>
      <c r="DG1561" s="12"/>
      <c r="DH1561" s="12"/>
      <c r="DI1561" s="12"/>
      <c r="DJ1561" s="12"/>
      <c r="DK1561" s="12"/>
      <c r="DL1561" s="12"/>
      <c r="DM1561" s="12"/>
      <c r="DN1561" s="12"/>
      <c r="DO1561" s="12"/>
      <c r="DP1561" s="12"/>
      <c r="DQ1561" s="12"/>
      <c r="DR1561" s="12"/>
      <c r="DS1561" s="12"/>
      <c r="DT1561" s="12"/>
      <c r="DU1561" s="12"/>
      <c r="DV1561" s="12"/>
      <c r="DW1561" s="12"/>
      <c r="DX1561" s="12"/>
    </row>
    <row r="1562" spans="1:128" x14ac:dyDescent="0.25">
      <c r="A1562" s="34" t="s">
        <v>194</v>
      </c>
      <c r="B1562" s="1">
        <v>43523</v>
      </c>
      <c r="C1562" s="2"/>
      <c r="D1562" s="1"/>
      <c r="F1562">
        <v>46</v>
      </c>
      <c r="G1562" t="s">
        <v>15</v>
      </c>
      <c r="H1562" s="2"/>
      <c r="I1562" s="12">
        <v>516</v>
      </c>
      <c r="J1562" s="12">
        <v>11.8</v>
      </c>
      <c r="K1562" s="2"/>
      <c r="L1562" s="36"/>
      <c r="M1562" s="2"/>
      <c r="N1562" s="2"/>
      <c r="O1562" s="2"/>
      <c r="P1562" s="12">
        <v>4.4000000000000004</v>
      </c>
      <c r="Q1562" s="12">
        <v>8</v>
      </c>
      <c r="R1562" s="12"/>
      <c r="S1562" s="12"/>
      <c r="T1562" s="12"/>
      <c r="U1562" s="12"/>
      <c r="W1562" s="12"/>
      <c r="X1562" s="12"/>
      <c r="Y1562" s="12"/>
      <c r="Z1562" s="12"/>
      <c r="AB1562" s="12"/>
      <c r="AC1562" s="4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41"/>
      <c r="AO1562" s="12"/>
      <c r="AP1562" s="12"/>
      <c r="AQ1562" s="12"/>
      <c r="AR1562" s="41"/>
      <c r="AS1562" s="12"/>
      <c r="AT1562" s="12"/>
      <c r="AU1562" s="12"/>
      <c r="AV1562" s="12"/>
      <c r="AW1562" s="12"/>
      <c r="AX1562" s="13"/>
      <c r="AY1562" s="12"/>
      <c r="AZ1562" s="12"/>
      <c r="BA1562" s="12"/>
      <c r="BB1562" s="40">
        <v>0</v>
      </c>
      <c r="BC1562" s="12"/>
      <c r="BE1562" s="12"/>
      <c r="BF1562" s="12"/>
      <c r="BG1562" s="12"/>
      <c r="BH1562" s="12"/>
      <c r="BJ1562" s="12"/>
      <c r="BK1562" s="12"/>
      <c r="BL1562" s="12"/>
      <c r="BM1562" s="12"/>
      <c r="BN1562" s="12"/>
      <c r="BO1562" s="12"/>
      <c r="BP1562" s="12"/>
      <c r="BQ1562" s="12"/>
      <c r="BR1562" s="12"/>
      <c r="BS1562" s="12"/>
      <c r="BT1562" s="12"/>
      <c r="BU1562" s="12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O1562" s="12"/>
      <c r="CP1562" s="12"/>
      <c r="CQ1562" s="12"/>
      <c r="CR1562" s="12"/>
      <c r="CS1562" s="12"/>
      <c r="CT1562" s="12"/>
      <c r="CU1562" s="12"/>
      <c r="CV1562" s="12"/>
      <c r="CW1562" s="12"/>
      <c r="CX1562" s="12"/>
      <c r="CY1562" s="12"/>
      <c r="CZ1562" s="12"/>
      <c r="DA1562" s="12"/>
      <c r="DB1562" s="12"/>
      <c r="DC1562" s="12"/>
      <c r="DD1562" s="12"/>
      <c r="DE1562" s="12"/>
      <c r="DF1562" s="12"/>
      <c r="DG1562" s="12"/>
      <c r="DH1562" s="12"/>
      <c r="DI1562" s="12"/>
      <c r="DJ1562" s="12"/>
      <c r="DK1562" s="12"/>
      <c r="DL1562" s="12"/>
      <c r="DM1562" s="12"/>
      <c r="DN1562" s="12"/>
      <c r="DO1562" s="12"/>
      <c r="DP1562" s="12"/>
      <c r="DQ1562" s="12"/>
      <c r="DR1562" s="12"/>
      <c r="DS1562" s="12"/>
      <c r="DT1562" s="12"/>
      <c r="DU1562" s="12"/>
      <c r="DV1562" s="12"/>
      <c r="DW1562" s="12"/>
      <c r="DX1562" s="12"/>
    </row>
    <row r="1563" spans="1:128" x14ac:dyDescent="0.25">
      <c r="A1563" s="34" t="s">
        <v>194</v>
      </c>
      <c r="B1563" s="1">
        <v>43537</v>
      </c>
      <c r="C1563" s="2"/>
      <c r="D1563" s="1"/>
      <c r="F1563">
        <v>60</v>
      </c>
      <c r="G1563" t="s">
        <v>15</v>
      </c>
      <c r="H1563" s="2"/>
      <c r="I1563" s="12">
        <v>554</v>
      </c>
      <c r="J1563" s="12">
        <v>13.8</v>
      </c>
      <c r="K1563" s="2"/>
      <c r="L1563" s="36"/>
      <c r="M1563" s="2"/>
      <c r="N1563" s="2"/>
      <c r="O1563" s="2"/>
      <c r="P1563" s="12">
        <v>3.2</v>
      </c>
      <c r="Q1563" s="12">
        <v>11.2</v>
      </c>
      <c r="R1563" s="12"/>
      <c r="S1563" s="12"/>
      <c r="T1563" s="12"/>
      <c r="U1563" s="12"/>
      <c r="W1563" s="12"/>
      <c r="X1563" s="12"/>
      <c r="Y1563" s="12"/>
      <c r="Z1563" s="12"/>
      <c r="AB1563" s="12"/>
      <c r="AC1563" s="4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41"/>
      <c r="AO1563" s="12"/>
      <c r="AP1563" s="12"/>
      <c r="AQ1563" s="12"/>
      <c r="AR1563" s="41"/>
      <c r="AS1563" s="12"/>
      <c r="AT1563" s="12"/>
      <c r="AU1563" s="12"/>
      <c r="AV1563" s="12"/>
      <c r="AW1563" s="12"/>
      <c r="AX1563" s="13"/>
      <c r="AY1563" s="12"/>
      <c r="AZ1563" s="12"/>
      <c r="BA1563" s="12"/>
      <c r="BB1563" s="40">
        <v>0</v>
      </c>
      <c r="BC1563" s="12"/>
      <c r="BE1563" s="12"/>
      <c r="BF1563" s="12"/>
      <c r="BG1563" s="12"/>
      <c r="BH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  <c r="CN1563" s="12"/>
      <c r="CO1563" s="12"/>
      <c r="CP1563" s="12"/>
      <c r="CQ1563" s="12"/>
      <c r="CR1563" s="12"/>
      <c r="CS1563" s="12"/>
      <c r="CT1563" s="12"/>
      <c r="CU1563" s="12"/>
      <c r="CV1563" s="12"/>
      <c r="CW1563" s="12"/>
      <c r="CX1563" s="12"/>
      <c r="CY1563" s="12"/>
      <c r="CZ1563" s="12"/>
      <c r="DA1563" s="12"/>
      <c r="DB1563" s="12"/>
      <c r="DC1563" s="12"/>
      <c r="DD1563" s="12"/>
      <c r="DE1563" s="12"/>
      <c r="DF1563" s="12"/>
      <c r="DG1563" s="12"/>
      <c r="DH1563" s="12"/>
      <c r="DI1563" s="12"/>
      <c r="DJ1563" s="12"/>
      <c r="DK1563" s="12"/>
      <c r="DL1563" s="12"/>
      <c r="DM1563" s="12"/>
      <c r="DN1563" s="12"/>
      <c r="DO1563" s="12"/>
      <c r="DP1563" s="12"/>
      <c r="DQ1563" s="12"/>
      <c r="DR1563" s="12"/>
      <c r="DS1563" s="12"/>
      <c r="DT1563" s="12"/>
      <c r="DU1563" s="12"/>
      <c r="DV1563" s="12"/>
      <c r="DW1563" s="12"/>
      <c r="DX1563" s="12"/>
    </row>
    <row r="1564" spans="1:128" x14ac:dyDescent="0.25">
      <c r="A1564" s="34" t="s">
        <v>194</v>
      </c>
      <c r="B1564" s="1">
        <v>43545</v>
      </c>
      <c r="C1564" s="2"/>
      <c r="D1564" s="1"/>
      <c r="F1564">
        <v>68</v>
      </c>
      <c r="G1564" t="s">
        <v>15</v>
      </c>
      <c r="H1564" s="2"/>
      <c r="I1564" s="12">
        <v>540</v>
      </c>
      <c r="J1564" s="12">
        <v>13</v>
      </c>
      <c r="K1564" s="2"/>
      <c r="L1564" s="36"/>
      <c r="M1564" s="2"/>
      <c r="N1564" s="2"/>
      <c r="O1564" s="2"/>
      <c r="P1564" s="12">
        <v>3.6</v>
      </c>
      <c r="Q1564" s="12">
        <v>10.4</v>
      </c>
      <c r="R1564" s="12"/>
      <c r="S1564" s="12"/>
      <c r="T1564" s="12"/>
      <c r="U1564" s="12"/>
      <c r="W1564" s="12"/>
      <c r="X1564" s="12"/>
      <c r="Y1564" s="12"/>
      <c r="Z1564" s="12"/>
      <c r="AB1564" s="12"/>
      <c r="AC1564" s="4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41"/>
      <c r="AO1564" s="12"/>
      <c r="AP1564" s="12"/>
      <c r="AQ1564" s="12"/>
      <c r="AR1564" s="41"/>
      <c r="AS1564" s="12"/>
      <c r="AT1564" s="12"/>
      <c r="AU1564" s="12"/>
      <c r="AV1564" s="12"/>
      <c r="AW1564" s="12"/>
      <c r="AX1564" s="13"/>
      <c r="AY1564" s="12"/>
      <c r="AZ1564" s="12"/>
      <c r="BA1564" s="12"/>
      <c r="BB1564" s="40">
        <v>0</v>
      </c>
      <c r="BC1564" s="12"/>
      <c r="BE1564" s="12"/>
      <c r="BF1564" s="12"/>
      <c r="BG1564" s="12"/>
      <c r="BH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  <c r="CN1564" s="12"/>
      <c r="CO1564" s="12"/>
      <c r="CP1564" s="12"/>
      <c r="CQ1564" s="12"/>
      <c r="CR1564" s="12"/>
      <c r="CS1564" s="12"/>
      <c r="CT1564" s="12"/>
      <c r="CU1564" s="12"/>
      <c r="CV1564" s="12"/>
      <c r="CW1564" s="12"/>
      <c r="CX1564" s="12"/>
      <c r="CY1564" s="12"/>
      <c r="CZ1564" s="12"/>
      <c r="DA1564" s="12"/>
      <c r="DB1564" s="12"/>
      <c r="DC1564" s="12"/>
      <c r="DD1564" s="12"/>
      <c r="DE1564" s="12"/>
      <c r="DF1564" s="12"/>
      <c r="DG1564" s="12"/>
      <c r="DH1564" s="12"/>
      <c r="DI1564" s="12"/>
      <c r="DJ1564" s="12"/>
      <c r="DK1564" s="12"/>
      <c r="DL1564" s="12"/>
      <c r="DM1564" s="12"/>
      <c r="DN1564" s="12"/>
      <c r="DO1564" s="12"/>
      <c r="DP1564" s="12"/>
      <c r="DQ1564" s="12"/>
      <c r="DR1564" s="12"/>
      <c r="DS1564" s="12"/>
      <c r="DT1564" s="12"/>
      <c r="DU1564" s="12"/>
      <c r="DV1564" s="12"/>
      <c r="DW1564" s="12"/>
      <c r="DX1564" s="12"/>
    </row>
    <row r="1565" spans="1:128" x14ac:dyDescent="0.25">
      <c r="A1565" s="34" t="s">
        <v>194</v>
      </c>
      <c r="B1565" s="1">
        <v>43546</v>
      </c>
      <c r="C1565" s="2"/>
      <c r="D1565" s="1"/>
      <c r="F1565">
        <v>69</v>
      </c>
      <c r="G1565" t="s">
        <v>15</v>
      </c>
      <c r="H1565" s="2"/>
      <c r="I1565" s="12"/>
      <c r="J1565" s="12"/>
      <c r="K1565" s="2"/>
      <c r="L1565" s="36"/>
      <c r="M1565" s="2"/>
      <c r="N1565" s="2"/>
      <c r="O1565" s="2"/>
      <c r="P1565" s="12"/>
      <c r="Q1565" s="12"/>
      <c r="R1565" s="12"/>
      <c r="S1565" s="12"/>
      <c r="T1565" s="12"/>
      <c r="U1565" s="12"/>
      <c r="W1565" s="12"/>
      <c r="X1565" s="12"/>
      <c r="Y1565" s="12"/>
      <c r="Z1565" s="12"/>
      <c r="AB1565" s="12"/>
      <c r="AC1565" s="4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41"/>
      <c r="AO1565" s="12"/>
      <c r="AP1565" s="12"/>
      <c r="AQ1565" s="12"/>
      <c r="AR1565" s="41"/>
      <c r="AS1565" s="12"/>
      <c r="AT1565" s="12"/>
      <c r="AU1565" s="12"/>
      <c r="AV1565" s="12"/>
      <c r="AW1565" s="12"/>
      <c r="AX1565" s="13"/>
      <c r="AY1565" s="12"/>
      <c r="AZ1565" s="12"/>
      <c r="BA1565" s="12"/>
      <c r="BB1565" s="40">
        <v>0</v>
      </c>
      <c r="BC1565" s="12"/>
      <c r="BE1565" s="12"/>
      <c r="BF1565" s="12"/>
      <c r="BG1565" s="12"/>
      <c r="BH1565" s="12"/>
      <c r="BJ1565" s="12">
        <v>1.1552301647431629</v>
      </c>
      <c r="BK1565" s="12">
        <f>BP1565+BS1565+BV1565+BY1565+CB1565+CE1565+CH1565+CK1565+CN1565+CQ1565+CT1565+CW1565</f>
        <v>213.45683671229915</v>
      </c>
      <c r="BL1565" s="12"/>
      <c r="BM1565" s="12"/>
      <c r="BN1565" s="12">
        <v>0.22869808032454389</v>
      </c>
      <c r="BO1565" s="2">
        <v>50</v>
      </c>
      <c r="BP1565" s="12">
        <f>BN1565*BO1565</f>
        <v>11.434904016227195</v>
      </c>
      <c r="BQ1565" s="12">
        <v>0.2187381186447788</v>
      </c>
      <c r="BR1565" s="2">
        <v>100</v>
      </c>
      <c r="BS1565" s="12">
        <f>BQ1565*BR1565</f>
        <v>21.873811864477879</v>
      </c>
      <c r="BT1565" s="12">
        <v>0.21460045933705299</v>
      </c>
      <c r="BU1565" s="2">
        <v>150</v>
      </c>
      <c r="BV1565" s="12">
        <f>BT1565*BU1565</f>
        <v>32.190068900557947</v>
      </c>
      <c r="BW1565" s="12">
        <v>0.23537417467530874</v>
      </c>
      <c r="BX1565" s="2">
        <v>300</v>
      </c>
      <c r="BY1565" s="12">
        <f>BW1565*BX1565</f>
        <v>70.612252402592617</v>
      </c>
      <c r="BZ1565" s="12">
        <v>0.25781933176147842</v>
      </c>
      <c r="CA1565" s="2">
        <v>300</v>
      </c>
      <c r="CB1565" s="12">
        <f>BZ1565*CA1565</f>
        <v>77.345799528443521</v>
      </c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  <c r="CQ1565" s="12"/>
      <c r="CR1565" s="12"/>
      <c r="CS1565" s="12"/>
      <c r="CT1565" s="12"/>
      <c r="CU1565" s="12"/>
      <c r="CV1565" s="12"/>
      <c r="CW1565" s="12"/>
      <c r="CX1565" s="12"/>
      <c r="CY1565" s="12"/>
      <c r="CZ1565" s="12"/>
      <c r="DA1565" s="12"/>
      <c r="DB1565" s="12"/>
      <c r="DC1565" s="12"/>
      <c r="DD1565" s="12"/>
      <c r="DE1565" s="12"/>
      <c r="DF1565" s="12"/>
      <c r="DG1565" s="12"/>
      <c r="DH1565" s="12"/>
      <c r="DI1565" s="12"/>
      <c r="DJ1565" s="12"/>
      <c r="DK1565" s="12"/>
      <c r="DL1565" s="12"/>
      <c r="DM1565" s="12"/>
      <c r="DN1565" s="12"/>
      <c r="DO1565" s="12"/>
      <c r="DP1565" s="12"/>
      <c r="DQ1565" s="12"/>
      <c r="DR1565" s="12"/>
      <c r="DS1565" s="12"/>
      <c r="DT1565" s="12"/>
      <c r="DU1565" s="12"/>
      <c r="DV1565" s="12"/>
      <c r="DW1565" s="12"/>
      <c r="DX1565" s="12"/>
    </row>
    <row r="1566" spans="1:128" x14ac:dyDescent="0.25">
      <c r="A1566" s="34" t="s">
        <v>194</v>
      </c>
      <c r="B1566" s="1">
        <v>43556</v>
      </c>
      <c r="C1566" s="2"/>
      <c r="D1566" s="1"/>
      <c r="F1566">
        <v>79</v>
      </c>
      <c r="G1566" t="s">
        <v>15</v>
      </c>
      <c r="H1566" s="2"/>
      <c r="I1566" s="12"/>
      <c r="J1566" s="12"/>
      <c r="K1566" s="2"/>
      <c r="L1566" s="36"/>
      <c r="M1566" s="2"/>
      <c r="N1566" s="2"/>
      <c r="O1566" s="2"/>
      <c r="P1566" s="12"/>
      <c r="Q1566" s="12"/>
      <c r="R1566" s="12"/>
      <c r="S1566" s="12"/>
      <c r="T1566" s="12"/>
      <c r="U1566" s="12">
        <v>33.306666666666665</v>
      </c>
      <c r="V1566" s="40">
        <v>33.306666666666665</v>
      </c>
      <c r="W1566" s="12"/>
      <c r="X1566" s="12"/>
      <c r="Y1566" s="12"/>
      <c r="Z1566" s="12">
        <v>25.5</v>
      </c>
      <c r="AA1566" s="40">
        <v>25.5</v>
      </c>
      <c r="AB1566" s="12">
        <v>0.26340000000000002</v>
      </c>
      <c r="AC1566" s="42">
        <f t="shared" ref="AC1566:AC1567" si="105">AB1566/AA1566</f>
        <v>1.0329411764705884E-2</v>
      </c>
      <c r="AD1566" s="12"/>
      <c r="AE1566" s="12"/>
      <c r="AF1566" s="12"/>
      <c r="AG1566" s="12">
        <v>0.13333333333333344</v>
      </c>
      <c r="AH1566" s="12">
        <v>0</v>
      </c>
      <c r="AI1566" s="12">
        <v>0</v>
      </c>
      <c r="AJ1566" s="12"/>
      <c r="AK1566" s="12"/>
      <c r="AL1566" s="12">
        <v>21.099999999999998</v>
      </c>
      <c r="AM1566" s="12">
        <v>21.233333333333331</v>
      </c>
      <c r="AN1566" s="41">
        <v>21.233333333333331</v>
      </c>
      <c r="AO1566" s="12"/>
      <c r="AP1566" s="12"/>
      <c r="AQ1566" s="12"/>
      <c r="AR1566" s="41">
        <v>31.333333333333332</v>
      </c>
      <c r="AS1566" s="12">
        <v>8.6666666666666661</v>
      </c>
      <c r="AT1566" s="12">
        <v>6</v>
      </c>
      <c r="AU1566" s="12">
        <v>6</v>
      </c>
      <c r="AV1566" s="12">
        <v>0</v>
      </c>
      <c r="AW1566" s="12">
        <v>10.666666666666666</v>
      </c>
      <c r="AX1566" s="13"/>
      <c r="AY1566" s="12"/>
      <c r="AZ1566" s="12"/>
      <c r="BA1566" s="12"/>
      <c r="BB1566" s="40">
        <v>0</v>
      </c>
      <c r="BC1566" s="12">
        <f>U1566+Z1566+AM1566+BA1566</f>
        <v>80.039999999999992</v>
      </c>
      <c r="BD1566">
        <f t="shared" ref="BD1566:BD1567" si="106">V1566+AA1566+AN1566</f>
        <v>80.039999999999992</v>
      </c>
      <c r="BE1566" s="12"/>
      <c r="BF1566" s="12"/>
      <c r="BG1566" s="12"/>
      <c r="BH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  <c r="CQ1566" s="12"/>
      <c r="CR1566" s="12"/>
      <c r="CS1566" s="12"/>
      <c r="CT1566" s="12"/>
      <c r="CU1566" s="12"/>
      <c r="CV1566" s="12"/>
      <c r="CW1566" s="12"/>
      <c r="CX1566" s="12"/>
      <c r="CY1566" s="12"/>
      <c r="CZ1566" s="12"/>
      <c r="DA1566" s="12"/>
      <c r="DB1566" s="12"/>
      <c r="DC1566" s="12"/>
      <c r="DD1566" s="12"/>
      <c r="DE1566" s="12"/>
      <c r="DF1566" s="12"/>
      <c r="DG1566" s="12"/>
      <c r="DH1566" s="12"/>
      <c r="DI1566" s="12"/>
      <c r="DJ1566" s="12"/>
      <c r="DK1566" s="12"/>
      <c r="DL1566" s="12"/>
      <c r="DM1566" s="12"/>
      <c r="DN1566" s="12"/>
      <c r="DO1566" s="12"/>
      <c r="DP1566" s="12"/>
      <c r="DQ1566" s="12"/>
      <c r="DR1566" s="12"/>
      <c r="DS1566" s="12"/>
      <c r="DT1566" s="12"/>
      <c r="DU1566" s="12"/>
      <c r="DV1566" s="12"/>
      <c r="DW1566" s="12"/>
      <c r="DX1566" s="12"/>
    </row>
    <row r="1567" spans="1:128" x14ac:dyDescent="0.25">
      <c r="A1567" s="34" t="s">
        <v>194</v>
      </c>
      <c r="B1567" s="1">
        <v>43593</v>
      </c>
      <c r="C1567" s="2"/>
      <c r="D1567" s="1"/>
      <c r="F1567">
        <v>116</v>
      </c>
      <c r="G1567" t="s">
        <v>15</v>
      </c>
      <c r="H1567" s="2"/>
      <c r="I1567" s="12"/>
      <c r="J1567" s="12"/>
      <c r="K1567" s="2"/>
      <c r="L1567" s="36"/>
      <c r="M1567" s="2"/>
      <c r="N1567" s="2"/>
      <c r="O1567" s="2"/>
      <c r="P1567" s="12"/>
      <c r="Q1567" s="12"/>
      <c r="R1567" s="12"/>
      <c r="S1567" s="12"/>
      <c r="T1567" s="12"/>
      <c r="U1567" s="12">
        <v>119.75</v>
      </c>
      <c r="V1567" s="40">
        <v>119.75</v>
      </c>
      <c r="W1567" s="12"/>
      <c r="X1567" s="12"/>
      <c r="Y1567" s="12"/>
      <c r="Z1567" s="12">
        <v>69.712500000000006</v>
      </c>
      <c r="AA1567" s="40">
        <v>69.712500000000006</v>
      </c>
      <c r="AB1567" s="12">
        <v>0.85687562500000003</v>
      </c>
      <c r="AC1567" s="42">
        <f t="shared" si="105"/>
        <v>1.2291563564640487E-2</v>
      </c>
      <c r="AD1567" s="12"/>
      <c r="AE1567" s="12"/>
      <c r="AF1567" s="12"/>
      <c r="AG1567" s="12">
        <v>1.3687500000000001</v>
      </c>
      <c r="AH1567" s="12">
        <v>2.8499999999999996</v>
      </c>
      <c r="AI1567" s="12">
        <v>32.024999999999999</v>
      </c>
      <c r="AJ1567" s="12"/>
      <c r="AK1567" s="12"/>
      <c r="AL1567" s="12">
        <v>43.15625</v>
      </c>
      <c r="AM1567" s="12">
        <v>79.400000000000006</v>
      </c>
      <c r="AN1567" s="41">
        <v>79.400000000000006</v>
      </c>
      <c r="AO1567" s="12"/>
      <c r="AP1567" s="12"/>
      <c r="AQ1567" s="12"/>
      <c r="AR1567" s="41">
        <v>65.625</v>
      </c>
      <c r="AS1567" s="12">
        <v>6.25</v>
      </c>
      <c r="AT1567" s="12">
        <v>19.375</v>
      </c>
      <c r="AU1567" s="12">
        <v>10</v>
      </c>
      <c r="AV1567" s="12">
        <v>8.75</v>
      </c>
      <c r="AW1567" s="12">
        <v>21.25</v>
      </c>
      <c r="AX1567" s="13"/>
      <c r="AY1567" s="12"/>
      <c r="AZ1567" s="12"/>
      <c r="BA1567" s="12"/>
      <c r="BB1567" s="40">
        <v>0</v>
      </c>
      <c r="BC1567" s="12">
        <f>U1567+Z1567+AM1567+BA1567</f>
        <v>268.86250000000001</v>
      </c>
      <c r="BD1567">
        <f t="shared" si="106"/>
        <v>268.86250000000001</v>
      </c>
      <c r="BE1567" s="12"/>
      <c r="BF1567" s="12"/>
      <c r="BG1567" s="12"/>
      <c r="BH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  <c r="CQ1567" s="12"/>
      <c r="CR1567" s="12"/>
      <c r="CS1567" s="12"/>
      <c r="CT1567" s="12"/>
      <c r="CU1567" s="12"/>
      <c r="CV1567" s="12"/>
      <c r="CW1567" s="12"/>
      <c r="CX1567" s="12"/>
      <c r="CY1567" s="12"/>
      <c r="CZ1567" s="12"/>
      <c r="DA1567" s="12"/>
      <c r="DB1567" s="12"/>
      <c r="DC1567" s="12"/>
      <c r="DD1567" s="12"/>
      <c r="DE1567" s="12"/>
      <c r="DF1567" s="12"/>
      <c r="DG1567" s="12"/>
      <c r="DH1567" s="12"/>
      <c r="DI1567" s="12"/>
      <c r="DJ1567" s="12"/>
      <c r="DK1567" s="12"/>
      <c r="DL1567" s="12"/>
      <c r="DM1567" s="12"/>
      <c r="DN1567" s="12"/>
      <c r="DO1567" s="12"/>
      <c r="DP1567" s="12"/>
      <c r="DQ1567" s="12"/>
      <c r="DR1567" s="12"/>
      <c r="DS1567" s="12"/>
      <c r="DT1567" s="12"/>
      <c r="DU1567" s="12"/>
      <c r="DV1567" s="12"/>
      <c r="DW1567" s="12"/>
      <c r="DX1567" s="12"/>
    </row>
    <row r="1568" spans="1:128" x14ac:dyDescent="0.25">
      <c r="A1568" s="34" t="s">
        <v>194</v>
      </c>
      <c r="B1568" s="1">
        <v>43477</v>
      </c>
      <c r="C1568" s="2">
        <v>0</v>
      </c>
      <c r="D1568" s="1" t="s">
        <v>223</v>
      </c>
      <c r="E1568" t="s">
        <v>14</v>
      </c>
      <c r="F1568">
        <v>0</v>
      </c>
      <c r="G1568" t="s">
        <v>15</v>
      </c>
      <c r="H1568" s="2"/>
      <c r="I1568" s="12"/>
      <c r="J1568" s="12"/>
      <c r="K1568" s="2"/>
      <c r="L1568" s="36"/>
      <c r="M1568" s="2"/>
      <c r="N1568" s="2"/>
      <c r="O1568" s="2"/>
      <c r="P1568" s="12"/>
      <c r="Q1568" s="12"/>
      <c r="R1568" s="12"/>
      <c r="S1568" s="12"/>
      <c r="T1568" s="12"/>
      <c r="U1568" s="12"/>
      <c r="W1568" s="12"/>
      <c r="X1568" s="12"/>
      <c r="Y1568" s="12"/>
      <c r="Z1568" s="12"/>
      <c r="AB1568" s="12"/>
      <c r="AC1568" s="4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41"/>
      <c r="AO1568" s="12"/>
      <c r="AP1568" s="12"/>
      <c r="AQ1568" s="12"/>
      <c r="AR1568" s="41"/>
      <c r="AS1568" s="12"/>
      <c r="AT1568" s="12"/>
      <c r="AU1568" s="12"/>
      <c r="AV1568" s="12"/>
      <c r="AW1568" s="12"/>
      <c r="AX1568" s="13"/>
      <c r="AY1568" s="12"/>
      <c r="AZ1568" s="12"/>
      <c r="BA1568" s="12"/>
      <c r="BB1568" s="40">
        <v>0</v>
      </c>
      <c r="BC1568" s="12"/>
      <c r="BE1568" s="12"/>
      <c r="BF1568" s="12"/>
      <c r="BG1568" s="12"/>
      <c r="BH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  <c r="CQ1568" s="12"/>
      <c r="CR1568" s="12"/>
      <c r="CS1568" s="12"/>
      <c r="CT1568" s="12"/>
      <c r="CU1568" s="12"/>
      <c r="CV1568" s="12"/>
      <c r="CW1568" s="12"/>
      <c r="CX1568" s="12"/>
      <c r="CY1568" s="12"/>
      <c r="CZ1568" s="12"/>
      <c r="DA1568" s="12"/>
      <c r="DB1568" s="12"/>
      <c r="DC1568" s="12"/>
      <c r="DD1568" s="12"/>
      <c r="DE1568" s="12"/>
      <c r="DF1568" s="12"/>
      <c r="DG1568" s="12"/>
      <c r="DH1568" s="12"/>
      <c r="DI1568" s="12"/>
      <c r="DJ1568" s="12"/>
      <c r="DK1568" s="12"/>
      <c r="DL1568" s="12"/>
      <c r="DM1568" s="12"/>
      <c r="DN1568" s="12"/>
      <c r="DO1568" s="12"/>
      <c r="DP1568" s="12"/>
      <c r="DQ1568" s="12"/>
      <c r="DR1568" s="12"/>
      <c r="DS1568" s="12"/>
      <c r="DT1568" s="12"/>
      <c r="DU1568" s="12"/>
      <c r="DV1568" s="12"/>
      <c r="DW1568" s="12"/>
      <c r="DX1568" s="12"/>
    </row>
    <row r="1569" spans="1:128" x14ac:dyDescent="0.25">
      <c r="A1569" s="34" t="s">
        <v>194</v>
      </c>
      <c r="B1569" s="1">
        <v>43503</v>
      </c>
      <c r="C1569" s="2">
        <v>3</v>
      </c>
      <c r="D1569" t="s">
        <v>224</v>
      </c>
      <c r="E1569" t="s">
        <v>16</v>
      </c>
      <c r="F1569">
        <v>26</v>
      </c>
      <c r="G1569" t="s">
        <v>15</v>
      </c>
      <c r="H1569" s="2"/>
      <c r="I1569" s="12"/>
      <c r="J1569" s="12"/>
      <c r="K1569" s="2"/>
      <c r="L1569" s="36">
        <v>26</v>
      </c>
      <c r="M1569" s="2"/>
      <c r="N1569" s="2"/>
      <c r="O1569" s="2"/>
      <c r="P1569" s="12"/>
      <c r="Q1569" s="12"/>
      <c r="R1569" s="12"/>
      <c r="S1569" s="12"/>
      <c r="T1569" s="12"/>
      <c r="U1569" s="12"/>
      <c r="W1569" s="12"/>
      <c r="X1569" s="12"/>
      <c r="Y1569" s="12"/>
      <c r="Z1569" s="12"/>
      <c r="AB1569" s="12"/>
      <c r="AC1569" s="4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41"/>
      <c r="AO1569" s="12"/>
      <c r="AP1569" s="12"/>
      <c r="AQ1569" s="12"/>
      <c r="AR1569" s="41"/>
      <c r="AS1569" s="12"/>
      <c r="AT1569" s="12"/>
      <c r="AU1569" s="12"/>
      <c r="AV1569" s="12"/>
      <c r="AW1569" s="12"/>
      <c r="AX1569" s="13"/>
      <c r="AY1569" s="12"/>
      <c r="AZ1569" s="12"/>
      <c r="BA1569" s="12"/>
      <c r="BB1569" s="40">
        <v>0</v>
      </c>
      <c r="BC1569" s="12"/>
      <c r="BE1569" s="12"/>
      <c r="BF1569" s="12"/>
      <c r="BG1569" s="12"/>
      <c r="BH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  <c r="CQ1569" s="12"/>
      <c r="CR1569" s="12"/>
      <c r="CS1569" s="12"/>
      <c r="CT1569" s="12"/>
      <c r="CU1569" s="12"/>
      <c r="CV1569" s="12"/>
      <c r="CW1569" s="12"/>
      <c r="CX1569" s="12"/>
      <c r="CY1569" s="12"/>
      <c r="CZ1569" s="12"/>
      <c r="DA1569" s="12"/>
      <c r="DB1569" s="12"/>
      <c r="DC1569" s="12"/>
      <c r="DD1569" s="12"/>
      <c r="DE1569" s="12"/>
      <c r="DF1569" s="12"/>
      <c r="DG1569" s="12"/>
      <c r="DH1569" s="12"/>
      <c r="DI1569" s="12"/>
      <c r="DJ1569" s="12"/>
      <c r="DK1569" s="12"/>
      <c r="DL1569" s="12"/>
      <c r="DM1569" s="12"/>
      <c r="DN1569" s="12"/>
      <c r="DO1569" s="12"/>
      <c r="DP1569" s="12"/>
      <c r="DQ1569" s="12"/>
      <c r="DR1569" s="12"/>
      <c r="DS1569" s="12"/>
      <c r="DT1569" s="12"/>
      <c r="DU1569" s="12"/>
      <c r="DV1569" s="12"/>
      <c r="DW1569" s="12"/>
      <c r="DX1569" s="12"/>
    </row>
    <row r="1570" spans="1:128" x14ac:dyDescent="0.25">
      <c r="A1570" s="35" t="s">
        <v>77</v>
      </c>
      <c r="B1570" s="10">
        <v>43950</v>
      </c>
      <c r="C1570" s="2">
        <v>5</v>
      </c>
      <c r="D1570" s="1" t="s">
        <v>262</v>
      </c>
      <c r="E1570" t="s">
        <v>100</v>
      </c>
      <c r="F1570" s="8">
        <v>83</v>
      </c>
      <c r="G1570" t="s">
        <v>33</v>
      </c>
      <c r="H1570" s="26"/>
      <c r="I1570" s="23">
        <v>1153</v>
      </c>
      <c r="J1570" s="23">
        <v>21.95</v>
      </c>
      <c r="K1570" s="26"/>
      <c r="L1570" s="37"/>
      <c r="M1570" s="26"/>
      <c r="N1570" s="26"/>
      <c r="O1570" s="26"/>
      <c r="P1570" s="23"/>
      <c r="Q1570" s="23"/>
      <c r="R1570" s="23"/>
      <c r="S1570" s="23"/>
      <c r="T1570" s="23"/>
      <c r="U1570" s="23"/>
      <c r="W1570" s="23"/>
      <c r="X1570" s="23"/>
      <c r="Y1570" s="23"/>
      <c r="Z1570" s="23"/>
      <c r="AB1570" s="23"/>
      <c r="AC1570" s="42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O1570" s="23"/>
      <c r="AP1570" s="23"/>
      <c r="AQ1570" s="23"/>
      <c r="AR1570" s="41"/>
      <c r="AS1570" s="23"/>
      <c r="AT1570" s="23"/>
      <c r="AU1570" s="23"/>
      <c r="AV1570" s="23"/>
      <c r="AW1570" s="23"/>
      <c r="AX1570" s="24"/>
      <c r="AY1570" s="23"/>
      <c r="AZ1570" s="23"/>
      <c r="BA1570" s="23"/>
      <c r="BB1570" s="40">
        <v>0</v>
      </c>
      <c r="BC1570" s="12"/>
      <c r="BE1570" s="23"/>
      <c r="BF1570" s="23"/>
      <c r="BG1570" s="23"/>
      <c r="BH1570" s="23"/>
      <c r="BI1570" s="8"/>
      <c r="BJ1570" s="23"/>
      <c r="BK1570" s="23"/>
      <c r="BL1570" s="23"/>
      <c r="BM1570" s="23"/>
      <c r="BN1570" s="23"/>
      <c r="BO1570" s="23"/>
      <c r="BP1570" s="23"/>
      <c r="BQ1570" s="23"/>
      <c r="BR1570" s="23"/>
      <c r="BS1570" s="23"/>
      <c r="BT1570" s="23"/>
      <c r="BU1570" s="23"/>
      <c r="BV1570" s="23"/>
      <c r="BW1570" s="23"/>
      <c r="BX1570" s="23"/>
      <c r="BY1570" s="23"/>
      <c r="BZ1570" s="23"/>
      <c r="CA1570" s="23"/>
      <c r="CB1570" s="23"/>
      <c r="CC1570" s="23"/>
      <c r="CD1570" s="23"/>
      <c r="CE1570" s="23"/>
      <c r="CF1570" s="23"/>
      <c r="CG1570" s="23"/>
      <c r="CH1570" s="23"/>
      <c r="CI1570" s="23"/>
      <c r="CJ1570" s="23"/>
      <c r="CK1570" s="23"/>
      <c r="CL1570" s="23"/>
      <c r="CM1570" s="23"/>
      <c r="CN1570" s="23"/>
      <c r="CO1570" s="23"/>
      <c r="CP1570" s="23"/>
      <c r="CQ1570" s="23"/>
      <c r="CR1570" s="23"/>
      <c r="CS1570" s="23"/>
      <c r="CT1570" s="23"/>
      <c r="CU1570" s="23"/>
      <c r="CV1570" s="23"/>
      <c r="CW1570" s="23"/>
      <c r="CX1570" s="23"/>
      <c r="CY1570" s="23"/>
      <c r="CZ1570" s="23"/>
      <c r="DA1570" s="23"/>
      <c r="DB1570" s="23"/>
      <c r="DC1570" s="23"/>
      <c r="DD1570" s="23"/>
      <c r="DE1570" s="23"/>
      <c r="DF1570" s="23"/>
      <c r="DG1570" s="23"/>
      <c r="DH1570" s="23"/>
      <c r="DI1570" s="23"/>
      <c r="DJ1570" s="23"/>
      <c r="DK1570" s="23"/>
      <c r="DL1570" s="23"/>
      <c r="DM1570" s="23"/>
      <c r="DN1570" s="23"/>
      <c r="DO1570" s="23"/>
      <c r="DP1570" s="23"/>
      <c r="DQ1570" s="23"/>
      <c r="DR1570" s="23"/>
      <c r="DS1570" s="23"/>
      <c r="DT1570" s="23"/>
      <c r="DU1570" s="23"/>
      <c r="DV1570" s="23"/>
      <c r="DW1570" s="23"/>
      <c r="DX1570" s="23"/>
    </row>
    <row r="1571" spans="1:128" x14ac:dyDescent="0.25">
      <c r="A1571" s="35" t="s">
        <v>77</v>
      </c>
      <c r="B1571" s="10">
        <v>43915</v>
      </c>
      <c r="C1571" s="2">
        <v>4</v>
      </c>
      <c r="D1571" t="s">
        <v>220</v>
      </c>
      <c r="E1571" s="8" t="s">
        <v>17</v>
      </c>
      <c r="F1571" s="8">
        <v>48</v>
      </c>
      <c r="G1571" t="s">
        <v>33</v>
      </c>
      <c r="H1571" s="26"/>
      <c r="I1571" s="23">
        <v>699.7</v>
      </c>
      <c r="J1571" s="23">
        <v>13.9</v>
      </c>
      <c r="K1571" s="26"/>
      <c r="L1571" s="37"/>
      <c r="M1571" s="2">
        <v>48</v>
      </c>
      <c r="N1571" s="2"/>
      <c r="O1571" s="26"/>
      <c r="P1571" s="23"/>
      <c r="Q1571" s="23"/>
      <c r="R1571" s="23"/>
      <c r="S1571" s="23"/>
      <c r="T1571" s="23"/>
      <c r="U1571" s="23"/>
      <c r="W1571" s="23"/>
      <c r="X1571" s="23"/>
      <c r="Y1571" s="23"/>
      <c r="Z1571" s="23"/>
      <c r="AB1571" s="23"/>
      <c r="AC1571" s="42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O1571" s="23"/>
      <c r="AP1571" s="23"/>
      <c r="AQ1571" s="23"/>
      <c r="AR1571" s="41"/>
      <c r="AS1571" s="23"/>
      <c r="AT1571" s="23"/>
      <c r="AU1571" s="23"/>
      <c r="AV1571" s="23"/>
      <c r="AW1571" s="23"/>
      <c r="AX1571" s="24"/>
      <c r="AY1571" s="23"/>
      <c r="AZ1571" s="23"/>
      <c r="BA1571" s="23"/>
      <c r="BB1571" s="40">
        <v>0</v>
      </c>
      <c r="BC1571" s="12"/>
      <c r="BE1571" s="23"/>
      <c r="BF1571" s="23"/>
      <c r="BG1571" s="23"/>
      <c r="BH1571" s="23"/>
      <c r="BI1571" s="8"/>
      <c r="BJ1571" s="23"/>
      <c r="BK1571" s="23"/>
      <c r="BL1571" s="23"/>
      <c r="BM1571" s="23"/>
      <c r="BN1571" s="23"/>
      <c r="BO1571" s="23"/>
      <c r="BP1571" s="23"/>
      <c r="BQ1571" s="23"/>
      <c r="BR1571" s="23"/>
      <c r="BS1571" s="23"/>
      <c r="BT1571" s="23"/>
      <c r="BU1571" s="23"/>
      <c r="BV1571" s="23"/>
      <c r="BW1571" s="23"/>
      <c r="BX1571" s="23"/>
      <c r="BY1571" s="23"/>
      <c r="BZ1571" s="23"/>
      <c r="CA1571" s="23"/>
      <c r="CB1571" s="23"/>
      <c r="CC1571" s="23"/>
      <c r="CD1571" s="23"/>
      <c r="CE1571" s="23"/>
      <c r="CF1571" s="23"/>
      <c r="CG1571" s="23"/>
      <c r="CH1571" s="23"/>
      <c r="CI1571" s="23"/>
      <c r="CJ1571" s="23"/>
      <c r="CK1571" s="23"/>
      <c r="CL1571" s="23"/>
      <c r="CM1571" s="23"/>
      <c r="CN1571" s="23"/>
      <c r="CO1571" s="23"/>
      <c r="CP1571" s="23"/>
      <c r="CQ1571" s="23"/>
      <c r="CR1571" s="23"/>
      <c r="CS1571" s="23"/>
      <c r="CT1571" s="23"/>
      <c r="CU1571" s="23"/>
      <c r="CV1571" s="23"/>
      <c r="CW1571" s="23"/>
      <c r="CX1571" s="23"/>
      <c r="CY1571" s="23"/>
      <c r="CZ1571" s="23"/>
      <c r="DA1571" s="23"/>
      <c r="DB1571" s="23"/>
      <c r="DC1571" s="23"/>
      <c r="DD1571" s="23"/>
      <c r="DE1571" s="23"/>
      <c r="DF1571" s="23"/>
      <c r="DG1571" s="23"/>
      <c r="DH1571" s="23"/>
      <c r="DI1571" s="23"/>
      <c r="DJ1571" s="23"/>
      <c r="DK1571" s="23"/>
      <c r="DL1571" s="23"/>
      <c r="DM1571" s="23"/>
      <c r="DN1571" s="23"/>
      <c r="DO1571" s="23"/>
      <c r="DP1571" s="23"/>
      <c r="DQ1571" s="23"/>
      <c r="DR1571" s="23"/>
      <c r="DS1571" s="23"/>
      <c r="DT1571" s="23"/>
      <c r="DU1571" s="23"/>
      <c r="DV1571" s="23"/>
      <c r="DW1571" s="23"/>
      <c r="DX1571" s="23"/>
    </row>
    <row r="1572" spans="1:128" x14ac:dyDescent="0.25">
      <c r="A1572" s="35" t="s">
        <v>77</v>
      </c>
      <c r="B1572" s="10">
        <v>44008</v>
      </c>
      <c r="C1572" s="2">
        <v>8</v>
      </c>
      <c r="D1572" s="1" t="s">
        <v>221</v>
      </c>
      <c r="E1572" s="8" t="s">
        <v>19</v>
      </c>
      <c r="F1572" s="8">
        <v>141</v>
      </c>
      <c r="G1572" t="s">
        <v>33</v>
      </c>
      <c r="H1572" s="26"/>
      <c r="I1572" s="23"/>
      <c r="J1572" s="23"/>
      <c r="K1572" s="26"/>
      <c r="L1572" s="37"/>
      <c r="M1572" s="26"/>
      <c r="N1572" s="26"/>
      <c r="O1572" s="2">
        <v>141</v>
      </c>
      <c r="P1572" s="23"/>
      <c r="Q1572" s="23"/>
      <c r="R1572" s="23"/>
      <c r="S1572" s="23"/>
      <c r="T1572" s="23"/>
      <c r="U1572" s="23"/>
      <c r="W1572" s="23"/>
      <c r="X1572" s="23"/>
      <c r="Y1572" s="23"/>
      <c r="Z1572" s="23"/>
      <c r="AB1572" s="23"/>
      <c r="AC1572" s="42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O1572" s="23"/>
      <c r="AP1572" s="23"/>
      <c r="AQ1572" s="23"/>
      <c r="AR1572" s="41"/>
      <c r="AS1572" s="23"/>
      <c r="AT1572" s="23"/>
      <c r="AU1572" s="23"/>
      <c r="AV1572" s="23"/>
      <c r="AW1572" s="23"/>
      <c r="AX1572" s="24"/>
      <c r="AY1572" s="23"/>
      <c r="AZ1572" s="23"/>
      <c r="BA1572" s="23"/>
      <c r="BB1572" s="40">
        <v>0</v>
      </c>
      <c r="BC1572" s="12"/>
      <c r="BE1572" s="23"/>
      <c r="BF1572" s="23"/>
      <c r="BG1572" s="23"/>
      <c r="BH1572" s="23"/>
      <c r="BI1572" s="8"/>
      <c r="BJ1572" s="23"/>
      <c r="BK1572" s="23"/>
      <c r="BL1572" s="23"/>
      <c r="BM1572" s="23"/>
      <c r="BN1572" s="23"/>
      <c r="BO1572" s="23"/>
      <c r="BP1572" s="23"/>
      <c r="BQ1572" s="23"/>
      <c r="BR1572" s="23"/>
      <c r="BS1572" s="23"/>
      <c r="BT1572" s="23"/>
      <c r="BU1572" s="23"/>
      <c r="BV1572" s="23"/>
      <c r="BW1572" s="23"/>
      <c r="BX1572" s="23"/>
      <c r="BY1572" s="23"/>
      <c r="BZ1572" s="23"/>
      <c r="CA1572" s="23"/>
      <c r="CB1572" s="23"/>
      <c r="CC1572" s="23"/>
      <c r="CD1572" s="23"/>
      <c r="CE1572" s="23"/>
      <c r="CF1572" s="23"/>
      <c r="CG1572" s="23"/>
      <c r="CH1572" s="23"/>
      <c r="CI1572" s="23"/>
      <c r="CJ1572" s="23"/>
      <c r="CK1572" s="23"/>
      <c r="CL1572" s="23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H1572" s="23"/>
      <c r="DI1572" s="23"/>
      <c r="DJ1572" s="23"/>
      <c r="DK1572" s="23"/>
      <c r="DL1572" s="23"/>
      <c r="DM1572" s="23"/>
      <c r="DN1572" s="23"/>
      <c r="DO1572" s="23"/>
      <c r="DP1572" s="23"/>
      <c r="DQ1572" s="23"/>
      <c r="DR1572" s="23"/>
      <c r="DS1572" s="23"/>
      <c r="DT1572" s="23"/>
      <c r="DU1572" s="23"/>
      <c r="DV1572" s="23"/>
      <c r="DW1572" s="23"/>
      <c r="DX1572" s="23"/>
    </row>
    <row r="1573" spans="1:128" x14ac:dyDescent="0.25">
      <c r="A1573" s="35" t="s">
        <v>77</v>
      </c>
      <c r="B1573" s="10">
        <v>43978</v>
      </c>
      <c r="C1573" s="2">
        <v>7</v>
      </c>
      <c r="D1573" t="s">
        <v>222</v>
      </c>
      <c r="E1573" s="8" t="s">
        <v>18</v>
      </c>
      <c r="F1573" s="8">
        <v>111</v>
      </c>
      <c r="G1573" t="s">
        <v>33</v>
      </c>
      <c r="H1573" s="26"/>
      <c r="I1573" s="23"/>
      <c r="J1573" s="23"/>
      <c r="K1573" s="26"/>
      <c r="L1573" s="37"/>
      <c r="M1573" s="26"/>
      <c r="N1573" s="2">
        <v>111</v>
      </c>
      <c r="O1573" s="26"/>
      <c r="P1573" s="23"/>
      <c r="Q1573" s="23"/>
      <c r="R1573" s="23"/>
      <c r="S1573" s="23"/>
      <c r="T1573" s="23"/>
      <c r="U1573" s="23"/>
      <c r="W1573" s="23"/>
      <c r="X1573" s="23"/>
      <c r="Y1573" s="23"/>
      <c r="Z1573" s="23"/>
      <c r="AB1573" s="23"/>
      <c r="AC1573" s="42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O1573" s="23"/>
      <c r="AP1573" s="23"/>
      <c r="AQ1573" s="23"/>
      <c r="AR1573" s="41"/>
      <c r="AS1573" s="23"/>
      <c r="AT1573" s="23"/>
      <c r="AU1573" s="23"/>
      <c r="AV1573" s="23"/>
      <c r="AW1573" s="23"/>
      <c r="AX1573" s="24"/>
      <c r="AY1573" s="23"/>
      <c r="AZ1573" s="23"/>
      <c r="BA1573" s="23"/>
      <c r="BB1573" s="40">
        <v>0</v>
      </c>
      <c r="BC1573" s="12"/>
      <c r="BE1573" s="23"/>
      <c r="BF1573" s="23"/>
      <c r="BG1573" s="23"/>
      <c r="BH1573" s="23"/>
      <c r="BI1573" s="8"/>
      <c r="BJ1573" s="23"/>
      <c r="BK1573" s="23"/>
      <c r="BL1573" s="23"/>
      <c r="BM1573" s="23"/>
      <c r="BN1573" s="23"/>
      <c r="BO1573" s="23"/>
      <c r="BP1573" s="23"/>
      <c r="BQ1573" s="23"/>
      <c r="BR1573" s="23"/>
      <c r="BS1573" s="23"/>
      <c r="BT1573" s="23"/>
      <c r="BU1573" s="23"/>
      <c r="BV1573" s="23"/>
      <c r="BW1573" s="23"/>
      <c r="BX1573" s="23"/>
      <c r="BY1573" s="23"/>
      <c r="BZ1573" s="23"/>
      <c r="CA1573" s="23"/>
      <c r="CB1573" s="23"/>
      <c r="CC1573" s="23"/>
      <c r="CD1573" s="23"/>
      <c r="CE1573" s="23"/>
      <c r="CF1573" s="23"/>
      <c r="CG1573" s="23"/>
      <c r="CH1573" s="23"/>
      <c r="CI1573" s="23"/>
      <c r="CJ1573" s="23"/>
      <c r="CK1573" s="23"/>
      <c r="CL1573" s="23"/>
      <c r="CM1573" s="23"/>
      <c r="CN1573" s="23"/>
      <c r="CO1573" s="23"/>
      <c r="CP1573" s="23"/>
      <c r="CQ1573" s="23"/>
      <c r="CR1573" s="23"/>
      <c r="CS1573" s="23"/>
      <c r="CT1573" s="23"/>
      <c r="CU1573" s="23"/>
      <c r="CV1573" s="23"/>
      <c r="CW1573" s="23"/>
      <c r="CX1573" s="23"/>
      <c r="CY1573" s="23"/>
      <c r="CZ1573" s="23"/>
      <c r="DA1573" s="23"/>
      <c r="DB1573" s="23"/>
      <c r="DC1573" s="23"/>
      <c r="DD1573" s="23"/>
      <c r="DE1573" s="23"/>
      <c r="DF1573" s="23"/>
      <c r="DG1573" s="23"/>
      <c r="DH1573" s="23"/>
      <c r="DI1573" s="23"/>
      <c r="DJ1573" s="23"/>
      <c r="DK1573" s="23"/>
      <c r="DL1573" s="23"/>
      <c r="DM1573" s="23"/>
      <c r="DN1573" s="23"/>
      <c r="DO1573" s="23"/>
      <c r="DP1573" s="23"/>
      <c r="DQ1573" s="23"/>
      <c r="DR1573" s="23"/>
      <c r="DS1573" s="23"/>
      <c r="DT1573" s="23"/>
      <c r="DU1573" s="23"/>
      <c r="DV1573" s="23"/>
      <c r="DW1573" s="23"/>
      <c r="DX1573" s="23"/>
    </row>
    <row r="1574" spans="1:128" x14ac:dyDescent="0.25">
      <c r="A1574" s="35" t="s">
        <v>77</v>
      </c>
      <c r="B1574" s="10">
        <v>44027</v>
      </c>
      <c r="C1574" s="2">
        <v>9</v>
      </c>
      <c r="D1574" s="1" t="s">
        <v>122</v>
      </c>
      <c r="E1574" s="8" t="s">
        <v>20</v>
      </c>
      <c r="F1574" s="8">
        <v>160</v>
      </c>
      <c r="G1574" t="s">
        <v>33</v>
      </c>
      <c r="H1574" s="26"/>
      <c r="I1574" s="23"/>
      <c r="J1574" s="23"/>
      <c r="K1574" s="26"/>
      <c r="L1574" s="37"/>
      <c r="M1574" s="26"/>
      <c r="N1574" s="26"/>
      <c r="O1574" s="26"/>
      <c r="P1574" s="23"/>
      <c r="Q1574" s="23"/>
      <c r="R1574" s="23"/>
      <c r="S1574" s="23"/>
      <c r="T1574" s="23"/>
      <c r="U1574" s="23"/>
      <c r="W1574" s="23"/>
      <c r="X1574" s="23"/>
      <c r="Y1574" s="23"/>
      <c r="Z1574" s="23"/>
      <c r="AB1574" s="23"/>
      <c r="AC1574" s="42"/>
      <c r="AD1574" s="23"/>
      <c r="AE1574" s="23"/>
      <c r="AF1574" s="23"/>
      <c r="AG1574" s="23"/>
      <c r="AH1574" s="23"/>
      <c r="AI1574" s="23"/>
      <c r="AJ1574" s="23"/>
      <c r="AK1574" s="23"/>
      <c r="AL1574" s="23"/>
      <c r="AM1574" s="23"/>
      <c r="AO1574" s="23"/>
      <c r="AP1574" s="23"/>
      <c r="AQ1574" s="23"/>
      <c r="AR1574" s="41"/>
      <c r="AS1574" s="23"/>
      <c r="AT1574" s="23"/>
      <c r="AU1574" s="23"/>
      <c r="AV1574" s="23"/>
      <c r="AW1574" s="23"/>
      <c r="AX1574" s="24"/>
      <c r="AY1574" s="23">
        <v>4637.5</v>
      </c>
      <c r="AZ1574" s="23">
        <v>43</v>
      </c>
      <c r="BA1574" s="23">
        <v>1994.125</v>
      </c>
      <c r="BB1574" s="40">
        <v>199.41249999999999</v>
      </c>
      <c r="BC1574" s="12"/>
      <c r="BE1574" s="23"/>
      <c r="BF1574" s="23"/>
      <c r="BG1574" s="23"/>
      <c r="BH1574" s="23"/>
      <c r="BI1574" s="8"/>
      <c r="BJ1574" s="23"/>
      <c r="BK1574" s="23"/>
      <c r="BL1574" s="23"/>
      <c r="BM1574" s="23"/>
      <c r="BN1574" s="23"/>
      <c r="BO1574" s="23"/>
      <c r="BP1574" s="23"/>
      <c r="BQ1574" s="23"/>
      <c r="BR1574" s="23"/>
      <c r="BS1574" s="23"/>
      <c r="BT1574" s="23"/>
      <c r="BU1574" s="23"/>
      <c r="BV1574" s="23"/>
      <c r="BW1574" s="23"/>
      <c r="BX1574" s="23"/>
      <c r="BY1574" s="23"/>
      <c r="BZ1574" s="23"/>
      <c r="CA1574" s="23"/>
      <c r="CB1574" s="23"/>
      <c r="CC1574" s="23"/>
      <c r="CD1574" s="23"/>
      <c r="CE1574" s="23"/>
      <c r="CF1574" s="23"/>
      <c r="CG1574" s="23"/>
      <c r="CH1574" s="23"/>
      <c r="CI1574" s="23"/>
      <c r="CJ1574" s="23"/>
      <c r="CK1574" s="23"/>
      <c r="CL1574" s="23"/>
      <c r="CM1574" s="23"/>
      <c r="CN1574" s="23"/>
      <c r="CO1574" s="23"/>
      <c r="CP1574" s="23"/>
      <c r="CQ1574" s="23"/>
      <c r="CR1574" s="23"/>
      <c r="CS1574" s="23"/>
      <c r="CT1574" s="23"/>
      <c r="CU1574" s="23"/>
      <c r="CV1574" s="23"/>
      <c r="CW1574" s="23"/>
      <c r="CX1574" s="23"/>
      <c r="CY1574" s="23"/>
      <c r="CZ1574" s="23"/>
      <c r="DA1574" s="23"/>
      <c r="DB1574" s="23"/>
      <c r="DC1574" s="23"/>
      <c r="DD1574" s="23"/>
      <c r="DE1574" s="23"/>
      <c r="DF1574" s="23"/>
      <c r="DG1574" s="23"/>
      <c r="DH1574" s="23"/>
      <c r="DI1574" s="23"/>
      <c r="DJ1574" s="23"/>
      <c r="DK1574" s="23"/>
      <c r="DL1574" s="23"/>
      <c r="DM1574" s="23"/>
      <c r="DN1574" s="23"/>
      <c r="DO1574" s="23"/>
      <c r="DP1574" s="23"/>
      <c r="DQ1574" s="23"/>
      <c r="DR1574" s="23"/>
      <c r="DS1574" s="23"/>
      <c r="DT1574" s="23"/>
      <c r="DU1574" s="23"/>
      <c r="DV1574" s="23"/>
      <c r="DW1574" s="23"/>
      <c r="DX1574" s="23"/>
    </row>
    <row r="1575" spans="1:128" x14ac:dyDescent="0.25">
      <c r="A1575" s="35" t="s">
        <v>77</v>
      </c>
      <c r="B1575" s="10">
        <v>43871</v>
      </c>
      <c r="C1575" s="26"/>
      <c r="D1575" s="10"/>
      <c r="E1575" s="8"/>
      <c r="F1575" s="8">
        <v>4</v>
      </c>
      <c r="G1575" t="s">
        <v>33</v>
      </c>
      <c r="H1575" s="26"/>
      <c r="I1575" s="23"/>
      <c r="J1575" s="23"/>
      <c r="K1575" s="26"/>
      <c r="L1575" s="37"/>
      <c r="M1575" s="26"/>
      <c r="N1575" s="26"/>
      <c r="O1575" s="26"/>
      <c r="P1575" s="23"/>
      <c r="Q1575" s="23"/>
      <c r="R1575" s="23"/>
      <c r="S1575" s="23"/>
      <c r="T1575" s="23"/>
      <c r="U1575" s="23"/>
      <c r="W1575" s="23"/>
      <c r="X1575" s="23"/>
      <c r="Y1575" s="23"/>
      <c r="Z1575" s="23"/>
      <c r="AB1575" s="23"/>
      <c r="AC1575" s="42"/>
      <c r="AD1575" s="23"/>
      <c r="AE1575" s="23"/>
      <c r="AF1575" s="23"/>
      <c r="AG1575" s="23"/>
      <c r="AH1575" s="23"/>
      <c r="AI1575" s="23"/>
      <c r="AJ1575" s="23"/>
      <c r="AK1575" s="23"/>
      <c r="AL1575" s="23"/>
      <c r="AM1575" s="23"/>
      <c r="AO1575" s="23"/>
      <c r="AP1575" s="23"/>
      <c r="AQ1575" s="23"/>
      <c r="AR1575" s="41"/>
      <c r="AS1575" s="23"/>
      <c r="AT1575" s="23"/>
      <c r="AU1575" s="23"/>
      <c r="AV1575" s="23"/>
      <c r="AW1575" s="23"/>
      <c r="AX1575" s="24"/>
      <c r="AY1575" s="23"/>
      <c r="AZ1575" s="23"/>
      <c r="BA1575" s="23"/>
      <c r="BB1575" s="40">
        <v>0</v>
      </c>
      <c r="BC1575" s="12"/>
      <c r="BE1575" s="23"/>
      <c r="BF1575" s="23"/>
      <c r="BG1575" s="23"/>
      <c r="BH1575" s="23"/>
      <c r="BI1575" s="8"/>
      <c r="BJ1575" s="23">
        <v>1.4609462049141757</v>
      </c>
      <c r="BK1575" s="12">
        <f>BP1575+BS1575+BV1575+BY1575+CB1575+CE1575+CH1575+CK1575+CN1575+CQ1575+CT1575+CW1575</f>
        <v>442.73779393117303</v>
      </c>
      <c r="BL1575" s="12"/>
      <c r="BM1575" s="12"/>
      <c r="BN1575" s="23">
        <v>0.21415918143194468</v>
      </c>
      <c r="BO1575" s="26">
        <v>150</v>
      </c>
      <c r="BP1575" s="23">
        <f>BN1575*BO1575</f>
        <v>32.123877214791705</v>
      </c>
      <c r="BQ1575" s="23">
        <v>0.22719822885914809</v>
      </c>
      <c r="BR1575" s="26">
        <v>150</v>
      </c>
      <c r="BS1575" s="23">
        <f>BQ1575*BR1575</f>
        <v>34.079734328872213</v>
      </c>
      <c r="BT1575" s="23">
        <v>0.25108348389059115</v>
      </c>
      <c r="BU1575" s="26">
        <v>300</v>
      </c>
      <c r="BV1575" s="23">
        <f>BT1575*BU1575</f>
        <v>75.32504516717735</v>
      </c>
      <c r="BW1575" s="23">
        <v>0.26907227079242302</v>
      </c>
      <c r="BX1575" s="26">
        <v>300</v>
      </c>
      <c r="BY1575" s="23">
        <f>BW1575*BX1575</f>
        <v>80.721681237726912</v>
      </c>
      <c r="BZ1575" s="23">
        <v>0.26390789327145436</v>
      </c>
      <c r="CA1575" s="26">
        <v>300</v>
      </c>
      <c r="CB1575" s="23">
        <f>BZ1575*CA1575</f>
        <v>79.172367981436309</v>
      </c>
      <c r="CC1575" s="23">
        <v>0.23552514666861424</v>
      </c>
      <c r="CD1575" s="26">
        <v>600</v>
      </c>
      <c r="CE1575" s="23">
        <f>CC1575*CD1575</f>
        <v>141.31508800116853</v>
      </c>
      <c r="CF1575" s="23"/>
      <c r="CG1575" s="23"/>
      <c r="CH1575" s="23"/>
      <c r="CI1575" s="23"/>
      <c r="CJ1575" s="23"/>
      <c r="CK1575" s="23"/>
      <c r="CL1575" s="23"/>
      <c r="CM1575" s="23"/>
      <c r="CN1575" s="23"/>
      <c r="CO1575" s="23"/>
      <c r="CP1575" s="23"/>
      <c r="CQ1575" s="23"/>
      <c r="CR1575" s="23"/>
      <c r="CS1575" s="23"/>
      <c r="CT1575" s="23"/>
      <c r="CU1575" s="23"/>
      <c r="CV1575" s="23"/>
      <c r="CW1575" s="23"/>
      <c r="CX1575" s="23"/>
      <c r="CY1575" s="23">
        <v>3.75</v>
      </c>
      <c r="CZ1575" s="23">
        <v>6.125</v>
      </c>
      <c r="DA1575" s="23">
        <v>6.1875</v>
      </c>
      <c r="DB1575" s="23">
        <v>3</v>
      </c>
      <c r="DC1575" s="23">
        <v>2.1875</v>
      </c>
      <c r="DD1575" s="23">
        <v>1.5</v>
      </c>
      <c r="DE1575" s="23"/>
      <c r="DF1575" s="23"/>
      <c r="DG1575" s="23"/>
      <c r="DH1575" s="23">
        <v>5.375</v>
      </c>
      <c r="DI1575" s="23">
        <v>6.625</v>
      </c>
      <c r="DJ1575" s="23">
        <v>5.75</v>
      </c>
      <c r="DK1575" s="23">
        <v>6.125</v>
      </c>
      <c r="DL1575" s="23">
        <v>5.375</v>
      </c>
      <c r="DM1575" s="23">
        <v>5.875</v>
      </c>
      <c r="DN1575" s="23"/>
      <c r="DO1575" s="23"/>
      <c r="DP1575" s="23"/>
      <c r="DQ1575" s="23">
        <v>0.495</v>
      </c>
      <c r="DR1575" s="23">
        <v>0.29249999999999998</v>
      </c>
      <c r="DS1575" s="23"/>
      <c r="DT1575" s="23"/>
      <c r="DU1575" s="23"/>
      <c r="DV1575" s="23"/>
      <c r="DW1575" s="23"/>
      <c r="DX1575" s="23"/>
    </row>
    <row r="1576" spans="1:128" x14ac:dyDescent="0.25">
      <c r="A1576" s="35" t="s">
        <v>77</v>
      </c>
      <c r="B1576" s="10">
        <v>43889</v>
      </c>
      <c r="C1576" s="26"/>
      <c r="D1576" s="10"/>
      <c r="E1576" s="8"/>
      <c r="F1576" s="8">
        <v>22</v>
      </c>
      <c r="G1576" t="s">
        <v>33</v>
      </c>
      <c r="H1576" s="26"/>
      <c r="I1576" s="23">
        <v>204</v>
      </c>
      <c r="J1576" s="23">
        <v>4.3</v>
      </c>
      <c r="K1576" s="26"/>
      <c r="L1576" s="37"/>
      <c r="M1576" s="26"/>
      <c r="N1576" s="26"/>
      <c r="O1576" s="26"/>
      <c r="P1576" s="23"/>
      <c r="Q1576" s="23"/>
      <c r="R1576" s="23"/>
      <c r="S1576" s="23"/>
      <c r="T1576" s="23"/>
      <c r="U1576" s="23"/>
      <c r="W1576" s="23"/>
      <c r="X1576" s="23"/>
      <c r="Y1576" s="23"/>
      <c r="Z1576" s="23"/>
      <c r="AB1576" s="23"/>
      <c r="AC1576" s="42"/>
      <c r="AD1576" s="23"/>
      <c r="AE1576" s="23"/>
      <c r="AF1576" s="23"/>
      <c r="AG1576" s="23"/>
      <c r="AH1576" s="23"/>
      <c r="AI1576" s="23"/>
      <c r="AJ1576" s="23"/>
      <c r="AK1576" s="23"/>
      <c r="AL1576" s="23"/>
      <c r="AM1576" s="23"/>
      <c r="AO1576" s="23"/>
      <c r="AP1576" s="23"/>
      <c r="AQ1576" s="23"/>
      <c r="AR1576" s="41"/>
      <c r="AS1576" s="23"/>
      <c r="AT1576" s="23"/>
      <c r="AU1576" s="23"/>
      <c r="AV1576" s="23"/>
      <c r="AW1576" s="23"/>
      <c r="AX1576" s="24"/>
      <c r="AY1576" s="23"/>
      <c r="AZ1576" s="23"/>
      <c r="BA1576" s="23"/>
      <c r="BB1576" s="40">
        <v>0</v>
      </c>
      <c r="BC1576" s="12"/>
      <c r="BE1576" s="23"/>
      <c r="BF1576" s="23"/>
      <c r="BG1576" s="23"/>
      <c r="BH1576" s="23"/>
      <c r="BI1576" s="8"/>
      <c r="BJ1576" s="23"/>
      <c r="BK1576" s="23"/>
      <c r="BL1576" s="23"/>
      <c r="BM1576" s="23"/>
      <c r="BN1576" s="23"/>
      <c r="BO1576" s="23"/>
      <c r="BP1576" s="23"/>
      <c r="BQ1576" s="23"/>
      <c r="BR1576" s="26">
        <v>150</v>
      </c>
      <c r="BS1576" s="23">
        <v>18.067483255262953</v>
      </c>
      <c r="BT1576" s="23"/>
      <c r="BU1576" s="23"/>
      <c r="BV1576" s="23"/>
      <c r="BW1576" s="23"/>
      <c r="BX1576" s="23"/>
      <c r="BY1576" s="23"/>
      <c r="BZ1576" s="23"/>
      <c r="CA1576" s="23"/>
      <c r="CB1576" s="23"/>
      <c r="CC1576" s="23"/>
      <c r="CD1576" s="23"/>
      <c r="CE1576" s="23"/>
      <c r="CF1576" s="23"/>
      <c r="CG1576" s="23"/>
      <c r="CH1576" s="23"/>
      <c r="CI1576" s="23"/>
      <c r="CJ1576" s="23"/>
      <c r="CK1576" s="23"/>
      <c r="CL1576" s="23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H1576" s="23"/>
      <c r="DI1576" s="23"/>
      <c r="DJ1576" s="23"/>
      <c r="DK1576" s="23"/>
      <c r="DL1576" s="23"/>
      <c r="DM1576" s="23"/>
      <c r="DN1576" s="23"/>
      <c r="DO1576" s="23"/>
      <c r="DP1576" s="23"/>
      <c r="DQ1576" s="23"/>
      <c r="DR1576" s="23"/>
      <c r="DS1576" s="23"/>
      <c r="DT1576" s="23"/>
      <c r="DU1576" s="23"/>
      <c r="DV1576" s="23"/>
      <c r="DW1576" s="23"/>
      <c r="DX1576" s="23"/>
    </row>
    <row r="1577" spans="1:128" x14ac:dyDescent="0.25">
      <c r="A1577" s="35" t="s">
        <v>77</v>
      </c>
      <c r="B1577" s="10">
        <v>43894</v>
      </c>
      <c r="C1577" s="26"/>
      <c r="D1577" s="10"/>
      <c r="E1577" s="8"/>
      <c r="F1577" s="8">
        <v>27</v>
      </c>
      <c r="G1577" t="s">
        <v>33</v>
      </c>
      <c r="H1577" s="26"/>
      <c r="I1577" s="23">
        <v>239.75</v>
      </c>
      <c r="J1577" s="23">
        <v>6</v>
      </c>
      <c r="K1577" s="26"/>
      <c r="L1577" s="37"/>
      <c r="M1577" s="26"/>
      <c r="N1577" s="26"/>
      <c r="O1577" s="26"/>
      <c r="P1577" s="23"/>
      <c r="Q1577" s="23"/>
      <c r="R1577" s="23"/>
      <c r="S1577" s="23"/>
      <c r="T1577" s="23"/>
      <c r="U1577" s="23"/>
      <c r="W1577" s="23"/>
      <c r="X1577" s="23"/>
      <c r="Y1577" s="23"/>
      <c r="Z1577" s="23"/>
      <c r="AB1577" s="23"/>
      <c r="AC1577" s="42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O1577" s="23"/>
      <c r="AP1577" s="23"/>
      <c r="AQ1577" s="23"/>
      <c r="AR1577" s="41"/>
      <c r="AS1577" s="23"/>
      <c r="AT1577" s="23"/>
      <c r="AU1577" s="23"/>
      <c r="AV1577" s="23"/>
      <c r="AW1577" s="23"/>
      <c r="AX1577" s="24"/>
      <c r="AY1577" s="23"/>
      <c r="AZ1577" s="23"/>
      <c r="BA1577" s="23"/>
      <c r="BB1577" s="40">
        <v>0</v>
      </c>
      <c r="BC1577" s="12"/>
      <c r="BE1577" s="23"/>
      <c r="BF1577" s="23"/>
      <c r="BG1577" s="23"/>
      <c r="BH1577" s="23"/>
      <c r="BI1577" s="8"/>
      <c r="BJ1577" s="23"/>
      <c r="BK1577" s="23"/>
      <c r="BL1577" s="23"/>
      <c r="BM1577" s="23"/>
      <c r="BN1577" s="23"/>
      <c r="BO1577" s="23"/>
      <c r="BP1577" s="23"/>
      <c r="BQ1577" s="23"/>
      <c r="BR1577" s="26">
        <v>150</v>
      </c>
      <c r="BS1577" s="23">
        <v>6.0912349005666409</v>
      </c>
      <c r="BT1577" s="23"/>
      <c r="BU1577" s="23"/>
      <c r="BV1577" s="23"/>
      <c r="BW1577" s="23"/>
      <c r="BX1577" s="23"/>
      <c r="BY1577" s="23"/>
      <c r="BZ1577" s="23"/>
      <c r="CA1577" s="23"/>
      <c r="CB1577" s="23"/>
      <c r="CC1577" s="23"/>
      <c r="CD1577" s="23"/>
      <c r="CE1577" s="23"/>
      <c r="CF1577" s="23"/>
      <c r="CG1577" s="23"/>
      <c r="CH1577" s="23"/>
      <c r="CI1577" s="23"/>
      <c r="CJ1577" s="23"/>
      <c r="CK1577" s="23"/>
      <c r="CL1577" s="23"/>
      <c r="CM1577" s="23"/>
      <c r="CN1577" s="23"/>
      <c r="CO1577" s="23"/>
      <c r="CP1577" s="23"/>
      <c r="CQ1577" s="23"/>
      <c r="CR1577" s="23"/>
      <c r="CS1577" s="23"/>
      <c r="CT1577" s="23"/>
      <c r="CU1577" s="23"/>
      <c r="CV1577" s="23"/>
      <c r="CW1577" s="23"/>
      <c r="CX1577" s="23"/>
      <c r="CY1577" s="23"/>
      <c r="CZ1577" s="23"/>
      <c r="DA1577" s="23"/>
      <c r="DB1577" s="23"/>
      <c r="DC1577" s="23"/>
      <c r="DD1577" s="23"/>
      <c r="DE1577" s="23"/>
      <c r="DF1577" s="23"/>
      <c r="DG1577" s="23"/>
      <c r="DH1577" s="23"/>
      <c r="DI1577" s="23"/>
      <c r="DJ1577" s="23"/>
      <c r="DK1577" s="23"/>
      <c r="DL1577" s="23"/>
      <c r="DM1577" s="23"/>
      <c r="DN1577" s="23"/>
      <c r="DO1577" s="23"/>
      <c r="DP1577" s="23"/>
      <c r="DQ1577" s="23"/>
      <c r="DR1577" s="23"/>
      <c r="DS1577" s="23"/>
      <c r="DT1577" s="23"/>
      <c r="DU1577" s="23"/>
      <c r="DV1577" s="23"/>
      <c r="DW1577" s="23"/>
      <c r="DX1577" s="23"/>
    </row>
    <row r="1578" spans="1:128" x14ac:dyDescent="0.25">
      <c r="A1578" s="35" t="s">
        <v>77</v>
      </c>
      <c r="B1578" s="10">
        <v>43901</v>
      </c>
      <c r="C1578" s="26"/>
      <c r="D1578" s="10"/>
      <c r="E1578" s="8"/>
      <c r="F1578" s="8">
        <v>34</v>
      </c>
      <c r="G1578" t="s">
        <v>33</v>
      </c>
      <c r="H1578" s="26"/>
      <c r="I1578" s="23">
        <v>344</v>
      </c>
      <c r="J1578" s="23">
        <v>8.25</v>
      </c>
      <c r="K1578" s="26"/>
      <c r="L1578" s="37"/>
      <c r="M1578" s="26"/>
      <c r="N1578" s="26"/>
      <c r="O1578" s="26"/>
      <c r="P1578" s="23"/>
      <c r="Q1578" s="23"/>
      <c r="R1578" s="23"/>
      <c r="S1578" s="23"/>
      <c r="T1578" s="23"/>
      <c r="U1578" s="23"/>
      <c r="W1578" s="23"/>
      <c r="X1578" s="23"/>
      <c r="Y1578" s="23"/>
      <c r="Z1578" s="23"/>
      <c r="AB1578" s="23"/>
      <c r="AC1578" s="42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O1578" s="23"/>
      <c r="AP1578" s="23"/>
      <c r="AQ1578" s="23"/>
      <c r="AR1578" s="41"/>
      <c r="AS1578" s="23"/>
      <c r="AT1578" s="23"/>
      <c r="AU1578" s="23"/>
      <c r="AV1578" s="23"/>
      <c r="AW1578" s="23"/>
      <c r="AX1578" s="24"/>
      <c r="AY1578" s="23"/>
      <c r="AZ1578" s="23"/>
      <c r="BA1578" s="23"/>
      <c r="BB1578" s="40">
        <v>0</v>
      </c>
      <c r="BC1578" s="12"/>
      <c r="BE1578" s="23"/>
      <c r="BF1578" s="23"/>
      <c r="BG1578" s="23"/>
      <c r="BH1578" s="23"/>
      <c r="BI1578" s="8"/>
      <c r="BJ1578" s="23"/>
      <c r="BK1578" s="23"/>
      <c r="BL1578" s="23"/>
      <c r="BM1578" s="23"/>
      <c r="BN1578" s="23"/>
      <c r="BO1578" s="23"/>
      <c r="BP1578" s="23"/>
      <c r="BQ1578" s="23"/>
      <c r="BR1578" s="26">
        <v>150</v>
      </c>
      <c r="BS1578" s="23">
        <v>39.212432198251932</v>
      </c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23"/>
      <c r="CE1578" s="23"/>
      <c r="CF1578" s="23"/>
      <c r="CG1578" s="23"/>
      <c r="CH1578" s="23"/>
      <c r="CI1578" s="23"/>
      <c r="CJ1578" s="23"/>
      <c r="CK1578" s="23"/>
      <c r="CL1578" s="23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H1578" s="23"/>
      <c r="DI1578" s="23"/>
      <c r="DJ1578" s="23"/>
      <c r="DK1578" s="23"/>
      <c r="DL1578" s="23"/>
      <c r="DM1578" s="23"/>
      <c r="DN1578" s="23"/>
      <c r="DO1578" s="23"/>
      <c r="DP1578" s="23"/>
      <c r="DQ1578" s="23"/>
      <c r="DR1578" s="23"/>
      <c r="DS1578" s="23"/>
      <c r="DT1578" s="23"/>
      <c r="DU1578" s="23"/>
      <c r="DV1578" s="23"/>
      <c r="DW1578" s="23"/>
      <c r="DX1578" s="23"/>
    </row>
    <row r="1579" spans="1:128" s="6" customFormat="1" x14ac:dyDescent="0.25">
      <c r="A1579" s="49" t="s">
        <v>77</v>
      </c>
      <c r="B1579" s="50">
        <v>43909</v>
      </c>
      <c r="C1579" s="45"/>
      <c r="D1579" s="44"/>
      <c r="E1579" s="43"/>
      <c r="F1579" s="49">
        <v>42</v>
      </c>
      <c r="G1579" s="6" t="s">
        <v>33</v>
      </c>
      <c r="H1579" s="45"/>
      <c r="I1579" s="46">
        <v>535.5</v>
      </c>
      <c r="J1579" s="46">
        <v>11.65</v>
      </c>
      <c r="K1579" s="45"/>
      <c r="L1579" s="45"/>
      <c r="M1579" s="45"/>
      <c r="N1579" s="45"/>
      <c r="O1579" s="45"/>
      <c r="P1579" s="46"/>
      <c r="Q1579" s="46"/>
      <c r="R1579" s="46"/>
      <c r="S1579" s="46"/>
      <c r="T1579" s="46"/>
      <c r="U1579" s="24">
        <v>45.5</v>
      </c>
      <c r="V1579" s="51">
        <v>45.5</v>
      </c>
      <c r="W1579" s="46"/>
      <c r="X1579" s="46"/>
      <c r="Y1579" s="46"/>
      <c r="Z1579" s="24">
        <v>51.125</v>
      </c>
      <c r="AA1579" s="24">
        <v>51.125</v>
      </c>
      <c r="AB1579" s="24">
        <v>1.12756075</v>
      </c>
      <c r="AC1579" s="52">
        <f t="shared" ref="AC1579:AC1580" si="107">AB1579/AA1579</f>
        <v>2.2054977995110026E-2</v>
      </c>
      <c r="AD1579" s="46"/>
      <c r="AE1579" s="46"/>
      <c r="AF1579" s="46"/>
      <c r="AG1579" s="46">
        <v>1.9074999999999998</v>
      </c>
      <c r="AH1579" s="46"/>
      <c r="AI1579" s="46"/>
      <c r="AJ1579" s="46"/>
      <c r="AK1579" s="46"/>
      <c r="AL1579" s="46"/>
      <c r="AM1579" s="24">
        <v>1.9074999999999998</v>
      </c>
      <c r="AN1579" s="24">
        <v>1.9074999999999998</v>
      </c>
      <c r="AO1579" s="46"/>
      <c r="AP1579" s="46"/>
      <c r="AQ1579" s="46"/>
      <c r="AR1579" s="48">
        <v>60.25</v>
      </c>
      <c r="AS1579" s="46">
        <v>60.25</v>
      </c>
      <c r="AT1579" s="46"/>
      <c r="AU1579" s="46"/>
      <c r="AV1579" s="46"/>
      <c r="AW1579" s="46">
        <v>0</v>
      </c>
      <c r="AX1579" s="46"/>
      <c r="AY1579" s="46"/>
      <c r="AZ1579" s="46"/>
      <c r="BA1579" s="46"/>
      <c r="BB1579" s="47">
        <v>0</v>
      </c>
      <c r="BC1579" s="13">
        <f>U1579+Z1579+AM1579+BA1579</f>
        <v>98.532499999999999</v>
      </c>
      <c r="BD1579">
        <f t="shared" ref="BD1579:BD1580" si="108">V1579+AA1579+AN1579</f>
        <v>98.532499999999999</v>
      </c>
      <c r="BE1579" s="24"/>
      <c r="BF1579" s="24"/>
      <c r="BG1579" s="24"/>
      <c r="BH1579" s="24"/>
      <c r="BI1579" s="49"/>
      <c r="BJ1579" s="24"/>
      <c r="BK1579" s="24"/>
      <c r="BL1579" s="24"/>
      <c r="BM1579" s="24"/>
      <c r="BN1579" s="24"/>
      <c r="BO1579" s="24"/>
      <c r="BP1579" s="24"/>
      <c r="BQ1579" s="24"/>
      <c r="BR1579" s="24"/>
      <c r="BS1579" s="24"/>
      <c r="BT1579" s="24"/>
      <c r="BU1579" s="24"/>
      <c r="BV1579" s="24"/>
      <c r="BW1579" s="24"/>
      <c r="BX1579" s="24"/>
      <c r="BY1579" s="24"/>
      <c r="BZ1579" s="24"/>
      <c r="CA1579" s="24"/>
      <c r="CB1579" s="24"/>
      <c r="CC1579" s="24"/>
      <c r="CD1579" s="24"/>
      <c r="CE1579" s="24"/>
      <c r="CF1579" s="24"/>
      <c r="CG1579" s="24"/>
      <c r="CH1579" s="24"/>
      <c r="CI1579" s="24"/>
      <c r="CJ1579" s="24"/>
      <c r="CK1579" s="24"/>
      <c r="CL1579" s="24"/>
      <c r="CM1579" s="24"/>
      <c r="CN1579" s="24"/>
      <c r="CO1579" s="24"/>
      <c r="CP1579" s="24"/>
      <c r="CQ1579" s="24"/>
      <c r="CR1579" s="24"/>
      <c r="CS1579" s="24"/>
      <c r="CT1579" s="24"/>
      <c r="CU1579" s="24"/>
      <c r="CV1579" s="24"/>
      <c r="CW1579" s="24"/>
      <c r="CX1579" s="24"/>
      <c r="CY1579" s="24"/>
      <c r="CZ1579" s="24"/>
      <c r="DA1579" s="24"/>
      <c r="DB1579" s="24"/>
      <c r="DC1579" s="24"/>
      <c r="DD1579" s="24"/>
      <c r="DE1579" s="24"/>
      <c r="DF1579" s="24"/>
      <c r="DG1579" s="24"/>
      <c r="DH1579" s="24"/>
      <c r="DI1579" s="24"/>
      <c r="DJ1579" s="24"/>
      <c r="DK1579" s="24"/>
      <c r="DL1579" s="24"/>
      <c r="DM1579" s="24"/>
      <c r="DN1579" s="24"/>
      <c r="DO1579" s="24"/>
      <c r="DP1579" s="24"/>
      <c r="DQ1579" s="24"/>
      <c r="DR1579" s="24"/>
      <c r="DS1579" s="24"/>
      <c r="DT1579" s="24"/>
      <c r="DU1579" s="24"/>
      <c r="DV1579" s="24"/>
      <c r="DW1579" s="24"/>
      <c r="DX1579" s="24"/>
    </row>
    <row r="1580" spans="1:128" s="6" customFormat="1" x14ac:dyDescent="0.25">
      <c r="A1580" s="49" t="s">
        <v>77</v>
      </c>
      <c r="B1580" s="50">
        <v>43921</v>
      </c>
      <c r="C1580" s="45"/>
      <c r="D1580" s="44"/>
      <c r="E1580" s="43"/>
      <c r="F1580" s="49">
        <v>54</v>
      </c>
      <c r="G1580" s="6" t="s">
        <v>33</v>
      </c>
      <c r="H1580" s="45"/>
      <c r="I1580" s="46">
        <v>838</v>
      </c>
      <c r="J1580" s="46">
        <v>16</v>
      </c>
      <c r="K1580" s="45"/>
      <c r="L1580" s="45"/>
      <c r="M1580" s="45"/>
      <c r="N1580" s="45"/>
      <c r="O1580" s="45"/>
      <c r="P1580" s="46"/>
      <c r="Q1580" s="46"/>
      <c r="R1580" s="46"/>
      <c r="S1580" s="46"/>
      <c r="T1580" s="46"/>
      <c r="U1580" s="24">
        <v>136.61760204081634</v>
      </c>
      <c r="V1580" s="51">
        <v>136.61760204081634</v>
      </c>
      <c r="W1580" s="46"/>
      <c r="X1580" s="46"/>
      <c r="Y1580" s="46"/>
      <c r="Z1580" s="24">
        <v>102.59744897959183</v>
      </c>
      <c r="AA1580" s="24">
        <v>102.59744897959183</v>
      </c>
      <c r="AB1580" s="24">
        <v>2.7005362190476196</v>
      </c>
      <c r="AC1580" s="52">
        <f t="shared" si="107"/>
        <v>2.6321670235531846E-2</v>
      </c>
      <c r="AD1580" s="46"/>
      <c r="AE1580" s="46"/>
      <c r="AF1580" s="46"/>
      <c r="AG1580" s="46">
        <v>8.9899948979591855</v>
      </c>
      <c r="AH1580" s="46">
        <v>0.83346258503401371</v>
      </c>
      <c r="AI1580" s="46"/>
      <c r="AJ1580" s="46"/>
      <c r="AK1580" s="46"/>
      <c r="AL1580" s="46"/>
      <c r="AM1580" s="24">
        <v>9.8234574829931987</v>
      </c>
      <c r="AN1580" s="24">
        <v>9.8234574829931987</v>
      </c>
      <c r="AO1580" s="46"/>
      <c r="AP1580" s="46"/>
      <c r="AQ1580" s="46"/>
      <c r="AR1580" s="48">
        <v>166.93027210884355</v>
      </c>
      <c r="AS1580" s="46">
        <v>155.90459183673471</v>
      </c>
      <c r="AT1580" s="46"/>
      <c r="AU1580" s="46"/>
      <c r="AV1580" s="46"/>
      <c r="AW1580" s="46">
        <v>9.1586734693877556</v>
      </c>
      <c r="AX1580" s="46"/>
      <c r="AY1580" s="46"/>
      <c r="AZ1580" s="46"/>
      <c r="BA1580" s="46"/>
      <c r="BB1580" s="47">
        <v>0</v>
      </c>
      <c r="BC1580" s="13">
        <f>U1580+Z1580+AM1580+BA1580</f>
        <v>249.03850850340137</v>
      </c>
      <c r="BD1580">
        <f t="shared" si="108"/>
        <v>249.03850850340137</v>
      </c>
      <c r="BE1580" s="24"/>
      <c r="BF1580" s="24"/>
      <c r="BG1580" s="24"/>
      <c r="BH1580" s="24"/>
      <c r="BI1580" s="49"/>
      <c r="BJ1580" s="24"/>
      <c r="BK1580" s="24"/>
      <c r="BL1580" s="24"/>
      <c r="BM1580" s="24"/>
      <c r="BN1580" s="24"/>
      <c r="BO1580" s="24"/>
      <c r="BP1580" s="24"/>
      <c r="BQ1580" s="24"/>
      <c r="BR1580" s="24"/>
      <c r="BS1580" s="24"/>
      <c r="BT1580" s="24"/>
      <c r="BU1580" s="24"/>
      <c r="BV1580" s="24"/>
      <c r="BW1580" s="24"/>
      <c r="BX1580" s="24"/>
      <c r="BY1580" s="24"/>
      <c r="BZ1580" s="24"/>
      <c r="CA1580" s="24"/>
      <c r="CB1580" s="24"/>
      <c r="CC1580" s="24"/>
      <c r="CD1580" s="24"/>
      <c r="CE1580" s="24"/>
      <c r="CF1580" s="24"/>
      <c r="CG1580" s="24"/>
      <c r="CH1580" s="24"/>
      <c r="CI1580" s="24"/>
      <c r="CJ1580" s="24"/>
      <c r="CK1580" s="24"/>
      <c r="CL1580" s="24"/>
      <c r="CM1580" s="24"/>
      <c r="CN1580" s="24"/>
      <c r="CO1580" s="24"/>
      <c r="CP1580" s="24"/>
      <c r="CQ1580" s="24"/>
      <c r="CR1580" s="24"/>
      <c r="CS1580" s="24"/>
      <c r="CT1580" s="24"/>
      <c r="CU1580" s="24"/>
      <c r="CV1580" s="24"/>
      <c r="CW1580" s="24"/>
      <c r="CX1580" s="24"/>
      <c r="CY1580" s="24"/>
      <c r="CZ1580" s="24"/>
      <c r="DA1580" s="24"/>
      <c r="DB1580" s="24"/>
      <c r="DC1580" s="24"/>
      <c r="DD1580" s="24"/>
      <c r="DE1580" s="24"/>
      <c r="DF1580" s="24"/>
      <c r="DG1580" s="24"/>
      <c r="DH1580" s="24"/>
      <c r="DI1580" s="24"/>
      <c r="DJ1580" s="24"/>
      <c r="DK1580" s="24"/>
      <c r="DL1580" s="24"/>
      <c r="DM1580" s="24"/>
      <c r="DN1580" s="24"/>
      <c r="DO1580" s="24"/>
      <c r="DP1580" s="24"/>
      <c r="DQ1580" s="24"/>
      <c r="DR1580" s="24"/>
      <c r="DS1580" s="24"/>
      <c r="DT1580" s="24"/>
      <c r="DU1580" s="24"/>
      <c r="DV1580" s="24"/>
      <c r="DW1580" s="24"/>
      <c r="DX1580" s="24"/>
    </row>
    <row r="1581" spans="1:128" x14ac:dyDescent="0.25">
      <c r="A1581" s="35" t="s">
        <v>77</v>
      </c>
      <c r="B1581" s="10">
        <v>43928</v>
      </c>
      <c r="C1581" s="26"/>
      <c r="D1581" s="10"/>
      <c r="E1581" s="8"/>
      <c r="F1581" s="8">
        <v>61</v>
      </c>
      <c r="G1581" t="s">
        <v>33</v>
      </c>
      <c r="H1581" s="26"/>
      <c r="I1581" s="23">
        <v>963.5</v>
      </c>
      <c r="J1581" s="23">
        <v>18.2</v>
      </c>
      <c r="K1581" s="26"/>
      <c r="L1581" s="37"/>
      <c r="M1581" s="26"/>
      <c r="N1581" s="26"/>
      <c r="O1581" s="26"/>
      <c r="P1581" s="23"/>
      <c r="Q1581" s="23"/>
      <c r="R1581" s="23"/>
      <c r="S1581" s="23"/>
      <c r="T1581" s="23"/>
      <c r="U1581" s="23"/>
      <c r="W1581" s="23"/>
      <c r="X1581" s="23"/>
      <c r="Y1581" s="23"/>
      <c r="Z1581" s="23"/>
      <c r="AB1581" s="23"/>
      <c r="AC1581" s="42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O1581" s="23"/>
      <c r="AP1581" s="23"/>
      <c r="AQ1581" s="23"/>
      <c r="AR1581" s="41"/>
      <c r="AS1581" s="23"/>
      <c r="AT1581" s="23"/>
      <c r="AU1581" s="23"/>
      <c r="AV1581" s="23"/>
      <c r="AW1581" s="23"/>
      <c r="AX1581" s="24"/>
      <c r="AY1581" s="23"/>
      <c r="AZ1581" s="23"/>
      <c r="BA1581" s="23"/>
      <c r="BB1581" s="40">
        <v>0</v>
      </c>
      <c r="BC1581" s="12"/>
      <c r="BE1581" s="23"/>
      <c r="BF1581" s="23"/>
      <c r="BG1581" s="23"/>
      <c r="BH1581" s="23"/>
      <c r="BI1581" s="8"/>
      <c r="BJ1581" s="23"/>
      <c r="BK1581" s="23"/>
      <c r="BL1581" s="23"/>
      <c r="BM1581" s="23"/>
      <c r="BN1581" s="23"/>
      <c r="BO1581" s="23"/>
      <c r="BP1581" s="23"/>
      <c r="BQ1581" s="23"/>
      <c r="BR1581" s="23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23"/>
      <c r="CE1581" s="23"/>
      <c r="CF1581" s="23"/>
      <c r="CG1581" s="23"/>
      <c r="CH1581" s="23"/>
      <c r="CI1581" s="23"/>
      <c r="CJ1581" s="23"/>
      <c r="CK1581" s="23"/>
      <c r="CL1581" s="23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  <c r="CZ1581" s="23"/>
      <c r="DA1581" s="23"/>
      <c r="DB1581" s="23"/>
      <c r="DC1581" s="23"/>
      <c r="DD1581" s="23"/>
      <c r="DE1581" s="23"/>
      <c r="DF1581" s="23"/>
      <c r="DG1581" s="23"/>
      <c r="DH1581" s="23"/>
      <c r="DI1581" s="23"/>
      <c r="DJ1581" s="23"/>
      <c r="DK1581" s="23"/>
      <c r="DL1581" s="23"/>
      <c r="DM1581" s="23"/>
      <c r="DN1581" s="23"/>
      <c r="DO1581" s="23"/>
      <c r="DP1581" s="23"/>
      <c r="DQ1581" s="23"/>
      <c r="DR1581" s="23"/>
      <c r="DS1581" s="23"/>
      <c r="DT1581" s="23"/>
      <c r="DU1581" s="23"/>
      <c r="DV1581" s="23"/>
      <c r="DW1581" s="23"/>
      <c r="DX1581" s="23"/>
    </row>
    <row r="1582" spans="1:128" x14ac:dyDescent="0.25">
      <c r="A1582" s="35" t="s">
        <v>77</v>
      </c>
      <c r="B1582" s="10">
        <v>43936</v>
      </c>
      <c r="C1582" s="26"/>
      <c r="D1582" s="10"/>
      <c r="E1582" s="8"/>
      <c r="F1582" s="8">
        <v>69</v>
      </c>
      <c r="G1582" t="s">
        <v>33</v>
      </c>
      <c r="H1582" s="26"/>
      <c r="I1582" s="23">
        <v>1046</v>
      </c>
      <c r="J1582" s="23">
        <v>19.649999999999999</v>
      </c>
      <c r="K1582" s="26"/>
      <c r="L1582" s="37"/>
      <c r="M1582" s="26"/>
      <c r="N1582" s="26"/>
      <c r="O1582" s="26"/>
      <c r="P1582" s="23"/>
      <c r="Q1582" s="23"/>
      <c r="R1582" s="23"/>
      <c r="S1582" s="23"/>
      <c r="T1582" s="23"/>
      <c r="U1582" s="23"/>
      <c r="W1582" s="23"/>
      <c r="X1582" s="23"/>
      <c r="Y1582" s="23"/>
      <c r="Z1582" s="23"/>
      <c r="AB1582" s="23"/>
      <c r="AC1582" s="42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O1582" s="23"/>
      <c r="AP1582" s="23"/>
      <c r="AQ1582" s="23"/>
      <c r="AR1582" s="41"/>
      <c r="AS1582" s="23"/>
      <c r="AT1582" s="23"/>
      <c r="AU1582" s="23"/>
      <c r="AV1582" s="23"/>
      <c r="AW1582" s="23"/>
      <c r="AX1582" s="24"/>
      <c r="AY1582" s="23"/>
      <c r="AZ1582" s="23"/>
      <c r="BA1582" s="23"/>
      <c r="BB1582" s="40">
        <v>0</v>
      </c>
      <c r="BC1582" s="12"/>
      <c r="BE1582" s="23"/>
      <c r="BF1582" s="23"/>
      <c r="BG1582" s="23"/>
      <c r="BH1582" s="23"/>
      <c r="BI1582" s="8"/>
      <c r="BJ1582" s="23"/>
      <c r="BK1582" s="23"/>
      <c r="BL1582" s="23"/>
      <c r="BM1582" s="23"/>
      <c r="BN1582" s="23"/>
      <c r="BO1582" s="23"/>
      <c r="BP1582" s="23"/>
      <c r="BQ1582" s="23"/>
      <c r="BR1582" s="23"/>
      <c r="BS1582" s="23"/>
      <c r="BT1582" s="23"/>
      <c r="BU1582" s="23"/>
      <c r="BV1582" s="23"/>
      <c r="BW1582" s="23"/>
      <c r="BX1582" s="23"/>
      <c r="BY1582" s="23"/>
      <c r="BZ1582" s="23"/>
      <c r="CA1582" s="23"/>
      <c r="CB1582" s="23"/>
      <c r="CC1582" s="23"/>
      <c r="CD1582" s="23"/>
      <c r="CE1582" s="23"/>
      <c r="CF1582" s="23"/>
      <c r="CG1582" s="23"/>
      <c r="CH1582" s="23"/>
      <c r="CI1582" s="23"/>
      <c r="CJ1582" s="23"/>
      <c r="CK1582" s="23"/>
      <c r="CL1582" s="23"/>
      <c r="CM1582" s="23"/>
      <c r="CN1582" s="23"/>
      <c r="CO1582" s="23"/>
      <c r="CP1582" s="23"/>
      <c r="CQ1582" s="23"/>
      <c r="CR1582" s="23"/>
      <c r="CS1582" s="23"/>
      <c r="CT1582" s="23"/>
      <c r="CU1582" s="23"/>
      <c r="CV1582" s="23"/>
      <c r="CW1582" s="23"/>
      <c r="CX1582" s="23"/>
      <c r="CY1582" s="23"/>
      <c r="CZ1582" s="23"/>
      <c r="DA1582" s="23"/>
      <c r="DB1582" s="23"/>
      <c r="DC1582" s="23"/>
      <c r="DD1582" s="23"/>
      <c r="DE1582" s="23"/>
      <c r="DF1582" s="23"/>
      <c r="DG1582" s="23"/>
      <c r="DH1582" s="23"/>
      <c r="DI1582" s="23"/>
      <c r="DJ1582" s="23"/>
      <c r="DK1582" s="23"/>
      <c r="DL1582" s="23"/>
      <c r="DM1582" s="23"/>
      <c r="DN1582" s="23"/>
      <c r="DO1582" s="23"/>
      <c r="DP1582" s="23"/>
      <c r="DQ1582" s="23"/>
      <c r="DR1582" s="23"/>
      <c r="DS1582" s="23"/>
      <c r="DT1582" s="23"/>
      <c r="DU1582" s="23"/>
      <c r="DV1582" s="23"/>
      <c r="DW1582" s="23"/>
      <c r="DX1582" s="23"/>
    </row>
    <row r="1583" spans="1:128" x14ac:dyDescent="0.25">
      <c r="A1583" s="35" t="s">
        <v>77</v>
      </c>
      <c r="B1583" s="10">
        <v>43942</v>
      </c>
      <c r="C1583" s="26"/>
      <c r="D1583" s="10"/>
      <c r="E1583" s="8"/>
      <c r="F1583" s="8">
        <v>75</v>
      </c>
      <c r="G1583" t="s">
        <v>33</v>
      </c>
      <c r="H1583" s="26"/>
      <c r="I1583" s="23">
        <v>1092</v>
      </c>
      <c r="J1583" s="23">
        <v>21</v>
      </c>
      <c r="K1583" s="26"/>
      <c r="L1583" s="37"/>
      <c r="M1583" s="26"/>
      <c r="N1583" s="26"/>
      <c r="O1583" s="26"/>
      <c r="P1583" s="23"/>
      <c r="Q1583" s="23"/>
      <c r="R1583" s="23"/>
      <c r="S1583" s="23"/>
      <c r="T1583" s="23"/>
      <c r="U1583" s="23"/>
      <c r="W1583" s="23"/>
      <c r="X1583" s="23"/>
      <c r="Y1583" s="23"/>
      <c r="Z1583" s="23"/>
      <c r="AB1583" s="23"/>
      <c r="AC1583" s="42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O1583" s="23"/>
      <c r="AP1583" s="23"/>
      <c r="AQ1583" s="23"/>
      <c r="AR1583" s="41"/>
      <c r="AS1583" s="23"/>
      <c r="AT1583" s="23"/>
      <c r="AU1583" s="23"/>
      <c r="AV1583" s="23"/>
      <c r="AW1583" s="23"/>
      <c r="AX1583" s="24"/>
      <c r="AY1583" s="23"/>
      <c r="AZ1583" s="23"/>
      <c r="BA1583" s="23"/>
      <c r="BB1583" s="40">
        <v>0</v>
      </c>
      <c r="BC1583" s="12"/>
      <c r="BE1583" s="23"/>
      <c r="BF1583" s="23"/>
      <c r="BG1583" s="23"/>
      <c r="BH1583" s="23"/>
      <c r="BI1583" s="8"/>
      <c r="BJ1583" s="23"/>
      <c r="BK1583" s="23"/>
      <c r="BL1583" s="23"/>
      <c r="BM1583" s="23"/>
      <c r="BN1583" s="23"/>
      <c r="BO1583" s="23"/>
      <c r="BP1583" s="23"/>
      <c r="BQ1583" s="23"/>
      <c r="BR1583" s="23"/>
      <c r="BS1583" s="23"/>
      <c r="BT1583" s="23"/>
      <c r="BU1583" s="23"/>
      <c r="BV1583" s="23"/>
      <c r="BW1583" s="23"/>
      <c r="BX1583" s="23"/>
      <c r="BY1583" s="23"/>
      <c r="BZ1583" s="23"/>
      <c r="CA1583" s="23"/>
      <c r="CB1583" s="23"/>
      <c r="CC1583" s="23"/>
      <c r="CD1583" s="23"/>
      <c r="CE1583" s="23"/>
      <c r="CF1583" s="23"/>
      <c r="CG1583" s="23"/>
      <c r="CH1583" s="23"/>
      <c r="CI1583" s="23"/>
      <c r="CJ1583" s="23"/>
      <c r="CK1583" s="23"/>
      <c r="CL1583" s="23"/>
      <c r="CM1583" s="23"/>
      <c r="CN1583" s="23"/>
      <c r="CO1583" s="23"/>
      <c r="CP1583" s="23"/>
      <c r="CQ1583" s="23"/>
      <c r="CR1583" s="23"/>
      <c r="CS1583" s="23"/>
      <c r="CT1583" s="23"/>
      <c r="CU1583" s="23"/>
      <c r="CV1583" s="23"/>
      <c r="CW1583" s="23"/>
      <c r="CX1583" s="23"/>
      <c r="CY1583" s="23"/>
      <c r="CZ1583" s="23"/>
      <c r="DA1583" s="23"/>
      <c r="DB1583" s="23"/>
      <c r="DC1583" s="23"/>
      <c r="DD1583" s="23"/>
      <c r="DE1583" s="23"/>
      <c r="DF1583" s="23"/>
      <c r="DG1583" s="23"/>
      <c r="DH1583" s="23"/>
      <c r="DI1583" s="23"/>
      <c r="DJ1583" s="23"/>
      <c r="DK1583" s="23"/>
      <c r="DL1583" s="23"/>
      <c r="DM1583" s="23"/>
      <c r="DN1583" s="23"/>
      <c r="DO1583" s="23"/>
      <c r="DP1583" s="23"/>
      <c r="DQ1583" s="23"/>
      <c r="DR1583" s="23"/>
      <c r="DS1583" s="23"/>
      <c r="DT1583" s="23"/>
      <c r="DU1583" s="23"/>
      <c r="DV1583" s="23"/>
      <c r="DW1583" s="23"/>
      <c r="DX1583" s="23"/>
    </row>
    <row r="1584" spans="1:128" x14ac:dyDescent="0.25">
      <c r="A1584" s="35" t="s">
        <v>77</v>
      </c>
      <c r="B1584" s="10">
        <v>43957</v>
      </c>
      <c r="C1584" s="26"/>
      <c r="D1584" s="10"/>
      <c r="E1584" s="8"/>
      <c r="F1584" s="8">
        <v>90</v>
      </c>
      <c r="G1584" t="s">
        <v>33</v>
      </c>
      <c r="H1584" s="26"/>
      <c r="I1584" s="23">
        <v>1169</v>
      </c>
      <c r="J1584" s="23">
        <v>22.3</v>
      </c>
      <c r="K1584" s="26"/>
      <c r="L1584" s="37"/>
      <c r="M1584" s="26"/>
      <c r="N1584" s="26"/>
      <c r="O1584" s="26"/>
      <c r="P1584" s="23"/>
      <c r="Q1584" s="23"/>
      <c r="R1584" s="23"/>
      <c r="S1584" s="23"/>
      <c r="T1584" s="23"/>
      <c r="U1584" s="23"/>
      <c r="W1584" s="23"/>
      <c r="X1584" s="23"/>
      <c r="Y1584" s="23"/>
      <c r="Z1584" s="23"/>
      <c r="AB1584" s="23"/>
      <c r="AC1584" s="42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O1584" s="23"/>
      <c r="AP1584" s="23"/>
      <c r="AQ1584" s="23"/>
      <c r="AR1584" s="41"/>
      <c r="AS1584" s="23"/>
      <c r="AT1584" s="23"/>
      <c r="AU1584" s="23"/>
      <c r="AV1584" s="23"/>
      <c r="AW1584" s="23"/>
      <c r="AX1584" s="24"/>
      <c r="AY1584" s="23"/>
      <c r="AZ1584" s="23"/>
      <c r="BA1584" s="23"/>
      <c r="BB1584" s="40">
        <v>0</v>
      </c>
      <c r="BC1584" s="12"/>
      <c r="BE1584" s="23"/>
      <c r="BF1584" s="23"/>
      <c r="BG1584" s="23"/>
      <c r="BH1584" s="23"/>
      <c r="BI1584" s="8"/>
      <c r="BJ1584" s="23"/>
      <c r="BK1584" s="23"/>
      <c r="BL1584" s="23"/>
      <c r="BM1584" s="23"/>
      <c r="BN1584" s="23"/>
      <c r="BO1584" s="23"/>
      <c r="BP1584" s="23"/>
      <c r="BQ1584" s="23"/>
      <c r="BR1584" s="23"/>
      <c r="BS1584" s="23"/>
      <c r="BT1584" s="23"/>
      <c r="BU1584" s="23"/>
      <c r="BV1584" s="23"/>
      <c r="BW1584" s="23"/>
      <c r="BX1584" s="23"/>
      <c r="BY1584" s="23"/>
      <c r="BZ1584" s="23"/>
      <c r="CA1584" s="23"/>
      <c r="CB1584" s="23"/>
      <c r="CC1584" s="23"/>
      <c r="CD1584" s="23"/>
      <c r="CE1584" s="23"/>
      <c r="CF1584" s="23"/>
      <c r="CG1584" s="23"/>
      <c r="CH1584" s="23"/>
      <c r="CI1584" s="23"/>
      <c r="CJ1584" s="23"/>
      <c r="CK1584" s="23"/>
      <c r="CL1584" s="23"/>
      <c r="CM1584" s="23"/>
      <c r="CN1584" s="23"/>
      <c r="CO1584" s="23"/>
      <c r="CP1584" s="23"/>
      <c r="CQ1584" s="23"/>
      <c r="CR1584" s="23"/>
      <c r="CS1584" s="23"/>
      <c r="CT1584" s="23"/>
      <c r="CU1584" s="23"/>
      <c r="CV1584" s="23"/>
      <c r="CW1584" s="23"/>
      <c r="CX1584" s="23"/>
      <c r="CY1584" s="23"/>
      <c r="CZ1584" s="23"/>
      <c r="DA1584" s="23"/>
      <c r="DB1584" s="23"/>
      <c r="DC1584" s="23"/>
      <c r="DD1584" s="23"/>
      <c r="DE1584" s="23"/>
      <c r="DF1584" s="23"/>
      <c r="DG1584" s="23"/>
      <c r="DH1584" s="23"/>
      <c r="DI1584" s="23"/>
      <c r="DJ1584" s="23"/>
      <c r="DK1584" s="23"/>
      <c r="DL1584" s="23"/>
      <c r="DM1584" s="23"/>
      <c r="DN1584" s="23"/>
      <c r="DO1584" s="23"/>
      <c r="DP1584" s="23"/>
      <c r="DQ1584" s="23"/>
      <c r="DR1584" s="23"/>
      <c r="DS1584" s="23"/>
      <c r="DT1584" s="23"/>
      <c r="DU1584" s="23"/>
      <c r="DV1584" s="23"/>
      <c r="DW1584" s="23"/>
      <c r="DX1584" s="23"/>
    </row>
    <row r="1585" spans="1:128" s="6" customFormat="1" x14ac:dyDescent="0.25">
      <c r="A1585" s="49" t="s">
        <v>77</v>
      </c>
      <c r="B1585" s="50">
        <v>43964</v>
      </c>
      <c r="C1585" s="45"/>
      <c r="D1585" s="44"/>
      <c r="E1585" s="43"/>
      <c r="F1585" s="49">
        <v>97</v>
      </c>
      <c r="G1585" s="6" t="s">
        <v>33</v>
      </c>
      <c r="H1585" s="45"/>
      <c r="I1585" s="46"/>
      <c r="J1585" s="46"/>
      <c r="K1585" s="45"/>
      <c r="L1585" s="45"/>
      <c r="M1585" s="45"/>
      <c r="N1585" s="45"/>
      <c r="O1585" s="45"/>
      <c r="P1585" s="46"/>
      <c r="Q1585" s="46"/>
      <c r="R1585" s="46"/>
      <c r="S1585" s="46"/>
      <c r="T1585" s="46"/>
      <c r="U1585" s="24">
        <v>323.62121467461759</v>
      </c>
      <c r="V1585" s="51">
        <v>323.62121467461759</v>
      </c>
      <c r="W1585" s="46"/>
      <c r="X1585" s="46"/>
      <c r="Y1585" s="46"/>
      <c r="Z1585" s="24">
        <v>198.02811554748942</v>
      </c>
      <c r="AA1585" s="24">
        <v>198.02811554748942</v>
      </c>
      <c r="AB1585" s="24">
        <v>4.0813743944624497</v>
      </c>
      <c r="AC1585" s="52">
        <f>AB1585/AA1585</f>
        <v>2.061007540862898E-2</v>
      </c>
      <c r="AD1585" s="46"/>
      <c r="AE1585" s="46"/>
      <c r="AF1585" s="46"/>
      <c r="AG1585" s="46">
        <v>4.7024701192636771</v>
      </c>
      <c r="AH1585" s="46">
        <v>37.088340571255728</v>
      </c>
      <c r="AI1585" s="46">
        <v>305.63652720162474</v>
      </c>
      <c r="AJ1585" s="46"/>
      <c r="AK1585" s="46"/>
      <c r="AL1585" s="46"/>
      <c r="AM1585" s="24">
        <v>347.42733789214412</v>
      </c>
      <c r="AN1585" s="24">
        <v>347.42733789214412</v>
      </c>
      <c r="AO1585" s="46"/>
      <c r="AP1585" s="46"/>
      <c r="AQ1585" s="46"/>
      <c r="AR1585" s="48">
        <v>357.28402255639094</v>
      </c>
      <c r="AS1585" s="46">
        <v>39.021061273874345</v>
      </c>
      <c r="AT1585" s="46">
        <v>127.27211887477314</v>
      </c>
      <c r="AU1585" s="46"/>
      <c r="AV1585" s="46">
        <v>20.318263330740646</v>
      </c>
      <c r="AW1585" s="46">
        <v>170.67257907700284</v>
      </c>
      <c r="AX1585" s="46"/>
      <c r="AY1585" s="46"/>
      <c r="AZ1585" s="46"/>
      <c r="BA1585" s="46"/>
      <c r="BB1585" s="47">
        <v>0</v>
      </c>
      <c r="BC1585" s="13">
        <f>U1585+Z1585+AM1585+BA1585</f>
        <v>869.07666811425111</v>
      </c>
      <c r="BD1585">
        <f>V1585+AA1585+AN1585</f>
        <v>869.07666811425111</v>
      </c>
      <c r="BE1585" s="24"/>
      <c r="BF1585" s="24"/>
      <c r="BG1585" s="24"/>
      <c r="BH1585" s="24"/>
      <c r="BI1585" s="49"/>
      <c r="BJ1585" s="24"/>
      <c r="BK1585" s="24"/>
      <c r="BL1585" s="24"/>
      <c r="BM1585" s="24"/>
      <c r="BN1585" s="24"/>
      <c r="BO1585" s="24"/>
      <c r="BP1585" s="24"/>
      <c r="BQ1585" s="24"/>
      <c r="BR1585" s="24"/>
      <c r="BS1585" s="24"/>
      <c r="BT1585" s="24"/>
      <c r="BU1585" s="24"/>
      <c r="BV1585" s="24"/>
      <c r="BW1585" s="24"/>
      <c r="BX1585" s="24"/>
      <c r="BY1585" s="24"/>
      <c r="BZ1585" s="24"/>
      <c r="CA1585" s="24"/>
      <c r="CB1585" s="24"/>
      <c r="CC1585" s="24"/>
      <c r="CD1585" s="24"/>
      <c r="CE1585" s="24"/>
      <c r="CF1585" s="24"/>
      <c r="CG1585" s="24"/>
      <c r="CH1585" s="24"/>
      <c r="CI1585" s="24"/>
      <c r="CJ1585" s="24"/>
      <c r="CK1585" s="24"/>
      <c r="CL1585" s="24"/>
      <c r="CM1585" s="24"/>
      <c r="CN1585" s="24"/>
      <c r="CO1585" s="24"/>
      <c r="CP1585" s="24"/>
      <c r="CQ1585" s="24"/>
      <c r="CR1585" s="24"/>
      <c r="CS1585" s="24"/>
      <c r="CT1585" s="24"/>
      <c r="CU1585" s="24"/>
      <c r="CV1585" s="24"/>
      <c r="CW1585" s="24"/>
      <c r="CX1585" s="24"/>
      <c r="CY1585" s="24"/>
      <c r="CZ1585" s="24"/>
      <c r="DA1585" s="24"/>
      <c r="DB1585" s="24"/>
      <c r="DC1585" s="24"/>
      <c r="DD1585" s="24"/>
      <c r="DE1585" s="24"/>
      <c r="DF1585" s="24"/>
      <c r="DG1585" s="24"/>
      <c r="DH1585" s="24"/>
      <c r="DI1585" s="24"/>
      <c r="DJ1585" s="24"/>
      <c r="DK1585" s="24"/>
      <c r="DL1585" s="24"/>
      <c r="DM1585" s="24"/>
      <c r="DN1585" s="24"/>
      <c r="DO1585" s="24"/>
      <c r="DP1585" s="24"/>
      <c r="DQ1585" s="24"/>
      <c r="DR1585" s="24"/>
      <c r="DS1585" s="24"/>
      <c r="DT1585" s="24"/>
      <c r="DU1585" s="24"/>
      <c r="DV1585" s="24"/>
      <c r="DW1585" s="24"/>
      <c r="DX1585" s="24"/>
    </row>
    <row r="1586" spans="1:128" x14ac:dyDescent="0.25">
      <c r="A1586" s="35" t="s">
        <v>77</v>
      </c>
      <c r="B1586" s="10">
        <v>43965</v>
      </c>
      <c r="C1586" s="26"/>
      <c r="D1586" s="10"/>
      <c r="E1586" s="8"/>
      <c r="F1586" s="8">
        <v>98</v>
      </c>
      <c r="G1586" t="s">
        <v>33</v>
      </c>
      <c r="H1586" s="26"/>
      <c r="I1586" s="23"/>
      <c r="J1586" s="23"/>
      <c r="K1586" s="26"/>
      <c r="L1586" s="37"/>
      <c r="M1586" s="26"/>
      <c r="N1586" s="26"/>
      <c r="O1586" s="26"/>
      <c r="P1586" s="23"/>
      <c r="Q1586" s="23"/>
      <c r="R1586" s="23"/>
      <c r="S1586" s="23"/>
      <c r="T1586" s="23"/>
      <c r="U1586" s="23"/>
      <c r="W1586" s="23"/>
      <c r="X1586" s="23"/>
      <c r="Y1586" s="23"/>
      <c r="Z1586" s="23"/>
      <c r="AB1586" s="23"/>
      <c r="AC1586" s="42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O1586" s="23"/>
      <c r="AP1586" s="23"/>
      <c r="AQ1586" s="23"/>
      <c r="AR1586" s="41"/>
      <c r="AS1586" s="23"/>
      <c r="AT1586" s="23"/>
      <c r="AU1586" s="23"/>
      <c r="AV1586" s="23"/>
      <c r="AW1586" s="23"/>
      <c r="AX1586" s="24"/>
      <c r="AY1586" s="23"/>
      <c r="AZ1586" s="23"/>
      <c r="BA1586" s="23"/>
      <c r="BB1586" s="40">
        <v>0</v>
      </c>
      <c r="BC1586" s="12"/>
      <c r="BE1586" s="23"/>
      <c r="BF1586" s="23"/>
      <c r="BG1586" s="23"/>
      <c r="BH1586" s="23"/>
      <c r="BI1586" s="8"/>
      <c r="BJ1586" s="23">
        <v>1.2897157820229377</v>
      </c>
      <c r="BK1586" s="12">
        <f>BP1586+BS1586+BV1586+BY1586+CB1586+CE1586+CH1586+CK1586+CN1586+CQ1586+CT1586+CW1586</f>
        <v>425.41305487378486</v>
      </c>
      <c r="BL1586" s="12"/>
      <c r="BM1586" s="12"/>
      <c r="BN1586" s="23">
        <v>0.12044988836841969</v>
      </c>
      <c r="BO1586" s="26">
        <v>150</v>
      </c>
      <c r="BP1586" s="23">
        <f>BN1586*BO1586</f>
        <v>18.067483255262953</v>
      </c>
      <c r="BQ1586" s="23">
        <v>0.10915033993102551</v>
      </c>
      <c r="BR1586" s="26">
        <v>150</v>
      </c>
      <c r="BS1586" s="23">
        <f>BQ1586*BR1586</f>
        <v>16.372550989653824</v>
      </c>
      <c r="BT1586" s="23">
        <v>0.13841092091842211</v>
      </c>
      <c r="BU1586" s="26">
        <v>300</v>
      </c>
      <c r="BV1586" s="23">
        <f>BT1586*BU1586</f>
        <v>41.523276275526634</v>
      </c>
      <c r="BW1586" s="23">
        <v>0.17474722695602135</v>
      </c>
      <c r="BX1586" s="26">
        <v>300</v>
      </c>
      <c r="BY1586" s="23">
        <f>BW1586*BX1586</f>
        <v>52.424168086806404</v>
      </c>
      <c r="BZ1586" s="23">
        <v>0.17979320376508517</v>
      </c>
      <c r="CA1586" s="26">
        <v>300</v>
      </c>
      <c r="CB1586" s="23">
        <f>BZ1586*CA1586</f>
        <v>53.937961129525554</v>
      </c>
      <c r="CC1586" s="23">
        <v>0.17834537877642087</v>
      </c>
      <c r="CD1586" s="26">
        <v>600</v>
      </c>
      <c r="CE1586" s="23">
        <f>CC1586*CD1586</f>
        <v>107.00722726585252</v>
      </c>
      <c r="CF1586" s="23">
        <v>0.19434740878894119</v>
      </c>
      <c r="CG1586" s="26">
        <v>400</v>
      </c>
      <c r="CH1586" s="23">
        <f>CF1586*CG1586</f>
        <v>77.738963515576472</v>
      </c>
      <c r="CI1586" s="23">
        <v>0.1944714145186017</v>
      </c>
      <c r="CJ1586" s="26">
        <v>300</v>
      </c>
      <c r="CK1586" s="23">
        <f>CI1586*CJ1586</f>
        <v>58.341424355580507</v>
      </c>
      <c r="CL1586" s="23"/>
      <c r="CM1586" s="23"/>
      <c r="CN1586" s="23"/>
      <c r="CO1586" s="23"/>
      <c r="CP1586" s="23"/>
      <c r="CQ1586" s="23"/>
      <c r="CR1586" s="23"/>
      <c r="CS1586" s="23"/>
      <c r="CT1586" s="23"/>
      <c r="CU1586" s="23"/>
      <c r="CV1586" s="23"/>
      <c r="CW1586" s="23"/>
      <c r="CX1586" s="23"/>
      <c r="CY1586" s="23">
        <v>1.3125</v>
      </c>
      <c r="CZ1586" s="23">
        <v>0.75</v>
      </c>
      <c r="DA1586" s="23">
        <v>1.1875</v>
      </c>
      <c r="DB1586" s="23">
        <v>2.1875</v>
      </c>
      <c r="DC1586" s="23">
        <v>3.875</v>
      </c>
      <c r="DD1586" s="23">
        <v>2.8125</v>
      </c>
      <c r="DE1586" s="23">
        <v>2.125</v>
      </c>
      <c r="DF1586" s="23">
        <v>1.25</v>
      </c>
      <c r="DG1586" s="23"/>
      <c r="DH1586" s="23">
        <v>17.625</v>
      </c>
      <c r="DI1586" s="23">
        <v>25.75</v>
      </c>
      <c r="DJ1586" s="23">
        <v>24.25</v>
      </c>
      <c r="DK1586" s="23">
        <v>27.25</v>
      </c>
      <c r="DL1586" s="23">
        <v>34.375</v>
      </c>
      <c r="DM1586" s="23">
        <v>31.875</v>
      </c>
      <c r="DN1586" s="23">
        <v>32.375</v>
      </c>
      <c r="DO1586" s="23">
        <v>31.5</v>
      </c>
      <c r="DP1586" s="23"/>
      <c r="DQ1586" s="23">
        <v>0.56625000000000003</v>
      </c>
      <c r="DR1586" s="23">
        <v>0.34250000000000003</v>
      </c>
      <c r="DS1586" s="23"/>
      <c r="DT1586" s="23"/>
      <c r="DU1586" s="23"/>
      <c r="DV1586" s="23"/>
      <c r="DW1586" s="23"/>
      <c r="DX1586" s="23"/>
    </row>
    <row r="1587" spans="1:128" s="6" customFormat="1" x14ac:dyDescent="0.25">
      <c r="A1587" s="49" t="s">
        <v>77</v>
      </c>
      <c r="B1587" s="50">
        <v>43999</v>
      </c>
      <c r="C1587" s="45"/>
      <c r="D1587" s="44"/>
      <c r="E1587" s="43"/>
      <c r="F1587" s="49">
        <v>132</v>
      </c>
      <c r="G1587" s="6" t="s">
        <v>33</v>
      </c>
      <c r="H1587" s="45"/>
      <c r="I1587" s="46"/>
      <c r="J1587" s="46"/>
      <c r="K1587" s="45"/>
      <c r="L1587" s="45"/>
      <c r="M1587" s="45"/>
      <c r="N1587" s="45"/>
      <c r="O1587" s="45"/>
      <c r="P1587" s="46"/>
      <c r="Q1587" s="46"/>
      <c r="R1587" s="46"/>
      <c r="S1587" s="46"/>
      <c r="T1587" s="46"/>
      <c r="U1587" s="24">
        <v>360.24910538967413</v>
      </c>
      <c r="V1587" s="51">
        <v>360.24910538967413</v>
      </c>
      <c r="W1587" s="46"/>
      <c r="X1587" s="46"/>
      <c r="Y1587" s="46"/>
      <c r="Z1587" s="24">
        <v>102.89966079155562</v>
      </c>
      <c r="AA1587" s="24">
        <v>102.89966079155562</v>
      </c>
      <c r="AB1587" s="24">
        <v>1.6922274484911586</v>
      </c>
      <c r="AC1587" s="52">
        <f>AB1587/AA1587</f>
        <v>1.6445413283908802E-2</v>
      </c>
      <c r="AD1587" s="46"/>
      <c r="AE1587" s="46"/>
      <c r="AF1587" s="46"/>
      <c r="AG1587" s="46">
        <v>0</v>
      </c>
      <c r="AH1587" s="46">
        <v>15.880425127397961</v>
      </c>
      <c r="AI1587" s="46">
        <v>351.64181805726543</v>
      </c>
      <c r="AJ1587" s="46"/>
      <c r="AK1587" s="46"/>
      <c r="AL1587" s="46">
        <v>325.10208378786228</v>
      </c>
      <c r="AM1587" s="24">
        <v>692.62432697252575</v>
      </c>
      <c r="AN1587" s="24">
        <v>692.62432697252575</v>
      </c>
      <c r="AO1587" s="46"/>
      <c r="AP1587" s="46"/>
      <c r="AQ1587" s="46"/>
      <c r="AR1587" s="48">
        <v>356.2587529284649</v>
      </c>
      <c r="AS1587" s="46"/>
      <c r="AT1587" s="46">
        <v>67.843287841481086</v>
      </c>
      <c r="AU1587" s="46">
        <v>53.230245848202919</v>
      </c>
      <c r="AV1587" s="46"/>
      <c r="AW1587" s="46">
        <v>235.18521923878089</v>
      </c>
      <c r="AX1587" s="46"/>
      <c r="AY1587" s="46"/>
      <c r="AZ1587" s="46"/>
      <c r="BA1587" s="46"/>
      <c r="BB1587" s="47">
        <v>0</v>
      </c>
      <c r="BC1587" s="13">
        <f>U1587+Z1587+AM1587+BA1587</f>
        <v>1155.7730931537556</v>
      </c>
      <c r="BD1587">
        <f>V1587+AA1587+AN1587</f>
        <v>1155.7730931537556</v>
      </c>
      <c r="BE1587" s="24"/>
      <c r="BF1587" s="24"/>
      <c r="BG1587" s="24"/>
      <c r="BH1587" s="24"/>
      <c r="BI1587" s="49"/>
      <c r="BJ1587" s="24"/>
      <c r="BK1587" s="24"/>
      <c r="BL1587" s="24"/>
      <c r="BM1587" s="24"/>
      <c r="BN1587" s="24"/>
      <c r="BO1587" s="24"/>
      <c r="BP1587" s="24"/>
      <c r="BQ1587" s="24"/>
      <c r="BR1587" s="24"/>
      <c r="BS1587" s="24"/>
      <c r="BT1587" s="24"/>
      <c r="BU1587" s="24"/>
      <c r="BV1587" s="24"/>
      <c r="BW1587" s="24"/>
      <c r="BX1587" s="24"/>
      <c r="BY1587" s="24"/>
      <c r="BZ1587" s="24"/>
      <c r="CA1587" s="24"/>
      <c r="CB1587" s="24"/>
      <c r="CC1587" s="24"/>
      <c r="CD1587" s="24"/>
      <c r="CE1587" s="24"/>
      <c r="CF1587" s="24"/>
      <c r="CG1587" s="37">
        <v>600</v>
      </c>
      <c r="CH1587" s="24">
        <v>73.358179598068162</v>
      </c>
      <c r="CI1587" s="24"/>
      <c r="CJ1587" s="24"/>
      <c r="CK1587" s="24"/>
      <c r="CL1587" s="24"/>
      <c r="CM1587" s="24"/>
      <c r="CN1587" s="24"/>
      <c r="CO1587" s="24"/>
      <c r="CP1587" s="24"/>
      <c r="CQ1587" s="24"/>
      <c r="CR1587" s="24"/>
      <c r="CS1587" s="24"/>
      <c r="CT1587" s="24"/>
      <c r="CU1587" s="24"/>
      <c r="CV1587" s="24"/>
      <c r="CW1587" s="24"/>
      <c r="CX1587" s="24"/>
      <c r="CY1587" s="24"/>
      <c r="CZ1587" s="24"/>
      <c r="DA1587" s="24"/>
      <c r="DB1587" s="24"/>
      <c r="DC1587" s="24"/>
      <c r="DD1587" s="24"/>
      <c r="DE1587" s="24"/>
      <c r="DF1587" s="24"/>
      <c r="DG1587" s="24"/>
      <c r="DH1587" s="24"/>
      <c r="DI1587" s="24"/>
      <c r="DJ1587" s="24"/>
      <c r="DK1587" s="24"/>
      <c r="DL1587" s="24"/>
      <c r="DM1587" s="24"/>
      <c r="DN1587" s="24"/>
      <c r="DO1587" s="24"/>
      <c r="DP1587" s="24"/>
      <c r="DQ1587" s="24"/>
      <c r="DR1587" s="24"/>
      <c r="DS1587" s="24"/>
      <c r="DT1587" s="24"/>
      <c r="DU1587" s="24"/>
      <c r="DV1587" s="24"/>
      <c r="DW1587" s="24"/>
      <c r="DX1587" s="24"/>
    </row>
    <row r="1588" spans="1:128" x14ac:dyDescent="0.25">
      <c r="A1588" s="35" t="s">
        <v>77</v>
      </c>
      <c r="B1588" s="10">
        <v>44040</v>
      </c>
      <c r="C1588" s="26"/>
      <c r="D1588" s="10"/>
      <c r="E1588" s="8"/>
      <c r="F1588" s="8">
        <v>173</v>
      </c>
      <c r="G1588" t="s">
        <v>33</v>
      </c>
      <c r="H1588" s="26"/>
      <c r="I1588" s="23"/>
      <c r="J1588" s="23"/>
      <c r="K1588" s="26"/>
      <c r="L1588" s="37"/>
      <c r="M1588" s="26"/>
      <c r="N1588" s="26"/>
      <c r="O1588" s="26"/>
      <c r="P1588" s="23"/>
      <c r="Q1588" s="23"/>
      <c r="R1588" s="23"/>
      <c r="S1588" s="23"/>
      <c r="T1588" s="23"/>
      <c r="U1588" s="23"/>
      <c r="W1588" s="23"/>
      <c r="X1588" s="23"/>
      <c r="Y1588" s="23"/>
      <c r="Z1588" s="23"/>
      <c r="AB1588" s="23"/>
      <c r="AC1588" s="42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O1588" s="23"/>
      <c r="AP1588" s="23"/>
      <c r="AQ1588" s="23"/>
      <c r="AR1588" s="41"/>
      <c r="AS1588" s="23"/>
      <c r="AT1588" s="23"/>
      <c r="AU1588" s="23"/>
      <c r="AV1588" s="23"/>
      <c r="AW1588" s="23"/>
      <c r="AX1588" s="24"/>
      <c r="AY1588" s="23"/>
      <c r="AZ1588" s="23"/>
      <c r="BA1588" s="23"/>
      <c r="BB1588" s="40">
        <v>0</v>
      </c>
      <c r="BC1588" s="12"/>
      <c r="BE1588" s="23"/>
      <c r="BF1588" s="23"/>
      <c r="BG1588" s="23"/>
      <c r="BH1588" s="23"/>
      <c r="BI1588" s="8"/>
      <c r="BJ1588" s="23">
        <v>1.0393810457687462</v>
      </c>
      <c r="BK1588" s="12">
        <f>BP1588+BS1588+BV1588+BY1588+CB1588+CE1588+CH1588+CK1588+CN1588+CQ1588+CT1588+CW1588</f>
        <v>303.62882320994953</v>
      </c>
      <c r="BL1588" s="12"/>
      <c r="BM1588" s="12"/>
      <c r="BN1588" s="23">
        <v>4.0608232670444271E-2</v>
      </c>
      <c r="BO1588" s="26">
        <v>150</v>
      </c>
      <c r="BP1588" s="23">
        <f>BN1588*BO1588</f>
        <v>6.0912349005666409</v>
      </c>
      <c r="BQ1588" s="23">
        <v>8.2064642437208762E-2</v>
      </c>
      <c r="BR1588" s="26">
        <v>150</v>
      </c>
      <c r="BS1588" s="23">
        <f>BQ1588*BR1588</f>
        <v>12.309696365581315</v>
      </c>
      <c r="BT1588" s="23">
        <v>0.11345896034013803</v>
      </c>
      <c r="BU1588" s="26">
        <v>300</v>
      </c>
      <c r="BV1588" s="23">
        <f>BT1588*BU1588</f>
        <v>34.037688102041407</v>
      </c>
      <c r="BW1588" s="23">
        <v>0.14543048783534923</v>
      </c>
      <c r="BX1588" s="26">
        <v>300</v>
      </c>
      <c r="BY1588" s="23">
        <f>BW1588*BX1588</f>
        <v>43.629146350604771</v>
      </c>
      <c r="BZ1588" s="23">
        <v>0.13922365279371757</v>
      </c>
      <c r="CA1588" s="26">
        <v>300</v>
      </c>
      <c r="CB1588" s="23">
        <f>BZ1588*CA1588</f>
        <v>41.767095838115267</v>
      </c>
      <c r="CC1588" s="23">
        <v>0.12226363266344695</v>
      </c>
      <c r="CD1588" s="26">
        <v>600</v>
      </c>
      <c r="CE1588" s="23">
        <f>CC1588*CD1588</f>
        <v>73.358179598068162</v>
      </c>
      <c r="CF1588" s="23">
        <v>0.13382175925213163</v>
      </c>
      <c r="CG1588" s="26">
        <v>400</v>
      </c>
      <c r="CH1588" s="23">
        <f>CF1588*CG1588</f>
        <v>53.528703700852653</v>
      </c>
      <c r="CI1588" s="23">
        <v>0.12969026118039775</v>
      </c>
      <c r="CJ1588" s="26">
        <v>300</v>
      </c>
      <c r="CK1588" s="23">
        <f>CI1588*CJ1588</f>
        <v>38.907078354119328</v>
      </c>
      <c r="CL1588" s="23">
        <v>0.13281941659591212</v>
      </c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>
        <v>1.625</v>
      </c>
      <c r="CZ1588" s="23">
        <v>1.25</v>
      </c>
      <c r="DA1588" s="23">
        <v>1</v>
      </c>
      <c r="DB1588" s="23">
        <v>3.6875</v>
      </c>
      <c r="DC1588" s="23">
        <v>3.8125</v>
      </c>
      <c r="DD1588" s="23">
        <v>3.4375</v>
      </c>
      <c r="DE1588" s="23">
        <v>2.0625</v>
      </c>
      <c r="DF1588" s="23">
        <v>1.1875</v>
      </c>
      <c r="DG1588" s="23"/>
      <c r="DH1588" s="23">
        <v>7</v>
      </c>
      <c r="DI1588" s="23">
        <v>7</v>
      </c>
      <c r="DJ1588" s="23">
        <v>5.375</v>
      </c>
      <c r="DK1588" s="23">
        <v>6</v>
      </c>
      <c r="DL1588" s="23">
        <v>5</v>
      </c>
      <c r="DM1588" s="23">
        <v>5.625</v>
      </c>
      <c r="DN1588" s="23">
        <v>6.375</v>
      </c>
      <c r="DO1588" s="23">
        <v>5.625</v>
      </c>
      <c r="DP1588" s="23"/>
      <c r="DQ1588" s="23">
        <v>0.42</v>
      </c>
      <c r="DR1588" s="23">
        <v>0.31375000000000003</v>
      </c>
      <c r="DS1588" s="23"/>
      <c r="DT1588" s="23"/>
      <c r="DU1588" s="23"/>
      <c r="DV1588" s="23"/>
      <c r="DW1588" s="23"/>
      <c r="DX1588" s="23"/>
    </row>
    <row r="1589" spans="1:128" x14ac:dyDescent="0.25">
      <c r="A1589" s="35" t="s">
        <v>77</v>
      </c>
      <c r="B1589" s="10">
        <v>43867</v>
      </c>
      <c r="C1589" s="2">
        <v>0</v>
      </c>
      <c r="D1589" s="1" t="s">
        <v>223</v>
      </c>
      <c r="E1589" s="8" t="s">
        <v>14</v>
      </c>
      <c r="F1589" s="8">
        <v>0</v>
      </c>
      <c r="G1589" t="s">
        <v>33</v>
      </c>
      <c r="H1589" s="26"/>
      <c r="I1589" s="23"/>
      <c r="J1589" s="23"/>
      <c r="K1589" s="26"/>
      <c r="L1589" s="37"/>
      <c r="M1589" s="26"/>
      <c r="N1589" s="26"/>
      <c r="O1589" s="26"/>
      <c r="P1589" s="23"/>
      <c r="Q1589" s="23"/>
      <c r="R1589" s="23"/>
      <c r="S1589" s="23"/>
      <c r="T1589" s="23"/>
      <c r="U1589" s="23"/>
      <c r="W1589" s="23"/>
      <c r="X1589" s="23"/>
      <c r="Y1589" s="23"/>
      <c r="Z1589" s="23"/>
      <c r="AB1589" s="23"/>
      <c r="AC1589" s="42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O1589" s="23"/>
      <c r="AP1589" s="23"/>
      <c r="AQ1589" s="23"/>
      <c r="AR1589" s="41"/>
      <c r="AS1589" s="23"/>
      <c r="AT1589" s="23"/>
      <c r="AU1589" s="23"/>
      <c r="AV1589" s="23"/>
      <c r="AW1589" s="23"/>
      <c r="AX1589" s="24"/>
      <c r="AY1589" s="23"/>
      <c r="AZ1589" s="23"/>
      <c r="BA1589" s="23"/>
      <c r="BB1589" s="40">
        <v>0</v>
      </c>
      <c r="BC1589" s="12"/>
      <c r="BE1589" s="23"/>
      <c r="BF1589" s="23"/>
      <c r="BG1589" s="23"/>
      <c r="BH1589" s="23"/>
      <c r="BI1589" s="8"/>
      <c r="BJ1589" s="23"/>
      <c r="BK1589" s="23"/>
      <c r="BL1589" s="23"/>
      <c r="BM1589" s="23"/>
      <c r="BN1589" s="23"/>
      <c r="BO1589" s="23"/>
      <c r="BP1589" s="23"/>
      <c r="BQ1589" s="23"/>
      <c r="BR1589" s="23"/>
      <c r="BS1589" s="23"/>
      <c r="BT1589" s="23"/>
      <c r="BU1589" s="23"/>
      <c r="BV1589" s="23"/>
      <c r="BW1589" s="23"/>
      <c r="BX1589" s="23"/>
      <c r="BY1589" s="23"/>
      <c r="BZ1589" s="23"/>
      <c r="CA1589" s="23"/>
      <c r="CB1589" s="23"/>
      <c r="CC1589" s="23"/>
      <c r="CD1589" s="23"/>
      <c r="CE1589" s="23"/>
      <c r="CF1589" s="23"/>
      <c r="CG1589" s="23"/>
      <c r="CH1589" s="23"/>
      <c r="CI1589" s="23"/>
      <c r="CJ1589" s="23"/>
      <c r="CK1589" s="23"/>
      <c r="CL1589" s="23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H1589" s="23"/>
      <c r="DI1589" s="23"/>
      <c r="DJ1589" s="23"/>
      <c r="DK1589" s="23"/>
      <c r="DL1589" s="23"/>
      <c r="DM1589" s="23"/>
      <c r="DN1589" s="23"/>
      <c r="DO1589" s="23"/>
      <c r="DP1589" s="23"/>
      <c r="DQ1589" s="23"/>
      <c r="DR1589" s="23"/>
      <c r="DS1589" s="23"/>
      <c r="DT1589" s="23"/>
      <c r="DU1589" s="23"/>
      <c r="DV1589" s="23"/>
      <c r="DW1589" s="23"/>
      <c r="DX1589" s="23"/>
    </row>
    <row r="1590" spans="1:128" x14ac:dyDescent="0.25">
      <c r="A1590" s="35" t="s">
        <v>77</v>
      </c>
      <c r="B1590" s="10">
        <v>43899</v>
      </c>
      <c r="C1590" s="2">
        <v>3</v>
      </c>
      <c r="D1590" t="s">
        <v>224</v>
      </c>
      <c r="E1590" s="8" t="s">
        <v>16</v>
      </c>
      <c r="F1590" s="8">
        <v>32</v>
      </c>
      <c r="G1590" t="s">
        <v>33</v>
      </c>
      <c r="H1590" s="26"/>
      <c r="I1590" s="23"/>
      <c r="J1590" s="23"/>
      <c r="K1590" s="26"/>
      <c r="L1590" s="37">
        <v>32</v>
      </c>
      <c r="M1590" s="26"/>
      <c r="N1590" s="26"/>
      <c r="O1590" s="26"/>
      <c r="P1590" s="23"/>
      <c r="Q1590" s="23"/>
      <c r="R1590" s="23"/>
      <c r="S1590" s="23"/>
      <c r="T1590" s="23"/>
      <c r="U1590" s="23"/>
      <c r="W1590" s="23"/>
      <c r="X1590" s="23"/>
      <c r="Y1590" s="23"/>
      <c r="Z1590" s="23"/>
      <c r="AB1590" s="23"/>
      <c r="AC1590" s="42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O1590" s="23"/>
      <c r="AP1590" s="23"/>
      <c r="AQ1590" s="23"/>
      <c r="AR1590" s="41"/>
      <c r="AS1590" s="23"/>
      <c r="AT1590" s="23"/>
      <c r="AU1590" s="23"/>
      <c r="AV1590" s="23"/>
      <c r="AW1590" s="23"/>
      <c r="AX1590" s="24"/>
      <c r="AY1590" s="23"/>
      <c r="AZ1590" s="23"/>
      <c r="BA1590" s="23"/>
      <c r="BB1590" s="40">
        <v>0</v>
      </c>
      <c r="BC1590" s="12"/>
      <c r="BE1590" s="23"/>
      <c r="BF1590" s="23"/>
      <c r="BG1590" s="23"/>
      <c r="BH1590" s="23"/>
      <c r="BI1590" s="8"/>
      <c r="BJ1590" s="23">
        <v>1.526724974587873</v>
      </c>
      <c r="BK1590" s="12">
        <f>BP1590+BS1590+BV1590+BY1590+CB1590+CE1590+CH1590+CK1590+CN1590+CQ1590+CT1590+CW1590</f>
        <v>455.59269311433138</v>
      </c>
      <c r="BL1590" s="12"/>
      <c r="BM1590" s="12"/>
      <c r="BN1590" s="23">
        <v>0.26141621465501286</v>
      </c>
      <c r="BO1590" s="26">
        <v>150</v>
      </c>
      <c r="BP1590" s="23">
        <f>BN1590*BO1590</f>
        <v>39.212432198251932</v>
      </c>
      <c r="BQ1590" s="23">
        <v>0.24870376237031327</v>
      </c>
      <c r="BR1590" s="26">
        <v>150</v>
      </c>
      <c r="BS1590" s="23">
        <f>BQ1590*BR1590</f>
        <v>37.305564355546991</v>
      </c>
      <c r="BT1590" s="23">
        <v>0.24245246398675802</v>
      </c>
      <c r="BU1590" s="26">
        <v>300</v>
      </c>
      <c r="BV1590" s="23">
        <f>BT1590*BU1590</f>
        <v>72.73573919602741</v>
      </c>
      <c r="BW1590" s="23">
        <v>0.2631100756417557</v>
      </c>
      <c r="BX1590" s="26">
        <v>300</v>
      </c>
      <c r="BY1590" s="23">
        <f>BW1590*BX1590</f>
        <v>78.933022692526706</v>
      </c>
      <c r="BZ1590" s="23">
        <v>0.26406513362813855</v>
      </c>
      <c r="CA1590" s="26">
        <v>300</v>
      </c>
      <c r="CB1590" s="23">
        <f>BZ1590*CA1590</f>
        <v>79.219540088441562</v>
      </c>
      <c r="CC1590" s="23">
        <v>0.24697732430589459</v>
      </c>
      <c r="CD1590" s="26">
        <v>600</v>
      </c>
      <c r="CE1590" s="23">
        <f>CC1590*CD1590</f>
        <v>148.18639458353675</v>
      </c>
      <c r="CF1590" s="23"/>
      <c r="CG1590" s="23"/>
      <c r="CH1590" s="23"/>
      <c r="CI1590" s="23"/>
      <c r="CJ1590" s="23"/>
      <c r="CK1590" s="23"/>
      <c r="CL1590" s="23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H1590" s="23"/>
      <c r="DI1590" s="23"/>
      <c r="DJ1590" s="23"/>
      <c r="DK1590" s="23"/>
      <c r="DL1590" s="23"/>
      <c r="DM1590" s="23"/>
      <c r="DN1590" s="23"/>
      <c r="DO1590" s="23"/>
      <c r="DP1590" s="23"/>
      <c r="DQ1590" s="23"/>
      <c r="DR1590" s="23"/>
      <c r="DS1590" s="23"/>
      <c r="DT1590" s="23"/>
      <c r="DU1590" s="23"/>
      <c r="DV1590" s="23"/>
      <c r="DW1590" s="23"/>
      <c r="DX1590" s="23"/>
    </row>
    <row r="1591" spans="1:128" x14ac:dyDescent="0.25">
      <c r="A1591" s="34" t="s">
        <v>34</v>
      </c>
      <c r="B1591" s="1">
        <v>44237</v>
      </c>
      <c r="C1591" s="2"/>
      <c r="D1591" s="1"/>
      <c r="F1591">
        <v>48</v>
      </c>
      <c r="G1591" t="s">
        <v>15</v>
      </c>
      <c r="H1591" s="2"/>
      <c r="I1591" s="12"/>
      <c r="J1591" s="12"/>
      <c r="K1591" s="2"/>
      <c r="L1591" s="36"/>
      <c r="M1591" s="2"/>
      <c r="N1591" s="2"/>
      <c r="O1591" s="2"/>
      <c r="P1591" s="12"/>
      <c r="Q1591" s="12"/>
      <c r="R1591" s="12"/>
      <c r="S1591" s="12"/>
      <c r="T1591" s="12"/>
      <c r="U1591" s="12">
        <v>406.5</v>
      </c>
      <c r="V1591" s="40">
        <v>40.65</v>
      </c>
      <c r="W1591" s="12"/>
      <c r="X1591" s="12"/>
      <c r="Y1591" s="12"/>
      <c r="Z1591" s="12">
        <v>374.5</v>
      </c>
      <c r="AA1591" s="40">
        <v>37.450000000000003</v>
      </c>
      <c r="AB1591" s="12">
        <v>0.8</v>
      </c>
      <c r="AC1591" s="42">
        <f>AB1591/AA1591</f>
        <v>2.1361815754339118E-2</v>
      </c>
      <c r="AD1591" s="12"/>
      <c r="AE1591" s="12"/>
      <c r="AF1591" s="12"/>
      <c r="AG1591" s="12"/>
      <c r="AH1591" s="12"/>
      <c r="AI1591" s="12">
        <v>0</v>
      </c>
      <c r="AJ1591" s="12">
        <v>0</v>
      </c>
      <c r="AK1591" s="12"/>
      <c r="AL1591" s="12"/>
      <c r="AM1591" s="12"/>
      <c r="AO1591" s="12"/>
      <c r="AP1591" s="12"/>
      <c r="AQ1591" s="12"/>
      <c r="AR1591" s="41">
        <v>29.5</v>
      </c>
      <c r="AS1591" s="12">
        <v>28.75</v>
      </c>
      <c r="AT1591" s="12">
        <v>0</v>
      </c>
      <c r="AU1591" s="12"/>
      <c r="AV1591" s="12">
        <v>0</v>
      </c>
      <c r="AW1591" s="12">
        <v>0.75</v>
      </c>
      <c r="AX1591" s="13"/>
      <c r="AY1591" s="12"/>
      <c r="AZ1591" s="12"/>
      <c r="BA1591" s="12"/>
      <c r="BB1591" s="40">
        <v>0</v>
      </c>
      <c r="BC1591" s="12">
        <f>U1591+Z1591+AM1591+BA1591</f>
        <v>781</v>
      </c>
      <c r="BD1591">
        <f t="shared" ref="BD1591:BD1592" si="109">V1591+AA1591+AN1591</f>
        <v>78.099999999999994</v>
      </c>
      <c r="BE1591" s="12"/>
      <c r="BF1591" s="12"/>
      <c r="BG1591" s="12"/>
      <c r="BH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2"/>
      <c r="DF1591" s="12"/>
      <c r="DG1591" s="12"/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/>
      <c r="DV1591" s="12"/>
      <c r="DW1591" s="12"/>
      <c r="DX1591" s="12"/>
    </row>
    <row r="1592" spans="1:128" x14ac:dyDescent="0.25">
      <c r="A1592" s="34" t="s">
        <v>34</v>
      </c>
      <c r="B1592" s="1">
        <v>44251</v>
      </c>
      <c r="C1592" s="2">
        <v>4</v>
      </c>
      <c r="D1592" t="s">
        <v>220</v>
      </c>
      <c r="E1592" t="s">
        <v>17</v>
      </c>
      <c r="F1592">
        <v>62</v>
      </c>
      <c r="G1592" t="s">
        <v>15</v>
      </c>
      <c r="H1592" s="2"/>
      <c r="I1592" s="12">
        <v>738</v>
      </c>
      <c r="J1592" s="12">
        <v>15.6</v>
      </c>
      <c r="K1592" s="2"/>
      <c r="L1592" s="36"/>
      <c r="M1592" s="2">
        <v>62</v>
      </c>
      <c r="N1592" s="2"/>
      <c r="O1592" s="2"/>
      <c r="P1592" s="12"/>
      <c r="Q1592" s="12"/>
      <c r="R1592" s="12"/>
      <c r="S1592" s="12"/>
      <c r="T1592" s="12"/>
      <c r="U1592" s="12">
        <v>674.03319893937748</v>
      </c>
      <c r="V1592" s="40">
        <v>67.403319893937748</v>
      </c>
      <c r="W1592" s="12"/>
      <c r="X1592" s="12"/>
      <c r="Y1592" s="12"/>
      <c r="Z1592" s="12">
        <v>541.97261269114824</v>
      </c>
      <c r="AA1592" s="40">
        <v>54.197261269114826</v>
      </c>
      <c r="AB1592" s="12">
        <v>1.8</v>
      </c>
      <c r="AC1592" s="42">
        <f>AB1592/AA1592</f>
        <v>3.3212010309195433E-2</v>
      </c>
      <c r="AD1592" s="12"/>
      <c r="AE1592" s="12"/>
      <c r="AF1592" s="12"/>
      <c r="AG1592" s="12"/>
      <c r="AH1592" s="12"/>
      <c r="AI1592" s="12">
        <v>0</v>
      </c>
      <c r="AJ1592" s="12">
        <v>52.778395263521134</v>
      </c>
      <c r="AK1592" s="12"/>
      <c r="AL1592" s="12"/>
      <c r="AM1592" s="12">
        <v>52.778395263521134</v>
      </c>
      <c r="AN1592" s="40">
        <v>5.2778395263521132</v>
      </c>
      <c r="AO1592" s="12"/>
      <c r="AP1592" s="12"/>
      <c r="AQ1592" s="12"/>
      <c r="AR1592" s="41">
        <v>91.67</v>
      </c>
      <c r="AS1592" s="12">
        <v>74.67</v>
      </c>
      <c r="AT1592" s="12">
        <v>2.33</v>
      </c>
      <c r="AU1592" s="12"/>
      <c r="AV1592" s="12">
        <v>6.33</v>
      </c>
      <c r="AW1592" s="12">
        <v>8.33</v>
      </c>
      <c r="AX1592" s="13"/>
      <c r="AY1592" s="12"/>
      <c r="AZ1592" s="12"/>
      <c r="BA1592" s="12"/>
      <c r="BB1592" s="40">
        <v>0</v>
      </c>
      <c r="BC1592" s="12">
        <f>U1592+Z1592+AM1592+BA1592</f>
        <v>1268.784206894047</v>
      </c>
      <c r="BD1592">
        <f t="shared" si="109"/>
        <v>126.87842068940468</v>
      </c>
      <c r="BE1592" s="12"/>
      <c r="BF1592" s="12"/>
      <c r="BG1592" s="12"/>
      <c r="BH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2"/>
      <c r="DF1592" s="12"/>
      <c r="DG1592" s="12"/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/>
      <c r="DV1592" s="12"/>
      <c r="DW1592" s="12"/>
      <c r="DX1592" s="12"/>
    </row>
    <row r="1593" spans="1:128" x14ac:dyDescent="0.25">
      <c r="A1593" s="34" t="s">
        <v>34</v>
      </c>
      <c r="B1593" s="1">
        <v>44329</v>
      </c>
      <c r="C1593" s="2">
        <v>8</v>
      </c>
      <c r="D1593" s="1" t="s">
        <v>221</v>
      </c>
      <c r="E1593" t="s">
        <v>19</v>
      </c>
      <c r="F1593">
        <v>140</v>
      </c>
      <c r="G1593" t="s">
        <v>15</v>
      </c>
      <c r="H1593" s="2"/>
      <c r="I1593" s="12"/>
      <c r="J1593" s="12"/>
      <c r="K1593" s="2"/>
      <c r="L1593" s="36"/>
      <c r="M1593" s="2"/>
      <c r="N1593" s="2"/>
      <c r="O1593" s="2">
        <v>140</v>
      </c>
      <c r="P1593" s="12"/>
      <c r="Q1593" s="12"/>
      <c r="R1593" s="12"/>
      <c r="S1593" s="12"/>
      <c r="T1593" s="12"/>
      <c r="U1593" s="12"/>
      <c r="W1593" s="12"/>
      <c r="X1593" s="12"/>
      <c r="Y1593" s="12"/>
      <c r="Z1593" s="12"/>
      <c r="AB1593" s="12"/>
      <c r="AC1593" s="4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O1593" s="12"/>
      <c r="AP1593" s="12"/>
      <c r="AQ1593" s="12"/>
      <c r="AR1593" s="41"/>
      <c r="AS1593" s="12"/>
      <c r="AT1593" s="12"/>
      <c r="AU1593" s="12">
        <v>51</v>
      </c>
      <c r="AV1593" s="12"/>
      <c r="AW1593" s="12"/>
      <c r="AX1593" s="13"/>
      <c r="AY1593" s="12">
        <v>2043.1777777777777</v>
      </c>
      <c r="AZ1593" s="19">
        <v>41</v>
      </c>
      <c r="BA1593" s="12">
        <f>AY1593*(AZ1593/100)</f>
        <v>837.70288888888876</v>
      </c>
      <c r="BB1593" s="40">
        <v>83.770288888888871</v>
      </c>
      <c r="BC1593" s="12"/>
      <c r="BE1593" s="12"/>
      <c r="BF1593" s="12">
        <f>BA1593/227</f>
        <v>3.6903210964268229</v>
      </c>
      <c r="BG1593" s="12"/>
      <c r="BH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2"/>
      <c r="DF1593" s="12"/>
      <c r="DG1593" s="12"/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/>
      <c r="DV1593" s="12"/>
      <c r="DW1593" s="12"/>
      <c r="DX1593" s="12"/>
    </row>
    <row r="1594" spans="1:128" x14ac:dyDescent="0.25">
      <c r="A1594" s="34" t="s">
        <v>34</v>
      </c>
      <c r="B1594" s="1">
        <v>44301</v>
      </c>
      <c r="C1594" s="2">
        <v>7</v>
      </c>
      <c r="D1594" t="s">
        <v>222</v>
      </c>
      <c r="E1594" t="s">
        <v>18</v>
      </c>
      <c r="F1594">
        <v>112</v>
      </c>
      <c r="G1594" t="s">
        <v>15</v>
      </c>
      <c r="H1594" s="2"/>
      <c r="I1594" s="12"/>
      <c r="J1594" s="12"/>
      <c r="K1594" s="2"/>
      <c r="L1594" s="36"/>
      <c r="M1594" s="2"/>
      <c r="N1594" s="2">
        <v>112</v>
      </c>
      <c r="O1594" s="2"/>
      <c r="P1594" s="12"/>
      <c r="Q1594" s="12"/>
      <c r="R1594" s="12"/>
      <c r="S1594" s="12"/>
      <c r="T1594" s="12"/>
      <c r="U1594" s="12"/>
      <c r="W1594" s="12"/>
      <c r="X1594" s="12"/>
      <c r="Y1594" s="12"/>
      <c r="Z1594" s="12"/>
      <c r="AB1594" s="12"/>
      <c r="AC1594" s="4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O1594" s="12"/>
      <c r="AP1594" s="12"/>
      <c r="AQ1594" s="12"/>
      <c r="AR1594" s="41"/>
      <c r="AS1594" s="12"/>
      <c r="AT1594" s="12"/>
      <c r="AU1594" s="12">
        <v>3.556</v>
      </c>
      <c r="AV1594" s="12"/>
      <c r="AW1594" s="12"/>
      <c r="AX1594" s="13"/>
      <c r="AY1594" s="12">
        <v>85.566666666666663</v>
      </c>
      <c r="AZ1594" s="19">
        <v>41</v>
      </c>
      <c r="BA1594" s="12">
        <f>AY1594*(AZ1594/100)</f>
        <v>35.082333333333331</v>
      </c>
      <c r="BB1594" s="40">
        <v>3.5082333333333331</v>
      </c>
      <c r="BC1594" s="12"/>
      <c r="BE1594" s="12"/>
      <c r="BF1594" s="12">
        <f>BA1594/227</f>
        <v>0.15454772393538913</v>
      </c>
      <c r="BG1594" s="12"/>
      <c r="BH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2"/>
      <c r="DF1594" s="12"/>
      <c r="DG1594" s="12"/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/>
      <c r="DV1594" s="12"/>
      <c r="DW1594" s="12"/>
      <c r="DX1594" s="12"/>
    </row>
    <row r="1595" spans="1:128" x14ac:dyDescent="0.25">
      <c r="A1595" s="34" t="s">
        <v>34</v>
      </c>
      <c r="B1595" s="1">
        <v>44348</v>
      </c>
      <c r="C1595" s="2">
        <v>9</v>
      </c>
      <c r="D1595" s="1" t="s">
        <v>122</v>
      </c>
      <c r="E1595" t="s">
        <v>20</v>
      </c>
      <c r="F1595">
        <v>159</v>
      </c>
      <c r="G1595" t="s">
        <v>15</v>
      </c>
      <c r="H1595" s="2"/>
      <c r="I1595" s="12"/>
      <c r="J1595" s="12"/>
      <c r="K1595" s="2"/>
      <c r="L1595" s="36"/>
      <c r="M1595" s="2"/>
      <c r="N1595" s="2"/>
      <c r="O1595" s="2"/>
      <c r="P1595" s="12"/>
      <c r="Q1595" s="12"/>
      <c r="R1595" s="12"/>
      <c r="S1595" s="12"/>
      <c r="T1595" s="12"/>
      <c r="U1595" s="12"/>
      <c r="W1595" s="12"/>
      <c r="X1595" s="12"/>
      <c r="Y1595" s="12"/>
      <c r="Z1595" s="12"/>
      <c r="AB1595" s="12"/>
      <c r="AC1595" s="4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O1595" s="12"/>
      <c r="AP1595" s="12"/>
      <c r="AQ1595" s="12"/>
      <c r="AR1595" s="41"/>
      <c r="AS1595" s="12"/>
      <c r="AT1595" s="12"/>
      <c r="AU1595" s="12">
        <v>85.555999999999997</v>
      </c>
      <c r="AV1595" s="12"/>
      <c r="AW1595" s="12"/>
      <c r="AX1595" s="13"/>
      <c r="AY1595" s="12">
        <v>3594.3222222222221</v>
      </c>
      <c r="AZ1595" s="19">
        <v>41</v>
      </c>
      <c r="BA1595" s="12">
        <f>AY1595*(AZ1595/100)</f>
        <v>1473.672111111111</v>
      </c>
      <c r="BB1595" s="40">
        <v>147.36721111111109</v>
      </c>
      <c r="BC1595" s="12"/>
      <c r="BE1595" s="12"/>
      <c r="BF1595" s="12">
        <f>BA1595/227</f>
        <v>6.4919476260401368</v>
      </c>
      <c r="BG1595" s="12"/>
      <c r="BH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2"/>
      <c r="DF1595" s="12"/>
      <c r="DG1595" s="12"/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/>
      <c r="DV1595" s="12"/>
      <c r="DW1595" s="12"/>
      <c r="DX1595" s="12"/>
    </row>
    <row r="1596" spans="1:128" x14ac:dyDescent="0.25">
      <c r="A1596" s="34" t="s">
        <v>34</v>
      </c>
      <c r="B1596" s="1">
        <v>44224</v>
      </c>
      <c r="C1596" s="2"/>
      <c r="D1596" s="1"/>
      <c r="F1596">
        <v>35</v>
      </c>
      <c r="G1596" t="s">
        <v>15</v>
      </c>
      <c r="H1596" s="2"/>
      <c r="I1596" s="12">
        <v>304.66666666666663</v>
      </c>
      <c r="J1596" s="12">
        <v>7.9333333333333336</v>
      </c>
      <c r="K1596" s="2"/>
      <c r="L1596" s="36"/>
      <c r="M1596" s="2"/>
      <c r="N1596" s="2"/>
      <c r="O1596" s="2"/>
      <c r="P1596" s="12"/>
      <c r="Q1596" s="12"/>
      <c r="R1596" s="12"/>
      <c r="S1596" s="12"/>
      <c r="T1596" s="12"/>
      <c r="U1596" s="12"/>
      <c r="W1596" s="12"/>
      <c r="X1596" s="12"/>
      <c r="Y1596" s="12"/>
      <c r="Z1596" s="12"/>
      <c r="AB1596" s="12"/>
      <c r="AC1596" s="4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O1596" s="12"/>
      <c r="AP1596" s="12"/>
      <c r="AQ1596" s="12"/>
      <c r="AR1596" s="41"/>
      <c r="AS1596" s="12"/>
      <c r="AT1596" s="12"/>
      <c r="AU1596" s="12"/>
      <c r="AV1596" s="12"/>
      <c r="AW1596" s="12"/>
      <c r="AX1596" s="13"/>
      <c r="AY1596" s="12"/>
      <c r="AZ1596" s="12"/>
      <c r="BA1596" s="12"/>
      <c r="BB1596" s="40">
        <v>0</v>
      </c>
      <c r="BC1596" s="12"/>
      <c r="BE1596" s="12"/>
      <c r="BF1596" s="12"/>
      <c r="BG1596" s="12"/>
      <c r="BH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/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2"/>
      <c r="DF1596" s="12"/>
      <c r="DG1596" s="12"/>
      <c r="DH1596" s="12"/>
      <c r="DI1596" s="12"/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2"/>
      <c r="DU1596" s="12"/>
      <c r="DV1596" s="12"/>
      <c r="DW1596" s="12"/>
      <c r="DX1596" s="12"/>
    </row>
    <row r="1597" spans="1:128" x14ac:dyDescent="0.25">
      <c r="A1597" s="34" t="s">
        <v>34</v>
      </c>
      <c r="B1597" s="1">
        <v>44236</v>
      </c>
      <c r="C1597" s="2"/>
      <c r="D1597" s="1"/>
      <c r="F1597">
        <v>47</v>
      </c>
      <c r="G1597" t="s">
        <v>15</v>
      </c>
      <c r="H1597" s="2"/>
      <c r="I1597" s="12">
        <v>476</v>
      </c>
      <c r="J1597" s="12">
        <v>11.666666666666666</v>
      </c>
      <c r="K1597" s="2"/>
      <c r="L1597" s="36"/>
      <c r="M1597" s="2"/>
      <c r="N1597" s="2"/>
      <c r="O1597" s="2"/>
      <c r="P1597" s="12"/>
      <c r="Q1597" s="12"/>
      <c r="R1597" s="12"/>
      <c r="S1597" s="12"/>
      <c r="T1597" s="12"/>
      <c r="U1597" s="12"/>
      <c r="W1597" s="12"/>
      <c r="X1597" s="12"/>
      <c r="Y1597" s="12"/>
      <c r="Z1597" s="12"/>
      <c r="AB1597" s="12"/>
      <c r="AC1597" s="4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O1597" s="12"/>
      <c r="AP1597" s="12"/>
      <c r="AQ1597" s="12"/>
      <c r="AR1597" s="41"/>
      <c r="AS1597" s="12"/>
      <c r="AT1597" s="12"/>
      <c r="AU1597" s="12"/>
      <c r="AV1597" s="12"/>
      <c r="AW1597" s="12"/>
      <c r="AX1597" s="13"/>
      <c r="AY1597" s="12"/>
      <c r="AZ1597" s="12"/>
      <c r="BA1597" s="12"/>
      <c r="BB1597" s="40">
        <v>0</v>
      </c>
      <c r="BC1597" s="12"/>
      <c r="BE1597" s="12"/>
      <c r="BF1597" s="12"/>
      <c r="BG1597" s="12"/>
      <c r="BH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/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2"/>
      <c r="DF1597" s="12"/>
      <c r="DG1597" s="12"/>
      <c r="DH1597" s="12"/>
      <c r="DI1597" s="12"/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/>
      <c r="DV1597" s="12"/>
      <c r="DW1597" s="12"/>
      <c r="DX1597" s="12"/>
    </row>
    <row r="1598" spans="1:128" x14ac:dyDescent="0.25">
      <c r="A1598" s="34" t="s">
        <v>34</v>
      </c>
      <c r="B1598" s="1">
        <v>44285</v>
      </c>
      <c r="C1598" s="2">
        <v>5</v>
      </c>
      <c r="D1598" s="1" t="s">
        <v>262</v>
      </c>
      <c r="E1598" t="s">
        <v>100</v>
      </c>
      <c r="F1598">
        <v>96</v>
      </c>
      <c r="G1598" t="s">
        <v>15</v>
      </c>
      <c r="H1598" s="2"/>
      <c r="I1598" s="12"/>
      <c r="J1598" s="12"/>
      <c r="K1598" s="2"/>
      <c r="L1598" s="36"/>
      <c r="M1598" s="2"/>
      <c r="N1598" s="2"/>
      <c r="O1598" s="2"/>
      <c r="P1598" s="12"/>
      <c r="Q1598" s="12"/>
      <c r="R1598" s="12"/>
      <c r="S1598" s="12"/>
      <c r="T1598" s="12"/>
      <c r="U1598" s="12">
        <v>1654.8137009189643</v>
      </c>
      <c r="V1598" s="40">
        <v>165.48137009189642</v>
      </c>
      <c r="W1598" s="12"/>
      <c r="X1598" s="12"/>
      <c r="Y1598" s="12"/>
      <c r="Z1598" s="12">
        <v>950.96407685881377</v>
      </c>
      <c r="AA1598" s="40">
        <v>95.096407685881374</v>
      </c>
      <c r="AB1598" s="12">
        <v>2.9</v>
      </c>
      <c r="AC1598" s="42">
        <f>AB1598/AA1598</f>
        <v>3.049536854829641E-2</v>
      </c>
      <c r="AD1598" s="12"/>
      <c r="AE1598" s="12"/>
      <c r="AF1598" s="12"/>
      <c r="AG1598" s="12"/>
      <c r="AH1598" s="12"/>
      <c r="AI1598" s="12">
        <v>704.84043441938184</v>
      </c>
      <c r="AJ1598" s="12">
        <v>46.596491228070178</v>
      </c>
      <c r="AK1598" s="12"/>
      <c r="AL1598" s="12"/>
      <c r="AM1598" s="12">
        <v>751.43692564745197</v>
      </c>
      <c r="AN1598" s="40">
        <v>75.143692564745194</v>
      </c>
      <c r="AO1598" s="12"/>
      <c r="AP1598" s="12"/>
      <c r="AQ1598" s="12"/>
      <c r="AR1598" s="41">
        <v>213.33</v>
      </c>
      <c r="AS1598" s="12">
        <v>54.67</v>
      </c>
      <c r="AT1598" s="12">
        <v>58.33</v>
      </c>
      <c r="AU1598" s="12"/>
      <c r="AV1598" s="12">
        <v>10.33</v>
      </c>
      <c r="AW1598" s="12">
        <v>90</v>
      </c>
      <c r="AX1598" s="13"/>
      <c r="AY1598" s="12"/>
      <c r="AZ1598" s="12"/>
      <c r="BA1598" s="12"/>
      <c r="BB1598" s="40">
        <v>0</v>
      </c>
      <c r="BC1598" s="12">
        <f>U1598+Z1598+AM1598+BA1598</f>
        <v>3357.2147034252303</v>
      </c>
      <c r="BD1598">
        <f>V1598+AA1598+AN1598</f>
        <v>335.72147034252299</v>
      </c>
      <c r="BE1598" s="12"/>
      <c r="BF1598" s="12"/>
      <c r="BG1598" s="12"/>
      <c r="BH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/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2"/>
      <c r="DF1598" s="12"/>
      <c r="DG1598" s="12"/>
      <c r="DH1598" s="12"/>
      <c r="DI1598" s="12"/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/>
      <c r="DT1598" s="12"/>
      <c r="DU1598" s="12"/>
      <c r="DV1598" s="12"/>
      <c r="DW1598" s="12"/>
      <c r="DX1598" s="12"/>
    </row>
    <row r="1599" spans="1:128" x14ac:dyDescent="0.25">
      <c r="A1599" s="34" t="s">
        <v>34</v>
      </c>
      <c r="B1599" s="1">
        <v>44243</v>
      </c>
      <c r="C1599" s="2"/>
      <c r="D1599" s="1"/>
      <c r="F1599">
        <v>54</v>
      </c>
      <c r="G1599" t="s">
        <v>15</v>
      </c>
      <c r="H1599" s="2"/>
      <c r="I1599" s="12">
        <v>552.66666666666663</v>
      </c>
      <c r="J1599" s="12">
        <v>12.666666666666666</v>
      </c>
      <c r="K1599" s="2"/>
      <c r="L1599" s="36"/>
      <c r="M1599" s="2"/>
      <c r="N1599" s="2"/>
      <c r="O1599" s="2"/>
      <c r="P1599" s="12"/>
      <c r="Q1599" s="12"/>
      <c r="R1599" s="12"/>
      <c r="S1599" s="12"/>
      <c r="T1599" s="12"/>
      <c r="U1599" s="12"/>
      <c r="W1599" s="12"/>
      <c r="X1599" s="12"/>
      <c r="Y1599" s="12"/>
      <c r="Z1599" s="12"/>
      <c r="AB1599" s="12"/>
      <c r="AC1599" s="4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O1599" s="12"/>
      <c r="AP1599" s="12"/>
      <c r="AQ1599" s="12"/>
      <c r="AR1599" s="41"/>
      <c r="AS1599" s="12"/>
      <c r="AT1599" s="12"/>
      <c r="AU1599" s="12"/>
      <c r="AV1599" s="12"/>
      <c r="AW1599" s="12"/>
      <c r="AX1599" s="13"/>
      <c r="AY1599" s="12"/>
      <c r="AZ1599" s="12"/>
      <c r="BA1599" s="12"/>
      <c r="BB1599" s="40">
        <v>0</v>
      </c>
      <c r="BC1599" s="12"/>
      <c r="BE1599" s="12"/>
      <c r="BF1599" s="12"/>
      <c r="BG1599" s="12"/>
      <c r="BH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/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2"/>
      <c r="DF1599" s="12"/>
      <c r="DG1599" s="12"/>
      <c r="DH1599" s="12"/>
      <c r="DI1599" s="12"/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/>
      <c r="DT1599" s="12"/>
      <c r="DU1599" s="12"/>
      <c r="DV1599" s="12"/>
      <c r="DW1599" s="12"/>
      <c r="DX1599" s="12"/>
    </row>
    <row r="1600" spans="1:128" x14ac:dyDescent="0.25">
      <c r="A1600" s="34" t="s">
        <v>34</v>
      </c>
      <c r="B1600" s="1">
        <v>44258</v>
      </c>
      <c r="C1600" s="2"/>
      <c r="D1600" s="1"/>
      <c r="F1600">
        <v>69</v>
      </c>
      <c r="G1600" t="s">
        <v>15</v>
      </c>
      <c r="H1600" s="2"/>
      <c r="I1600" s="12">
        <v>919.33333333333337</v>
      </c>
      <c r="J1600" s="12">
        <v>18.333333333333332</v>
      </c>
      <c r="K1600" s="2"/>
      <c r="L1600" s="36"/>
      <c r="M1600" s="2"/>
      <c r="N1600" s="2"/>
      <c r="O1600" s="2"/>
      <c r="P1600" s="12"/>
      <c r="Q1600" s="12"/>
      <c r="R1600" s="12"/>
      <c r="S1600" s="12"/>
      <c r="T1600" s="12"/>
      <c r="U1600" s="12"/>
      <c r="W1600" s="12"/>
      <c r="X1600" s="12"/>
      <c r="Y1600" s="12"/>
      <c r="Z1600" s="12"/>
      <c r="AB1600" s="12"/>
      <c r="AC1600" s="4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O1600" s="12"/>
      <c r="AP1600" s="12"/>
      <c r="AQ1600" s="12"/>
      <c r="AR1600" s="41"/>
      <c r="AS1600" s="12"/>
      <c r="AT1600" s="12"/>
      <c r="AU1600" s="12"/>
      <c r="AV1600" s="12"/>
      <c r="AW1600" s="12"/>
      <c r="AX1600" s="13"/>
      <c r="AY1600" s="12"/>
      <c r="AZ1600" s="12"/>
      <c r="BA1600" s="12"/>
      <c r="BB1600" s="40">
        <v>0</v>
      </c>
      <c r="BC1600" s="12"/>
      <c r="BE1600" s="12"/>
      <c r="BF1600" s="12"/>
      <c r="BG1600" s="12"/>
      <c r="BH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/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2"/>
      <c r="DF1600" s="12"/>
      <c r="DG1600" s="12"/>
      <c r="DH1600" s="12"/>
      <c r="DI1600" s="12"/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/>
      <c r="DT1600" s="12"/>
      <c r="DU1600" s="12"/>
      <c r="DV1600" s="12"/>
      <c r="DW1600" s="12"/>
      <c r="DX1600" s="12"/>
    </row>
    <row r="1601" spans="1:128" x14ac:dyDescent="0.25">
      <c r="A1601" s="34" t="s">
        <v>34</v>
      </c>
      <c r="B1601" s="1">
        <v>44266</v>
      </c>
      <c r="C1601" s="2"/>
      <c r="D1601" s="1"/>
      <c r="F1601">
        <v>77</v>
      </c>
      <c r="G1601" t="s">
        <v>15</v>
      </c>
      <c r="H1601" s="2"/>
      <c r="I1601" s="12">
        <v>1047.3333333333333</v>
      </c>
      <c r="J1601" s="12">
        <v>20.066666666666666</v>
      </c>
      <c r="K1601" s="2"/>
      <c r="L1601" s="36"/>
      <c r="M1601" s="2"/>
      <c r="N1601" s="2"/>
      <c r="O1601" s="2"/>
      <c r="P1601" s="12"/>
      <c r="Q1601" s="12"/>
      <c r="R1601" s="12"/>
      <c r="S1601" s="12"/>
      <c r="T1601" s="12"/>
      <c r="U1601" s="12"/>
      <c r="W1601" s="12"/>
      <c r="X1601" s="12"/>
      <c r="Y1601" s="12"/>
      <c r="Z1601" s="12"/>
      <c r="AB1601" s="12"/>
      <c r="AC1601" s="4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O1601" s="12"/>
      <c r="AP1601" s="12"/>
      <c r="AQ1601" s="12"/>
      <c r="AR1601" s="41"/>
      <c r="AS1601" s="12"/>
      <c r="AT1601" s="12"/>
      <c r="AU1601" s="12"/>
      <c r="AV1601" s="12"/>
      <c r="AW1601" s="12"/>
      <c r="AX1601" s="13"/>
      <c r="AY1601" s="12"/>
      <c r="AZ1601" s="12"/>
      <c r="BA1601" s="12"/>
      <c r="BB1601" s="40">
        <v>0</v>
      </c>
      <c r="BC1601" s="12"/>
      <c r="BE1601" s="12"/>
      <c r="BF1601" s="12"/>
      <c r="BG1601" s="12"/>
      <c r="BH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2"/>
      <c r="DF1601" s="12"/>
      <c r="DG1601" s="12"/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/>
      <c r="DV1601" s="12"/>
      <c r="DW1601" s="12"/>
      <c r="DX1601" s="12"/>
    </row>
    <row r="1602" spans="1:128" x14ac:dyDescent="0.25">
      <c r="A1602" s="34" t="s">
        <v>34</v>
      </c>
      <c r="B1602" s="1">
        <v>44280</v>
      </c>
      <c r="C1602" s="2"/>
      <c r="D1602" s="1"/>
      <c r="F1602">
        <v>91</v>
      </c>
      <c r="G1602" t="s">
        <v>15</v>
      </c>
      <c r="H1602" s="2"/>
      <c r="I1602" s="12">
        <v>1140.7142857142858</v>
      </c>
      <c r="J1602" s="12">
        <v>22.285714285714285</v>
      </c>
      <c r="K1602" s="2"/>
      <c r="L1602" s="36"/>
      <c r="M1602" s="2"/>
      <c r="N1602" s="2"/>
      <c r="O1602" s="2"/>
      <c r="P1602" s="12"/>
      <c r="Q1602" s="12"/>
      <c r="R1602" s="12"/>
      <c r="S1602" s="12"/>
      <c r="T1602" s="12"/>
      <c r="U1602" s="12"/>
      <c r="W1602" s="12"/>
      <c r="X1602" s="12"/>
      <c r="Y1602" s="12"/>
      <c r="Z1602" s="12"/>
      <c r="AB1602" s="12"/>
      <c r="AC1602" s="4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O1602" s="12"/>
      <c r="AP1602" s="12"/>
      <c r="AQ1602" s="12"/>
      <c r="AR1602" s="41"/>
      <c r="AS1602" s="12"/>
      <c r="AT1602" s="12"/>
      <c r="AU1602" s="12"/>
      <c r="AV1602" s="12"/>
      <c r="AW1602" s="12"/>
      <c r="AX1602" s="13"/>
      <c r="AY1602" s="12"/>
      <c r="AZ1602" s="12"/>
      <c r="BA1602" s="12"/>
      <c r="BB1602" s="40">
        <v>0</v>
      </c>
      <c r="BC1602" s="12"/>
      <c r="BE1602" s="12"/>
      <c r="BF1602" s="12"/>
      <c r="BG1602" s="12"/>
      <c r="BH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/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2"/>
      <c r="DF1602" s="12"/>
      <c r="DG1602" s="12"/>
      <c r="DH1602" s="12"/>
      <c r="DI1602" s="12"/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/>
      <c r="DT1602" s="12"/>
      <c r="DU1602" s="12"/>
      <c r="DV1602" s="12"/>
      <c r="DW1602" s="12"/>
      <c r="DX1602" s="12"/>
    </row>
    <row r="1603" spans="1:128" x14ac:dyDescent="0.25">
      <c r="A1603" s="34" t="s">
        <v>34</v>
      </c>
      <c r="B1603" s="1">
        <v>44295</v>
      </c>
      <c r="C1603" s="2"/>
      <c r="D1603" s="1"/>
      <c r="F1603">
        <v>106</v>
      </c>
      <c r="G1603" t="s">
        <v>15</v>
      </c>
      <c r="H1603" s="2">
        <v>2100</v>
      </c>
      <c r="I1603" s="12"/>
      <c r="J1603" s="12"/>
      <c r="K1603" s="2"/>
      <c r="L1603" s="36"/>
      <c r="M1603" s="2"/>
      <c r="N1603" s="2"/>
      <c r="O1603" s="2"/>
      <c r="P1603" s="12"/>
      <c r="Q1603" s="12"/>
      <c r="R1603" s="12"/>
      <c r="S1603" s="12"/>
      <c r="T1603" s="12"/>
      <c r="U1603" s="12"/>
      <c r="W1603" s="12"/>
      <c r="X1603" s="12"/>
      <c r="Y1603" s="12"/>
      <c r="Z1603" s="12"/>
      <c r="AB1603" s="12"/>
      <c r="AC1603" s="4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O1603" s="12"/>
      <c r="AP1603" s="12"/>
      <c r="AQ1603" s="12"/>
      <c r="AR1603" s="41"/>
      <c r="AS1603" s="12"/>
      <c r="AT1603" s="12"/>
      <c r="AU1603" s="12"/>
      <c r="AV1603" s="12"/>
      <c r="AW1603" s="12"/>
      <c r="AX1603" s="13"/>
      <c r="AY1603" s="12"/>
      <c r="AZ1603" s="12"/>
      <c r="BA1603" s="12"/>
      <c r="BB1603" s="40">
        <v>0</v>
      </c>
      <c r="BC1603" s="12"/>
      <c r="BE1603" s="12"/>
      <c r="BF1603" s="12"/>
      <c r="BG1603" s="12"/>
      <c r="BH1603" s="12"/>
      <c r="BJ1603" s="12">
        <v>1.9730000000000001</v>
      </c>
      <c r="BK1603" s="12">
        <f>BP1603+BS1603+BV1603+BY1603+CB1603+CE1603+CH1603+CK1603+CN1603+CQ1603+CT1603+CW1603</f>
        <v>591.60000000000014</v>
      </c>
      <c r="BL1603" s="12">
        <f>BP1603+BS1603+BV1603+BY1603+CB1603+CE1603+CH1603+CK1603</f>
        <v>591.60000000000014</v>
      </c>
      <c r="BM1603" s="12"/>
      <c r="BN1603" s="12">
        <v>0.13600000000000001</v>
      </c>
      <c r="BO1603" s="2">
        <v>300</v>
      </c>
      <c r="BP1603" s="12">
        <f>BN1603*BO1603</f>
        <v>40.800000000000004</v>
      </c>
      <c r="BQ1603" s="12">
        <v>0.24</v>
      </c>
      <c r="BR1603" s="2">
        <v>300</v>
      </c>
      <c r="BS1603" s="12">
        <f>BQ1603*BR1603</f>
        <v>72</v>
      </c>
      <c r="BT1603" s="12">
        <v>0.26300000000000001</v>
      </c>
      <c r="BU1603" s="2">
        <v>300</v>
      </c>
      <c r="BV1603" s="12">
        <f>BT1603*BU1603</f>
        <v>78.900000000000006</v>
      </c>
      <c r="BW1603" s="12">
        <v>0.26300000000000001</v>
      </c>
      <c r="BX1603" s="2">
        <v>300</v>
      </c>
      <c r="BY1603" s="12">
        <f>BW1603*BX1603</f>
        <v>78.900000000000006</v>
      </c>
      <c r="BZ1603" s="12">
        <v>0.251</v>
      </c>
      <c r="CA1603" s="2">
        <v>300</v>
      </c>
      <c r="CB1603" s="12">
        <f>BZ1603*CA1603</f>
        <v>75.3</v>
      </c>
      <c r="CC1603" s="12">
        <v>0.26800000000000002</v>
      </c>
      <c r="CD1603" s="2">
        <v>300</v>
      </c>
      <c r="CE1603" s="12">
        <f>CC1603*CD1603</f>
        <v>80.400000000000006</v>
      </c>
      <c r="CF1603" s="12">
        <v>0.27600000000000002</v>
      </c>
      <c r="CG1603" s="2">
        <v>300</v>
      </c>
      <c r="CH1603" s="12">
        <f>CF1603*CG1603</f>
        <v>82.800000000000011</v>
      </c>
      <c r="CI1603" s="12">
        <v>0.27500000000000002</v>
      </c>
      <c r="CJ1603" s="2">
        <v>300</v>
      </c>
      <c r="CK1603" s="12">
        <f>CI1603*CJ1603</f>
        <v>82.5</v>
      </c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/>
      <c r="CV1603" s="12"/>
      <c r="CW1603" s="12"/>
      <c r="CX1603" s="12">
        <v>2.3166666666666669</v>
      </c>
      <c r="CY1603" s="12">
        <v>5.000000000000001E-2</v>
      </c>
      <c r="CZ1603" s="12">
        <v>5.000000000000001E-2</v>
      </c>
      <c r="DA1603" s="12">
        <v>5.000000000000001E-2</v>
      </c>
      <c r="DB1603" s="12">
        <v>5.000000000000001E-2</v>
      </c>
      <c r="DC1603" s="12">
        <v>0.3666666666666667</v>
      </c>
      <c r="DD1603" s="12">
        <v>1.0166666666666666</v>
      </c>
      <c r="DE1603" s="12">
        <v>0.3666666666666667</v>
      </c>
      <c r="DF1603" s="12">
        <v>0.3666666666666667</v>
      </c>
      <c r="DG1603" s="12">
        <v>8.7666666666666675</v>
      </c>
      <c r="DH1603" s="12">
        <v>2.6666666666666665</v>
      </c>
      <c r="DI1603" s="12">
        <v>1.6666666666666667</v>
      </c>
      <c r="DJ1603" s="12">
        <v>1.3333333333333333</v>
      </c>
      <c r="DK1603" s="12">
        <v>0.3666666666666667</v>
      </c>
      <c r="DL1603" s="12">
        <v>0.68333333333333324</v>
      </c>
      <c r="DM1603" s="12">
        <v>1</v>
      </c>
      <c r="DN1603" s="12">
        <v>0.68333333333333324</v>
      </c>
      <c r="DO1603" s="12">
        <v>0.3666666666666667</v>
      </c>
      <c r="DP1603" s="12">
        <v>1.2783333333333333</v>
      </c>
      <c r="DQ1603" s="12">
        <v>0.34666666666666668</v>
      </c>
      <c r="DR1603" s="12">
        <v>0.19000000000000003</v>
      </c>
      <c r="DS1603" s="12">
        <v>0.12</v>
      </c>
      <c r="DT1603" s="12">
        <v>7.6666666666666675E-2</v>
      </c>
      <c r="DU1603" s="12">
        <v>7.166666666666667E-2</v>
      </c>
      <c r="DV1603" s="12">
        <v>0.13</v>
      </c>
      <c r="DW1603" s="12">
        <v>0.17</v>
      </c>
      <c r="DX1603" s="12">
        <v>0.17333333333333334</v>
      </c>
    </row>
    <row r="1604" spans="1:128" x14ac:dyDescent="0.25">
      <c r="A1604" s="34" t="s">
        <v>34</v>
      </c>
      <c r="B1604" s="1">
        <v>44307</v>
      </c>
      <c r="C1604" s="2"/>
      <c r="D1604" s="1"/>
      <c r="F1604">
        <v>118</v>
      </c>
      <c r="G1604" t="s">
        <v>15</v>
      </c>
      <c r="H1604" s="2"/>
      <c r="I1604" s="12"/>
      <c r="J1604" s="12"/>
      <c r="K1604" s="2"/>
      <c r="L1604" s="36"/>
      <c r="M1604" s="2"/>
      <c r="N1604" s="2"/>
      <c r="O1604" s="2"/>
      <c r="P1604" s="12"/>
      <c r="Q1604" s="12"/>
      <c r="R1604" s="12"/>
      <c r="S1604" s="12"/>
      <c r="T1604" s="12"/>
      <c r="U1604" s="12"/>
      <c r="W1604" s="12"/>
      <c r="X1604" s="12"/>
      <c r="Y1604" s="12"/>
      <c r="Z1604" s="12"/>
      <c r="AB1604" s="12"/>
      <c r="AC1604" s="4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O1604" s="12"/>
      <c r="AP1604" s="12"/>
      <c r="AQ1604" s="12"/>
      <c r="AR1604" s="41"/>
      <c r="AS1604" s="12"/>
      <c r="AT1604" s="12"/>
      <c r="AU1604" s="12">
        <v>14.778</v>
      </c>
      <c r="AV1604" s="12"/>
      <c r="AW1604" s="12"/>
      <c r="AX1604" s="13"/>
      <c r="AY1604" s="12">
        <v>568.9666666666667</v>
      </c>
      <c r="AZ1604" s="19">
        <v>41</v>
      </c>
      <c r="BA1604" s="12">
        <f>AY1604*(AZ1604/100)</f>
        <v>233.27633333333333</v>
      </c>
      <c r="BB1604" s="40">
        <v>23.327633333333331</v>
      </c>
      <c r="BC1604" s="12"/>
      <c r="BE1604" s="12"/>
      <c r="BF1604" s="12">
        <f>BA1604/227</f>
        <v>1.0276490455212921</v>
      </c>
      <c r="BG1604" s="12"/>
      <c r="BH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/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2"/>
      <c r="DF1604" s="12"/>
      <c r="DG1604" s="12"/>
      <c r="DH1604" s="12"/>
      <c r="DI1604" s="12"/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/>
      <c r="DT1604" s="12"/>
      <c r="DU1604" s="12"/>
      <c r="DV1604" s="12"/>
      <c r="DW1604" s="12"/>
      <c r="DX1604" s="12"/>
    </row>
    <row r="1605" spans="1:128" x14ac:dyDescent="0.25">
      <c r="A1605" s="34" t="s">
        <v>34</v>
      </c>
      <c r="B1605" s="1">
        <v>44314</v>
      </c>
      <c r="C1605" s="2"/>
      <c r="D1605" s="1"/>
      <c r="F1605">
        <v>125</v>
      </c>
      <c r="G1605" t="s">
        <v>15</v>
      </c>
      <c r="H1605" s="2"/>
      <c r="I1605" s="12"/>
      <c r="J1605" s="12"/>
      <c r="K1605" s="2"/>
      <c r="L1605" s="36"/>
      <c r="M1605" s="2"/>
      <c r="N1605" s="2"/>
      <c r="O1605" s="2"/>
      <c r="P1605" s="12"/>
      <c r="Q1605" s="12"/>
      <c r="R1605" s="12"/>
      <c r="S1605" s="12"/>
      <c r="T1605" s="12"/>
      <c r="U1605" s="12"/>
      <c r="W1605" s="12"/>
      <c r="X1605" s="12"/>
      <c r="Y1605" s="12"/>
      <c r="Z1605" s="12"/>
      <c r="AB1605" s="12"/>
      <c r="AC1605" s="4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O1605" s="12"/>
      <c r="AP1605" s="12"/>
      <c r="AQ1605" s="12"/>
      <c r="AR1605" s="41"/>
      <c r="AS1605" s="12"/>
      <c r="AT1605" s="12"/>
      <c r="AU1605" s="12">
        <v>30.556000000000001</v>
      </c>
      <c r="AV1605" s="12"/>
      <c r="AW1605" s="12"/>
      <c r="AX1605" s="13"/>
      <c r="AY1605" s="12">
        <v>1086.5</v>
      </c>
      <c r="AZ1605" s="19">
        <v>41</v>
      </c>
      <c r="BA1605" s="12">
        <f>AY1605*(AZ1605/100)</f>
        <v>445.46499999999997</v>
      </c>
      <c r="BB1605" s="40">
        <v>44.546499999999995</v>
      </c>
      <c r="BC1605" s="12"/>
      <c r="BE1605" s="12"/>
      <c r="BF1605" s="12">
        <f>BA1605/227</f>
        <v>1.9624008810572686</v>
      </c>
      <c r="BG1605" s="12"/>
      <c r="BH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/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2"/>
      <c r="DF1605" s="12"/>
      <c r="DG1605" s="12"/>
      <c r="DH1605" s="12"/>
      <c r="DI1605" s="12"/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/>
      <c r="DT1605" s="12"/>
      <c r="DU1605" s="12"/>
      <c r="DV1605" s="12"/>
      <c r="DW1605" s="12"/>
      <c r="DX1605" s="12"/>
    </row>
    <row r="1606" spans="1:128" x14ac:dyDescent="0.25">
      <c r="A1606" s="34" t="s">
        <v>34</v>
      </c>
      <c r="B1606" s="1">
        <v>44323</v>
      </c>
      <c r="C1606" s="2"/>
      <c r="D1606" s="1"/>
      <c r="F1606">
        <v>134</v>
      </c>
      <c r="G1606" t="s">
        <v>15</v>
      </c>
      <c r="H1606" s="2"/>
      <c r="I1606" s="12"/>
      <c r="J1606" s="12"/>
      <c r="K1606" s="2"/>
      <c r="L1606" s="36"/>
      <c r="M1606" s="2"/>
      <c r="N1606" s="2"/>
      <c r="O1606" s="2"/>
      <c r="P1606" s="12"/>
      <c r="Q1606" s="12"/>
      <c r="R1606" s="12"/>
      <c r="S1606" s="12"/>
      <c r="T1606" s="12"/>
      <c r="U1606" s="12"/>
      <c r="W1606" s="12"/>
      <c r="X1606" s="12"/>
      <c r="Y1606" s="12"/>
      <c r="Z1606" s="12"/>
      <c r="AB1606" s="12"/>
      <c r="AC1606" s="4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O1606" s="12"/>
      <c r="AP1606" s="12"/>
      <c r="AQ1606" s="12"/>
      <c r="AR1606" s="41"/>
      <c r="AS1606" s="12"/>
      <c r="AT1606" s="12"/>
      <c r="AU1606" s="12">
        <v>43</v>
      </c>
      <c r="AV1606" s="12"/>
      <c r="AW1606" s="12"/>
      <c r="AX1606" s="13"/>
      <c r="AY1606" s="12">
        <v>1680.911111111111</v>
      </c>
      <c r="AZ1606" s="19">
        <v>41</v>
      </c>
      <c r="BA1606" s="12">
        <f>AY1606*(AZ1606/100)</f>
        <v>689.17355555555548</v>
      </c>
      <c r="BB1606" s="40">
        <v>68.917355555555545</v>
      </c>
      <c r="BC1606" s="12"/>
      <c r="BE1606" s="12"/>
      <c r="BF1606" s="12">
        <f>BA1606/227</f>
        <v>3.0360068526676454</v>
      </c>
      <c r="BG1606" s="12"/>
      <c r="BH1606" s="12"/>
      <c r="BJ1606" s="12">
        <v>1.47</v>
      </c>
      <c r="BK1606" s="12">
        <f>BP1606+BS1606+BV1606+BY1606+CB1606+CE1606+CH1606+CK1606+CN1606+CQ1606+CT1606+CW1606</f>
        <v>441</v>
      </c>
      <c r="BL1606" s="12">
        <f>BP1606+BS1606+BV1606+BY1606+CB1606+CE1606+CH1606+CK1606</f>
        <v>441</v>
      </c>
      <c r="BM1606" s="12"/>
      <c r="BN1606" s="12">
        <v>0.09</v>
      </c>
      <c r="BO1606" s="2">
        <v>300</v>
      </c>
      <c r="BP1606" s="12">
        <f>BN1606*BO1606</f>
        <v>27</v>
      </c>
      <c r="BQ1606" s="12">
        <v>0.153</v>
      </c>
      <c r="BR1606" s="2">
        <v>300</v>
      </c>
      <c r="BS1606" s="12">
        <f>BQ1606*BR1606</f>
        <v>45.9</v>
      </c>
      <c r="BT1606" s="12">
        <v>0.193</v>
      </c>
      <c r="BU1606" s="2">
        <v>300</v>
      </c>
      <c r="BV1606" s="12">
        <f>BT1606*BU1606</f>
        <v>57.9</v>
      </c>
      <c r="BW1606" s="12">
        <v>0.21099999999999999</v>
      </c>
      <c r="BX1606" s="2">
        <v>300</v>
      </c>
      <c r="BY1606" s="12">
        <f>BW1606*BX1606</f>
        <v>63.3</v>
      </c>
      <c r="BZ1606" s="12">
        <v>0.19500000000000001</v>
      </c>
      <c r="CA1606" s="2">
        <v>300</v>
      </c>
      <c r="CB1606" s="12">
        <f>BZ1606*CA1606</f>
        <v>58.5</v>
      </c>
      <c r="CC1606" s="12">
        <v>0.2</v>
      </c>
      <c r="CD1606" s="2">
        <v>300</v>
      </c>
      <c r="CE1606" s="12">
        <f>CC1606*CD1606</f>
        <v>60</v>
      </c>
      <c r="CF1606" s="12">
        <v>0.20599999999999999</v>
      </c>
      <c r="CG1606" s="2">
        <v>300</v>
      </c>
      <c r="CH1606" s="12">
        <f>CF1606*CG1606</f>
        <v>61.8</v>
      </c>
      <c r="CI1606" s="12">
        <v>0.222</v>
      </c>
      <c r="CJ1606" s="2">
        <v>300</v>
      </c>
      <c r="CK1606" s="12">
        <f>CI1606*CJ1606</f>
        <v>66.599999999999994</v>
      </c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/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2"/>
      <c r="DF1606" s="12"/>
      <c r="DG1606" s="12"/>
      <c r="DH1606" s="12"/>
      <c r="DI1606" s="12"/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/>
      <c r="DT1606" s="12"/>
      <c r="DU1606" s="12"/>
      <c r="DV1606" s="12"/>
      <c r="DW1606" s="12"/>
      <c r="DX1606" s="12"/>
    </row>
    <row r="1607" spans="1:128" x14ac:dyDescent="0.25">
      <c r="A1607" s="34" t="s">
        <v>34</v>
      </c>
      <c r="B1607" s="1">
        <v>44335</v>
      </c>
      <c r="C1607" s="2"/>
      <c r="D1607" s="1"/>
      <c r="F1607">
        <v>146</v>
      </c>
      <c r="G1607" t="s">
        <v>15</v>
      </c>
      <c r="H1607" s="2"/>
      <c r="I1607" s="12"/>
      <c r="J1607" s="12"/>
      <c r="K1607" s="2"/>
      <c r="L1607" s="36"/>
      <c r="M1607" s="2"/>
      <c r="N1607" s="2"/>
      <c r="O1607" s="2"/>
      <c r="P1607" s="12"/>
      <c r="Q1607" s="12"/>
      <c r="R1607" s="12"/>
      <c r="S1607" s="12"/>
      <c r="T1607" s="12"/>
      <c r="U1607" s="12"/>
      <c r="W1607" s="12"/>
      <c r="X1607" s="12"/>
      <c r="Y1607" s="12"/>
      <c r="Z1607" s="12"/>
      <c r="AB1607" s="12"/>
      <c r="AC1607" s="4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O1607" s="12"/>
      <c r="AP1607" s="12"/>
      <c r="AQ1607" s="12"/>
      <c r="AR1607" s="41"/>
      <c r="AS1607" s="12"/>
      <c r="AT1607" s="12"/>
      <c r="AU1607" s="12">
        <v>57.444000000000003</v>
      </c>
      <c r="AV1607" s="12"/>
      <c r="AW1607" s="12"/>
      <c r="AX1607" s="13"/>
      <c r="AY1607" s="12">
        <v>2355.922222222222</v>
      </c>
      <c r="AZ1607" s="19">
        <v>41</v>
      </c>
      <c r="BA1607" s="12">
        <f>AY1607*(AZ1607/100)</f>
        <v>965.92811111111098</v>
      </c>
      <c r="BB1607" s="40">
        <v>96.592811111111104</v>
      </c>
      <c r="BC1607" s="12"/>
      <c r="BE1607" s="12"/>
      <c r="BF1607" s="12">
        <f>BA1607/227</f>
        <v>4.2551899167890355</v>
      </c>
      <c r="BG1607" s="12"/>
      <c r="BH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/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2"/>
      <c r="DF1607" s="12"/>
      <c r="DG1607" s="12"/>
      <c r="DH1607" s="12"/>
      <c r="DI1607" s="12"/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/>
      <c r="DT1607" s="12"/>
      <c r="DU1607" s="12"/>
      <c r="DV1607" s="12"/>
      <c r="DW1607" s="12"/>
      <c r="DX1607" s="12"/>
    </row>
    <row r="1608" spans="1:128" x14ac:dyDescent="0.25">
      <c r="A1608" s="34" t="s">
        <v>34</v>
      </c>
      <c r="B1608" s="1">
        <v>44342</v>
      </c>
      <c r="C1608" s="2"/>
      <c r="D1608" s="1"/>
      <c r="F1608">
        <v>153</v>
      </c>
      <c r="G1608" t="s">
        <v>15</v>
      </c>
      <c r="H1608" s="2"/>
      <c r="I1608" s="12"/>
      <c r="J1608" s="12"/>
      <c r="K1608" s="2"/>
      <c r="L1608" s="36"/>
      <c r="M1608" s="2"/>
      <c r="N1608" s="2"/>
      <c r="O1608" s="2"/>
      <c r="P1608" s="12"/>
      <c r="Q1608" s="12"/>
      <c r="R1608" s="12"/>
      <c r="S1608" s="12"/>
      <c r="T1608" s="12"/>
      <c r="U1608" s="12"/>
      <c r="W1608" s="12"/>
      <c r="X1608" s="12"/>
      <c r="Y1608" s="12"/>
      <c r="Z1608" s="12"/>
      <c r="AB1608" s="12"/>
      <c r="AC1608" s="4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O1608" s="12"/>
      <c r="AP1608" s="12"/>
      <c r="AQ1608" s="12"/>
      <c r="AR1608" s="41"/>
      <c r="AS1608" s="12"/>
      <c r="AT1608" s="12"/>
      <c r="AU1608" s="12">
        <v>76.444000000000003</v>
      </c>
      <c r="AV1608" s="12"/>
      <c r="AW1608" s="12"/>
      <c r="AX1608" s="13"/>
      <c r="AY1608" s="12">
        <v>3255.2999999999997</v>
      </c>
      <c r="AZ1608" s="19">
        <v>41</v>
      </c>
      <c r="BA1608" s="12">
        <f>AY1608*(AZ1608/100)</f>
        <v>1334.6729999999998</v>
      </c>
      <c r="BB1608" s="40">
        <v>133.46729999999997</v>
      </c>
      <c r="BC1608" s="12"/>
      <c r="BE1608" s="12"/>
      <c r="BF1608" s="12">
        <f>BA1608/227</f>
        <v>5.879616740088105</v>
      </c>
      <c r="BG1608" s="12"/>
      <c r="BH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/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2"/>
      <c r="DF1608" s="12"/>
      <c r="DG1608" s="12"/>
      <c r="DH1608" s="12"/>
      <c r="DI1608" s="12"/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/>
      <c r="DT1608" s="12"/>
      <c r="DU1608" s="12"/>
      <c r="DV1608" s="12"/>
      <c r="DW1608" s="12"/>
      <c r="DX1608" s="12"/>
    </row>
    <row r="1609" spans="1:128" x14ac:dyDescent="0.25">
      <c r="A1609" s="34" t="s">
        <v>34</v>
      </c>
      <c r="B1609" s="1">
        <v>44189</v>
      </c>
      <c r="C1609" s="2">
        <v>0</v>
      </c>
      <c r="D1609" s="1" t="s">
        <v>223</v>
      </c>
      <c r="E1609" t="s">
        <v>14</v>
      </c>
      <c r="F1609">
        <v>0</v>
      </c>
      <c r="G1609" t="s">
        <v>15</v>
      </c>
      <c r="H1609" s="2"/>
      <c r="I1609" s="12"/>
      <c r="J1609" s="12"/>
      <c r="K1609" s="2"/>
      <c r="L1609" s="36"/>
      <c r="M1609" s="2"/>
      <c r="N1609" s="2"/>
      <c r="O1609" s="2"/>
      <c r="P1609" s="12"/>
      <c r="Q1609" s="12"/>
      <c r="R1609" s="12"/>
      <c r="S1609" s="12"/>
      <c r="T1609" s="12"/>
      <c r="U1609" s="12"/>
      <c r="W1609" s="12"/>
      <c r="X1609" s="12"/>
      <c r="Y1609" s="12"/>
      <c r="Z1609" s="12"/>
      <c r="AB1609" s="12"/>
      <c r="AC1609" s="4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O1609" s="12"/>
      <c r="AP1609" s="12"/>
      <c r="AQ1609" s="12"/>
      <c r="AR1609" s="41"/>
      <c r="AS1609" s="12"/>
      <c r="AT1609" s="12"/>
      <c r="AU1609" s="12"/>
      <c r="AV1609" s="12"/>
      <c r="AW1609" s="12"/>
      <c r="AX1609" s="13"/>
      <c r="AY1609" s="12"/>
      <c r="AZ1609" s="12"/>
      <c r="BA1609" s="12"/>
      <c r="BB1609" s="40">
        <v>0</v>
      </c>
      <c r="BC1609" s="12"/>
      <c r="BE1609" s="12"/>
      <c r="BF1609" s="12"/>
      <c r="BG1609" s="12"/>
      <c r="BH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2"/>
      <c r="DF1609" s="12"/>
      <c r="DG1609" s="12"/>
      <c r="DH1609" s="12"/>
      <c r="DI1609" s="12"/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/>
      <c r="DT1609" s="12"/>
      <c r="DU1609" s="12"/>
      <c r="DV1609" s="12"/>
      <c r="DW1609" s="12"/>
      <c r="DX1609" s="12"/>
    </row>
    <row r="1610" spans="1:128" x14ac:dyDescent="0.25">
      <c r="A1610" s="34" t="s">
        <v>34</v>
      </c>
      <c r="B1610" s="1">
        <v>44230</v>
      </c>
      <c r="C1610" s="2">
        <v>3</v>
      </c>
      <c r="D1610" t="s">
        <v>224</v>
      </c>
      <c r="E1610" t="s">
        <v>16</v>
      </c>
      <c r="F1610">
        <v>41</v>
      </c>
      <c r="G1610" t="s">
        <v>15</v>
      </c>
      <c r="H1610" s="2"/>
      <c r="I1610" s="12">
        <v>396</v>
      </c>
      <c r="J1610" s="12">
        <v>10</v>
      </c>
      <c r="K1610" s="2"/>
      <c r="L1610" s="36">
        <v>41</v>
      </c>
      <c r="M1610" s="2"/>
      <c r="N1610" s="2"/>
      <c r="O1610" s="2"/>
      <c r="P1610" s="12"/>
      <c r="Q1610" s="12"/>
      <c r="R1610" s="12"/>
      <c r="S1610" s="12"/>
      <c r="T1610" s="12"/>
      <c r="U1610" s="12"/>
      <c r="W1610" s="12"/>
      <c r="X1610" s="12"/>
      <c r="Y1610" s="12"/>
      <c r="Z1610" s="12"/>
      <c r="AB1610" s="12"/>
      <c r="AC1610" s="4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O1610" s="12"/>
      <c r="AP1610" s="12"/>
      <c r="AQ1610" s="12"/>
      <c r="AR1610" s="41"/>
      <c r="AS1610" s="12"/>
      <c r="AT1610" s="12"/>
      <c r="AU1610" s="12"/>
      <c r="AV1610" s="12"/>
      <c r="AW1610" s="12"/>
      <c r="AX1610" s="13"/>
      <c r="AY1610" s="12"/>
      <c r="AZ1610" s="12"/>
      <c r="BA1610" s="12"/>
      <c r="BB1610" s="40">
        <v>0</v>
      </c>
      <c r="BC1610" s="12"/>
      <c r="BE1610" s="12"/>
      <c r="BF1610" s="12"/>
      <c r="BG1610" s="12"/>
      <c r="BH1610" s="12"/>
      <c r="BJ1610" s="12">
        <v>2.2730000000000001</v>
      </c>
      <c r="BK1610" s="12">
        <f>BP1610+BS1610+BV1610+BY1610+CB1610+CE1610+CH1610+CK1610+CN1610+CQ1610+CT1610+CW1610</f>
        <v>682.19999999999993</v>
      </c>
      <c r="BL1610" s="12">
        <f>BP1610+BS1610+BV1610+BY1610+CB1610+CE1610+CH1610+CK1610</f>
        <v>682.19999999999993</v>
      </c>
      <c r="BM1610" s="12"/>
      <c r="BN1610" s="12">
        <v>0.17899999999999999</v>
      </c>
      <c r="BO1610" s="2">
        <v>300</v>
      </c>
      <c r="BP1610" s="12">
        <f>BN1610*BO1610</f>
        <v>53.699999999999996</v>
      </c>
      <c r="BQ1610" s="12">
        <v>0.25700000000000001</v>
      </c>
      <c r="BR1610" s="2">
        <v>300</v>
      </c>
      <c r="BS1610" s="12">
        <f>BQ1610*BR1610</f>
        <v>77.100000000000009</v>
      </c>
      <c r="BT1610" s="12">
        <v>0.308</v>
      </c>
      <c r="BU1610" s="2">
        <v>300</v>
      </c>
      <c r="BV1610" s="12">
        <f>BT1610*BU1610</f>
        <v>92.4</v>
      </c>
      <c r="BW1610" s="12">
        <v>0.311</v>
      </c>
      <c r="BX1610" s="2">
        <v>300</v>
      </c>
      <c r="BY1610" s="12">
        <f>BW1610*BX1610</f>
        <v>93.3</v>
      </c>
      <c r="BZ1610" s="12">
        <v>0.30099999999999999</v>
      </c>
      <c r="CA1610" s="2">
        <v>300</v>
      </c>
      <c r="CB1610" s="12">
        <f>BZ1610*CA1610</f>
        <v>90.3</v>
      </c>
      <c r="CC1610" s="12">
        <v>0.307</v>
      </c>
      <c r="CD1610" s="2">
        <v>300</v>
      </c>
      <c r="CE1610" s="12">
        <f>CC1610*CD1610</f>
        <v>92.1</v>
      </c>
      <c r="CF1610" s="12">
        <v>0.30299999999999999</v>
      </c>
      <c r="CG1610" s="2">
        <v>300</v>
      </c>
      <c r="CH1610" s="12">
        <f>CF1610*CG1610</f>
        <v>90.899999999999991</v>
      </c>
      <c r="CI1610" s="12">
        <v>0.308</v>
      </c>
      <c r="CJ1610" s="2">
        <v>300</v>
      </c>
      <c r="CK1610" s="12">
        <f>CI1610*CJ1610</f>
        <v>92.4</v>
      </c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/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2"/>
      <c r="DF1610" s="12"/>
      <c r="DG1610" s="12"/>
      <c r="DH1610" s="12"/>
      <c r="DI1610" s="12"/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/>
      <c r="DT1610" s="12"/>
      <c r="DU1610" s="12"/>
      <c r="DV1610" s="12"/>
      <c r="DW1610" s="12"/>
      <c r="DX1610" s="12"/>
    </row>
    <row r="1611" spans="1:128" x14ac:dyDescent="0.25">
      <c r="A1611" s="34" t="s">
        <v>84</v>
      </c>
      <c r="B1611" s="1">
        <v>39009</v>
      </c>
      <c r="C1611" s="2">
        <v>2</v>
      </c>
      <c r="D1611" s="1" t="s">
        <v>219</v>
      </c>
      <c r="E1611" t="s">
        <v>99</v>
      </c>
      <c r="F1611">
        <v>9</v>
      </c>
      <c r="G1611" t="s">
        <v>21</v>
      </c>
      <c r="H1611" s="2"/>
      <c r="I1611" s="12"/>
      <c r="J1611" s="12"/>
      <c r="K1611" s="2">
        <v>9</v>
      </c>
      <c r="L1611" s="36"/>
      <c r="M1611" s="2"/>
      <c r="N1611" s="2"/>
      <c r="O1611" s="2"/>
      <c r="P1611" s="12"/>
      <c r="Q1611" s="12"/>
      <c r="R1611" s="12"/>
      <c r="S1611" s="12"/>
      <c r="T1611" s="12"/>
      <c r="U1611" s="12"/>
      <c r="W1611" s="12"/>
      <c r="X1611" s="12"/>
      <c r="Y1611" s="12"/>
      <c r="Z1611" s="12"/>
      <c r="AB1611" s="12"/>
      <c r="AC1611" s="4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O1611" s="12"/>
      <c r="AP1611" s="12"/>
      <c r="AQ1611" s="12"/>
      <c r="AR1611" s="41"/>
      <c r="AS1611" s="12"/>
      <c r="AT1611" s="12"/>
      <c r="AU1611" s="12"/>
      <c r="AV1611" s="12"/>
      <c r="AW1611" s="12"/>
      <c r="AX1611" s="13"/>
      <c r="AY1611" s="12"/>
      <c r="AZ1611" s="12"/>
      <c r="BA1611" s="12"/>
      <c r="BB1611" s="40">
        <v>0</v>
      </c>
      <c r="BC1611" s="12"/>
      <c r="BE1611" s="12"/>
      <c r="BF1611" s="12"/>
      <c r="BG1611" s="12"/>
      <c r="BH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2"/>
      <c r="DF1611" s="12"/>
      <c r="DG1611" s="12"/>
      <c r="DH1611" s="12"/>
      <c r="DI1611" s="12"/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/>
      <c r="DT1611" s="12"/>
      <c r="DU1611" s="12"/>
      <c r="DV1611" s="12"/>
      <c r="DW1611" s="12"/>
      <c r="DX1611" s="12"/>
    </row>
    <row r="1612" spans="1:128" x14ac:dyDescent="0.25">
      <c r="A1612" s="34" t="s">
        <v>84</v>
      </c>
      <c r="B1612" s="30">
        <v>39071</v>
      </c>
      <c r="C1612" s="2">
        <v>4</v>
      </c>
      <c r="D1612" t="s">
        <v>220</v>
      </c>
      <c r="E1612" s="29" t="s">
        <v>17</v>
      </c>
      <c r="F1612" s="29">
        <v>71</v>
      </c>
      <c r="G1612" t="s">
        <v>21</v>
      </c>
      <c r="H1612" s="31"/>
      <c r="I1612" s="32"/>
      <c r="J1612" s="32"/>
      <c r="K1612" s="31"/>
      <c r="L1612" s="36"/>
      <c r="M1612" s="31">
        <v>71</v>
      </c>
      <c r="N1612" s="31"/>
      <c r="O1612" s="31"/>
      <c r="P1612" s="32"/>
      <c r="Q1612" s="32"/>
      <c r="R1612" s="32"/>
      <c r="S1612" s="32"/>
      <c r="T1612" s="32"/>
      <c r="U1612" s="32"/>
      <c r="W1612" s="32"/>
      <c r="X1612" s="32"/>
      <c r="Y1612" s="32"/>
      <c r="Z1612" s="32"/>
      <c r="AB1612" s="32">
        <v>0.4</v>
      </c>
      <c r="AC1612" s="4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O1612" s="32"/>
      <c r="AP1612" s="32"/>
      <c r="AQ1612" s="32"/>
      <c r="AR1612" s="41">
        <v>113</v>
      </c>
      <c r="AS1612" s="32">
        <v>64.5</v>
      </c>
      <c r="AT1612" s="32">
        <v>1.5</v>
      </c>
      <c r="AU1612" s="32"/>
      <c r="AV1612" s="32"/>
      <c r="AW1612" s="32"/>
      <c r="AX1612" s="32"/>
      <c r="AY1612" s="32"/>
      <c r="AZ1612" s="32"/>
      <c r="BA1612" s="32"/>
      <c r="BB1612" s="40">
        <v>0</v>
      </c>
      <c r="BC1612" s="32"/>
      <c r="BE1612" s="32"/>
      <c r="BF1612" s="32"/>
      <c r="BG1612" s="32"/>
      <c r="BH1612" s="32"/>
      <c r="BI1612" s="31">
        <v>137</v>
      </c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/>
      <c r="CR1612" s="32"/>
      <c r="CS1612" s="32"/>
      <c r="CT1612" s="32"/>
      <c r="CU1612" s="32"/>
      <c r="CV1612" s="32"/>
      <c r="CW1612" s="32"/>
      <c r="CX1612" s="32"/>
      <c r="CY1612" s="32"/>
      <c r="CZ1612" s="32"/>
      <c r="DA1612" s="32"/>
      <c r="DB1612" s="32"/>
      <c r="DC1612" s="32"/>
      <c r="DD1612" s="32"/>
      <c r="DE1612" s="32"/>
      <c r="DF1612" s="32"/>
      <c r="DG1612" s="32"/>
      <c r="DH1612" s="32"/>
      <c r="DI1612" s="32"/>
      <c r="DJ1612" s="32"/>
      <c r="DK1612" s="32"/>
      <c r="DL1612" s="32"/>
      <c r="DM1612" s="32"/>
      <c r="DN1612" s="32"/>
      <c r="DO1612" s="32"/>
      <c r="DP1612" s="32"/>
      <c r="DQ1612" s="32"/>
      <c r="DR1612" s="32"/>
      <c r="DS1612" s="32"/>
      <c r="DT1612" s="32"/>
      <c r="DU1612" s="32"/>
      <c r="DV1612" s="32"/>
      <c r="DW1612" s="32"/>
      <c r="DX1612" s="32"/>
    </row>
    <row r="1613" spans="1:128" x14ac:dyDescent="0.25">
      <c r="A1613" s="34" t="s">
        <v>84</v>
      </c>
      <c r="B1613" s="4"/>
      <c r="C1613" s="36">
        <v>9</v>
      </c>
      <c r="D1613" t="s">
        <v>122</v>
      </c>
      <c r="E1613" t="s">
        <v>22</v>
      </c>
      <c r="F1613" s="5"/>
      <c r="G1613" t="s">
        <v>21</v>
      </c>
      <c r="H1613" s="2"/>
      <c r="I1613" s="12"/>
      <c r="J1613" s="12"/>
      <c r="K1613" s="2"/>
      <c r="L1613" s="36"/>
      <c r="M1613" s="2"/>
      <c r="N1613" s="2"/>
      <c r="O1613" s="2"/>
      <c r="P1613" s="12"/>
      <c r="Q1613" s="12"/>
      <c r="R1613" s="12"/>
      <c r="S1613" s="12"/>
      <c r="T1613" s="12"/>
      <c r="U1613" s="12"/>
      <c r="W1613" s="12"/>
      <c r="X1613" s="12"/>
      <c r="Y1613" s="12"/>
      <c r="Z1613" s="12"/>
      <c r="AB1613" s="12"/>
      <c r="AC1613" s="4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O1613" s="12"/>
      <c r="AP1613" s="12"/>
      <c r="AQ1613" s="12"/>
      <c r="AR1613" s="41"/>
      <c r="AS1613" s="12"/>
      <c r="AT1613" s="12"/>
      <c r="AU1613" s="12"/>
      <c r="AV1613" s="12"/>
      <c r="AW1613" s="12"/>
      <c r="AX1613" s="13"/>
      <c r="AY1613" s="12"/>
      <c r="AZ1613" s="12">
        <v>41.664869915443141</v>
      </c>
      <c r="BA1613" s="12">
        <v>1384.6999999999998</v>
      </c>
      <c r="BB1613" s="40">
        <v>138.46999999999997</v>
      </c>
      <c r="BC1613" s="12"/>
      <c r="BE1613" s="12"/>
      <c r="BF1613" s="12">
        <v>6.1</v>
      </c>
      <c r="BG1613" s="12"/>
      <c r="BH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2"/>
      <c r="DF1613" s="12"/>
      <c r="DG1613" s="12"/>
      <c r="DH1613" s="12"/>
      <c r="DI1613" s="12"/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/>
      <c r="DT1613" s="12"/>
      <c r="DU1613" s="12"/>
      <c r="DV1613" s="12"/>
      <c r="DW1613" s="12"/>
      <c r="DX1613" s="12"/>
    </row>
    <row r="1614" spans="1:128" x14ac:dyDescent="0.25">
      <c r="A1614" s="34" t="s">
        <v>84</v>
      </c>
      <c r="B1614" s="1">
        <v>39151</v>
      </c>
      <c r="C1614" s="2">
        <v>8</v>
      </c>
      <c r="D1614" s="1" t="s">
        <v>221</v>
      </c>
      <c r="E1614" t="s">
        <v>19</v>
      </c>
      <c r="F1614">
        <v>151</v>
      </c>
      <c r="G1614" t="s">
        <v>21</v>
      </c>
      <c r="H1614" s="2"/>
      <c r="I1614" s="12"/>
      <c r="J1614" s="12"/>
      <c r="K1614" s="2"/>
      <c r="L1614" s="36"/>
      <c r="M1614" s="2"/>
      <c r="N1614" s="2"/>
      <c r="O1614" s="2">
        <v>151</v>
      </c>
      <c r="P1614" s="12"/>
      <c r="Q1614" s="12"/>
      <c r="R1614" s="12"/>
      <c r="S1614" s="12"/>
      <c r="T1614" s="12"/>
      <c r="U1614" s="12"/>
      <c r="W1614" s="12"/>
      <c r="X1614" s="12"/>
      <c r="Y1614" s="12"/>
      <c r="Z1614" s="12"/>
      <c r="AB1614" s="12"/>
      <c r="AC1614" s="4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O1614" s="12"/>
      <c r="AP1614" s="12"/>
      <c r="AQ1614" s="12"/>
      <c r="AR1614" s="41"/>
      <c r="AS1614" s="12"/>
      <c r="AT1614" s="12"/>
      <c r="AU1614" s="12"/>
      <c r="AV1614" s="12"/>
      <c r="AW1614" s="12"/>
      <c r="AX1614" s="13"/>
      <c r="AY1614" s="12"/>
      <c r="AZ1614" s="12"/>
      <c r="BA1614" s="12"/>
      <c r="BB1614" s="40">
        <v>0</v>
      </c>
      <c r="BC1614" s="12"/>
      <c r="BE1614" s="12"/>
      <c r="BF1614" s="12"/>
      <c r="BG1614" s="12"/>
      <c r="BH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2"/>
      <c r="DF1614" s="12"/>
      <c r="DG1614" s="12"/>
      <c r="DH1614" s="12"/>
      <c r="DI1614" s="12"/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/>
      <c r="DT1614" s="12"/>
      <c r="DU1614" s="12"/>
      <c r="DV1614" s="12"/>
      <c r="DW1614" s="12"/>
      <c r="DX1614" s="12"/>
    </row>
    <row r="1615" spans="1:128" x14ac:dyDescent="0.25">
      <c r="A1615" s="34" t="s">
        <v>84</v>
      </c>
      <c r="B1615" s="1">
        <v>39126</v>
      </c>
      <c r="C1615" s="2">
        <v>7</v>
      </c>
      <c r="D1615" t="s">
        <v>222</v>
      </c>
      <c r="E1615" t="s">
        <v>18</v>
      </c>
      <c r="F1615">
        <v>126</v>
      </c>
      <c r="G1615" t="s">
        <v>21</v>
      </c>
      <c r="H1615" s="2"/>
      <c r="I1615" s="12"/>
      <c r="J1615" s="12"/>
      <c r="K1615" s="2"/>
      <c r="L1615" s="36"/>
      <c r="M1615" s="2"/>
      <c r="N1615" s="2">
        <v>126</v>
      </c>
      <c r="O1615" s="2"/>
      <c r="P1615" s="12"/>
      <c r="Q1615" s="12"/>
      <c r="R1615" s="12"/>
      <c r="S1615" s="12"/>
      <c r="T1615" s="12"/>
      <c r="U1615" s="12"/>
      <c r="W1615" s="12"/>
      <c r="X1615" s="12"/>
      <c r="Y1615" s="12"/>
      <c r="Z1615" s="12"/>
      <c r="AB1615" s="12">
        <v>1.73</v>
      </c>
      <c r="AC1615" s="4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O1615" s="12"/>
      <c r="AP1615" s="12"/>
      <c r="AQ1615" s="12"/>
      <c r="AR1615" s="41">
        <v>276</v>
      </c>
      <c r="AS1615" s="12">
        <v>0.60838445807770958</v>
      </c>
      <c r="AT1615" s="12">
        <v>103.91</v>
      </c>
      <c r="AU1615" s="12">
        <v>3.2164430965584354</v>
      </c>
      <c r="AV1615" s="12"/>
      <c r="AW1615" s="12"/>
      <c r="AX1615" s="13"/>
      <c r="AY1615" s="12"/>
      <c r="AZ1615" s="12"/>
      <c r="BA1615" s="12"/>
      <c r="BB1615" s="40">
        <v>0</v>
      </c>
      <c r="BC1615" s="12"/>
      <c r="BE1615" s="12"/>
      <c r="BF1615" s="12"/>
      <c r="BG1615" s="12"/>
      <c r="BH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2"/>
      <c r="DF1615" s="12"/>
      <c r="DG1615" s="12"/>
      <c r="DH1615" s="12"/>
      <c r="DI1615" s="12"/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/>
      <c r="DT1615" s="12"/>
      <c r="DU1615" s="12"/>
      <c r="DV1615" s="12"/>
      <c r="DW1615" s="12"/>
      <c r="DX1615" s="12"/>
    </row>
    <row r="1616" spans="1:128" x14ac:dyDescent="0.25">
      <c r="A1616" s="34" t="s">
        <v>84</v>
      </c>
      <c r="B1616" s="1">
        <v>39043</v>
      </c>
      <c r="C1616" s="2"/>
      <c r="G1616" t="s">
        <v>21</v>
      </c>
      <c r="U1616"/>
      <c r="X1616"/>
      <c r="Z1616"/>
      <c r="AC1616" s="42"/>
      <c r="AE1616"/>
      <c r="AM1616"/>
      <c r="AP1616"/>
      <c r="BA1616"/>
      <c r="BB1616" s="40">
        <v>0</v>
      </c>
      <c r="BC1616"/>
      <c r="BI1616" s="2">
        <v>160.4710743562508</v>
      </c>
    </row>
    <row r="1617" spans="1:128" x14ac:dyDescent="0.25">
      <c r="A1617" s="34" t="s">
        <v>84</v>
      </c>
      <c r="B1617" s="1">
        <v>39051</v>
      </c>
      <c r="C1617" s="2"/>
      <c r="G1617" t="s">
        <v>21</v>
      </c>
      <c r="U1617"/>
      <c r="X1617"/>
      <c r="Z1617"/>
      <c r="AC1617" s="42"/>
      <c r="AE1617"/>
      <c r="AM1617"/>
      <c r="AP1617"/>
      <c r="BA1617"/>
      <c r="BB1617" s="40">
        <v>0</v>
      </c>
      <c r="BC1617"/>
      <c r="BI1617" s="2">
        <v>157.16736650379769</v>
      </c>
    </row>
    <row r="1618" spans="1:128" x14ac:dyDescent="0.25">
      <c r="A1618" s="34" t="s">
        <v>84</v>
      </c>
      <c r="B1618" s="1">
        <v>39055</v>
      </c>
      <c r="C1618" s="2"/>
      <c r="G1618" t="s">
        <v>21</v>
      </c>
      <c r="U1618"/>
      <c r="X1618"/>
      <c r="Z1618"/>
      <c r="AC1618" s="42"/>
      <c r="AE1618"/>
      <c r="AM1618"/>
      <c r="AP1618"/>
      <c r="BA1618"/>
      <c r="BB1618" s="40">
        <v>0</v>
      </c>
      <c r="BC1618"/>
      <c r="BI1618" s="2">
        <v>156.2484723490891</v>
      </c>
    </row>
    <row r="1619" spans="1:128" s="29" customFormat="1" x14ac:dyDescent="0.25">
      <c r="A1619" s="34" t="s">
        <v>84</v>
      </c>
      <c r="B1619" s="1">
        <v>39064</v>
      </c>
      <c r="C1619" s="2"/>
      <c r="D1619"/>
      <c r="E1619"/>
      <c r="F1619"/>
      <c r="G1619" t="s">
        <v>21</v>
      </c>
      <c r="H1619"/>
      <c r="I1619"/>
      <c r="J1619"/>
      <c r="K1619"/>
      <c r="L1619" s="6"/>
      <c r="M1619"/>
      <c r="N1619"/>
      <c r="O1619"/>
      <c r="P1619"/>
      <c r="Q1619"/>
      <c r="R1619"/>
      <c r="S1619"/>
      <c r="T1619"/>
      <c r="U1619"/>
      <c r="V1619" s="40"/>
      <c r="W1619"/>
      <c r="X1619"/>
      <c r="Y1619"/>
      <c r="Z1619"/>
      <c r="AA1619" s="40"/>
      <c r="AB1619"/>
      <c r="AC1619" s="42"/>
      <c r="AD1619"/>
      <c r="AE1619"/>
      <c r="AF1619"/>
      <c r="AG1619"/>
      <c r="AH1619"/>
      <c r="AI1619"/>
      <c r="AJ1619"/>
      <c r="AK1619"/>
      <c r="AL1619"/>
      <c r="AM1619"/>
      <c r="AN1619" s="40"/>
      <c r="AO1619"/>
      <c r="AP1619"/>
      <c r="AQ1619"/>
      <c r="AR1619" s="40"/>
      <c r="AS1619"/>
      <c r="AT1619"/>
      <c r="AU1619"/>
      <c r="AV1619"/>
      <c r="AW1619"/>
      <c r="AX1619" s="6"/>
      <c r="AY1619"/>
      <c r="AZ1619"/>
      <c r="BA1619"/>
      <c r="BB1619" s="40">
        <v>0</v>
      </c>
      <c r="BC1619"/>
      <c r="BD1619"/>
      <c r="BE1619"/>
      <c r="BF1619"/>
      <c r="BG1619"/>
      <c r="BH1619"/>
      <c r="BI1619" s="2">
        <v>143.828653860012</v>
      </c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</row>
    <row r="1620" spans="1:128" x14ac:dyDescent="0.25">
      <c r="A1620" s="34" t="s">
        <v>84</v>
      </c>
      <c r="B1620" s="1">
        <v>39069</v>
      </c>
      <c r="C1620" s="2"/>
      <c r="G1620" t="s">
        <v>21</v>
      </c>
      <c r="U1620"/>
      <c r="X1620"/>
      <c r="Z1620"/>
      <c r="AC1620" s="42"/>
      <c r="AE1620"/>
      <c r="AM1620"/>
      <c r="AP1620"/>
      <c r="BA1620"/>
      <c r="BB1620" s="40">
        <v>0</v>
      </c>
      <c r="BC1620"/>
      <c r="BI1620" s="2">
        <v>140.10649222342889</v>
      </c>
    </row>
    <row r="1621" spans="1:128" x14ac:dyDescent="0.25">
      <c r="A1621" s="34" t="s">
        <v>84</v>
      </c>
      <c r="B1621" s="1">
        <v>39074</v>
      </c>
      <c r="C1621" s="2"/>
      <c r="G1621" t="s">
        <v>21</v>
      </c>
      <c r="U1621"/>
      <c r="X1621"/>
      <c r="Z1621"/>
      <c r="AC1621" s="42"/>
      <c r="AE1621"/>
      <c r="AM1621"/>
      <c r="AP1621"/>
      <c r="BA1621"/>
      <c r="BB1621" s="40">
        <v>0</v>
      </c>
      <c r="BC1621"/>
      <c r="BI1621" s="2">
        <v>202.11379668393391</v>
      </c>
    </row>
    <row r="1622" spans="1:128" s="29" customFormat="1" x14ac:dyDescent="0.25">
      <c r="A1622" s="34" t="s">
        <v>84</v>
      </c>
      <c r="B1622" s="1">
        <v>39081</v>
      </c>
      <c r="C1622" s="2"/>
      <c r="D1622"/>
      <c r="E1622"/>
      <c r="F1622"/>
      <c r="G1622" t="s">
        <v>21</v>
      </c>
      <c r="H1622"/>
      <c r="I1622"/>
      <c r="J1622"/>
      <c r="K1622"/>
      <c r="L1622" s="6"/>
      <c r="M1622"/>
      <c r="N1622"/>
      <c r="O1622"/>
      <c r="P1622"/>
      <c r="Q1622"/>
      <c r="R1622"/>
      <c r="S1622"/>
      <c r="T1622"/>
      <c r="U1622"/>
      <c r="V1622" s="40"/>
      <c r="W1622"/>
      <c r="X1622"/>
      <c r="Y1622"/>
      <c r="Z1622"/>
      <c r="AA1622" s="40"/>
      <c r="AB1622"/>
      <c r="AC1622" s="42"/>
      <c r="AD1622"/>
      <c r="AE1622"/>
      <c r="AF1622"/>
      <c r="AG1622"/>
      <c r="AH1622"/>
      <c r="AI1622"/>
      <c r="AJ1622"/>
      <c r="AK1622"/>
      <c r="AL1622"/>
      <c r="AM1622"/>
      <c r="AN1622" s="40"/>
      <c r="AO1622"/>
      <c r="AP1622"/>
      <c r="AQ1622"/>
      <c r="AR1622" s="40"/>
      <c r="AS1622"/>
      <c r="AT1622"/>
      <c r="AU1622"/>
      <c r="AV1622"/>
      <c r="AW1622"/>
      <c r="AX1622" s="6"/>
      <c r="AY1622"/>
      <c r="AZ1622"/>
      <c r="BA1622"/>
      <c r="BB1622" s="40">
        <v>0</v>
      </c>
      <c r="BC1622"/>
      <c r="BD1622"/>
      <c r="BE1622"/>
      <c r="BF1622"/>
      <c r="BG1622"/>
      <c r="BH1622"/>
      <c r="BI1622" s="2">
        <v>189.63334205512041</v>
      </c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</row>
    <row r="1623" spans="1:128" x14ac:dyDescent="0.25">
      <c r="A1623" s="34" t="s">
        <v>84</v>
      </c>
      <c r="B1623" s="30">
        <v>39086</v>
      </c>
      <c r="C1623" s="31"/>
      <c r="D1623" s="30"/>
      <c r="E1623" s="29"/>
      <c r="F1623" s="29">
        <v>86</v>
      </c>
      <c r="G1623" t="s">
        <v>21</v>
      </c>
      <c r="H1623" s="31"/>
      <c r="I1623" s="32"/>
      <c r="J1623" s="32"/>
      <c r="K1623" s="31"/>
      <c r="L1623" s="36"/>
      <c r="M1623" s="31"/>
      <c r="N1623" s="31"/>
      <c r="O1623" s="31"/>
      <c r="P1623" s="32"/>
      <c r="Q1623" s="32"/>
      <c r="R1623" s="32"/>
      <c r="S1623" s="32"/>
      <c r="T1623" s="32"/>
      <c r="U1623" s="32"/>
      <c r="W1623" s="32"/>
      <c r="X1623" s="32"/>
      <c r="Y1623" s="32"/>
      <c r="Z1623" s="32"/>
      <c r="AB1623" s="32">
        <v>0.81</v>
      </c>
      <c r="AC1623" s="4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O1623" s="32"/>
      <c r="AP1623" s="32"/>
      <c r="AQ1623" s="32"/>
      <c r="AR1623" s="41">
        <v>207</v>
      </c>
      <c r="AS1623" s="32">
        <v>85.666666666666671</v>
      </c>
      <c r="AT1623" s="32">
        <v>35.5</v>
      </c>
      <c r="AU1623" s="32"/>
      <c r="AV1623" s="32"/>
      <c r="AW1623" s="32"/>
      <c r="AX1623" s="32"/>
      <c r="AY1623" s="32"/>
      <c r="AZ1623" s="32"/>
      <c r="BA1623" s="32"/>
      <c r="BB1623" s="40">
        <v>0</v>
      </c>
      <c r="BC1623" s="32"/>
      <c r="BE1623" s="32"/>
      <c r="BF1623" s="32"/>
      <c r="BG1623" s="32"/>
      <c r="BH1623" s="32"/>
      <c r="BI1623" s="31">
        <v>182.56727313838701</v>
      </c>
      <c r="BJ1623" s="32"/>
      <c r="BK1623" s="32"/>
      <c r="BL1623" s="32"/>
      <c r="BM1623" s="32"/>
      <c r="BN1623" s="32"/>
      <c r="BO1623" s="32"/>
      <c r="BP1623" s="32"/>
      <c r="BQ1623" s="32"/>
      <c r="BR1623" s="32"/>
      <c r="BS1623" s="32"/>
      <c r="BT1623" s="32"/>
      <c r="BU1623" s="32"/>
      <c r="BV1623" s="32"/>
      <c r="BW1623" s="32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32"/>
      <c r="CK1623" s="32"/>
      <c r="CL1623" s="32"/>
      <c r="CM1623" s="32"/>
      <c r="CN1623" s="32"/>
      <c r="CO1623" s="32"/>
      <c r="CP1623" s="32"/>
      <c r="CQ1623" s="32"/>
      <c r="CR1623" s="32"/>
      <c r="CS1623" s="32"/>
      <c r="CT1623" s="32"/>
      <c r="CU1623" s="32"/>
      <c r="CV1623" s="32"/>
      <c r="CW1623" s="32"/>
      <c r="CX1623" s="32"/>
      <c r="CY1623" s="32"/>
      <c r="CZ1623" s="32"/>
      <c r="DA1623" s="32"/>
      <c r="DB1623" s="32"/>
      <c r="DC1623" s="32"/>
      <c r="DD1623" s="32"/>
      <c r="DE1623" s="32"/>
      <c r="DF1623" s="32"/>
      <c r="DG1623" s="32"/>
      <c r="DH1623" s="32"/>
      <c r="DI1623" s="32"/>
      <c r="DJ1623" s="32"/>
      <c r="DK1623" s="32"/>
      <c r="DL1623" s="32"/>
      <c r="DM1623" s="32"/>
      <c r="DN1623" s="32"/>
      <c r="DO1623" s="32"/>
      <c r="DP1623" s="32"/>
      <c r="DQ1623" s="32"/>
      <c r="DR1623" s="32"/>
      <c r="DS1623" s="32"/>
      <c r="DT1623" s="32"/>
      <c r="DU1623" s="32"/>
      <c r="DV1623" s="32"/>
      <c r="DW1623" s="32"/>
      <c r="DX1623" s="32"/>
    </row>
    <row r="1624" spans="1:128" x14ac:dyDescent="0.25">
      <c r="A1624" s="34" t="s">
        <v>84</v>
      </c>
      <c r="B1624" s="1">
        <v>39094</v>
      </c>
      <c r="C1624" s="2"/>
      <c r="G1624" t="s">
        <v>21</v>
      </c>
      <c r="U1624"/>
      <c r="X1624"/>
      <c r="Z1624"/>
      <c r="AC1624" s="42"/>
      <c r="AE1624"/>
      <c r="AM1624"/>
      <c r="AP1624"/>
      <c r="BA1624"/>
      <c r="BB1624" s="40">
        <v>0</v>
      </c>
      <c r="BC1624"/>
      <c r="BI1624" s="2">
        <v>128.38990741004611</v>
      </c>
    </row>
    <row r="1625" spans="1:128" x14ac:dyDescent="0.25">
      <c r="A1625" s="34" t="s">
        <v>84</v>
      </c>
      <c r="B1625" s="1">
        <v>39098</v>
      </c>
      <c r="C1625" s="2"/>
      <c r="G1625" t="s">
        <v>21</v>
      </c>
      <c r="U1625"/>
      <c r="X1625"/>
      <c r="Z1625"/>
      <c r="AC1625" s="42"/>
      <c r="AE1625"/>
      <c r="AM1625"/>
      <c r="AP1625"/>
      <c r="BA1625"/>
      <c r="BB1625" s="40">
        <v>0</v>
      </c>
      <c r="BC1625"/>
      <c r="BI1625" s="2">
        <v>110.82096775239469</v>
      </c>
    </row>
    <row r="1626" spans="1:128" x14ac:dyDescent="0.25">
      <c r="A1626" s="34" t="s">
        <v>84</v>
      </c>
      <c r="B1626" s="1">
        <v>39101</v>
      </c>
      <c r="C1626" s="2"/>
      <c r="G1626" t="s">
        <v>21</v>
      </c>
      <c r="U1626"/>
      <c r="X1626"/>
      <c r="Z1626"/>
      <c r="AC1626" s="42"/>
      <c r="AE1626"/>
      <c r="AM1626"/>
      <c r="AP1626"/>
      <c r="BA1626"/>
      <c r="BB1626" s="40">
        <v>0</v>
      </c>
      <c r="BC1626"/>
      <c r="BI1626" s="2">
        <v>192.308190346299</v>
      </c>
    </row>
    <row r="1627" spans="1:128" x14ac:dyDescent="0.25">
      <c r="A1627" s="34" t="s">
        <v>84</v>
      </c>
      <c r="B1627" s="1">
        <v>39104</v>
      </c>
      <c r="C1627" s="2"/>
      <c r="D1627" s="1"/>
      <c r="F1627">
        <v>104</v>
      </c>
      <c r="G1627" t="s">
        <v>21</v>
      </c>
      <c r="H1627" s="2"/>
      <c r="I1627" s="12"/>
      <c r="J1627" s="12"/>
      <c r="K1627" s="2"/>
      <c r="L1627" s="36"/>
      <c r="M1627" s="2"/>
      <c r="N1627" s="2"/>
      <c r="O1627" s="2"/>
      <c r="P1627" s="12"/>
      <c r="Q1627" s="12"/>
      <c r="R1627" s="12"/>
      <c r="S1627" s="12"/>
      <c r="T1627" s="12"/>
      <c r="U1627" s="12"/>
      <c r="W1627" s="12"/>
      <c r="X1627" s="12"/>
      <c r="Y1627" s="12"/>
      <c r="Z1627" s="12"/>
      <c r="AB1627" s="12">
        <v>1.42</v>
      </c>
      <c r="AC1627" s="4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O1627" s="12"/>
      <c r="AP1627" s="12"/>
      <c r="AQ1627" s="12"/>
      <c r="AR1627" s="41">
        <v>282</v>
      </c>
      <c r="AS1627" s="12">
        <v>20.75</v>
      </c>
      <c r="AT1627" s="12">
        <v>105.25</v>
      </c>
      <c r="AU1627" s="12"/>
      <c r="AV1627" s="12"/>
      <c r="AW1627" s="12"/>
      <c r="AX1627" s="13"/>
      <c r="AY1627" s="12"/>
      <c r="AZ1627" s="12"/>
      <c r="BA1627" s="12"/>
      <c r="BB1627" s="40">
        <v>0</v>
      </c>
      <c r="BC1627" s="12"/>
      <c r="BE1627" s="12"/>
      <c r="BF1627" s="12"/>
      <c r="BG1627" s="12"/>
      <c r="BH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2"/>
      <c r="DF1627" s="12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</row>
    <row r="1628" spans="1:128" x14ac:dyDescent="0.25">
      <c r="A1628" s="34" t="s">
        <v>84</v>
      </c>
      <c r="B1628" s="1">
        <v>39107</v>
      </c>
      <c r="C1628" s="2"/>
      <c r="G1628" t="s">
        <v>21</v>
      </c>
      <c r="U1628"/>
      <c r="X1628"/>
      <c r="Z1628"/>
      <c r="AC1628" s="42"/>
      <c r="AE1628"/>
      <c r="AM1628"/>
      <c r="AP1628"/>
      <c r="BA1628"/>
      <c r="BB1628" s="40">
        <v>0</v>
      </c>
      <c r="BC1628"/>
      <c r="BI1628" s="2">
        <v>138.9159975952939</v>
      </c>
    </row>
    <row r="1629" spans="1:128" x14ac:dyDescent="0.25">
      <c r="A1629" s="34" t="s">
        <v>84</v>
      </c>
      <c r="B1629" s="1">
        <v>39113</v>
      </c>
      <c r="C1629" s="2"/>
      <c r="G1629" t="s">
        <v>21</v>
      </c>
      <c r="U1629"/>
      <c r="X1629"/>
      <c r="Z1629"/>
      <c r="AC1629" s="42"/>
      <c r="AE1629"/>
      <c r="AM1629"/>
      <c r="AP1629"/>
      <c r="BA1629"/>
      <c r="BB1629" s="40">
        <v>0</v>
      </c>
      <c r="BC1629"/>
      <c r="BI1629" s="2">
        <v>120.4485575310717</v>
      </c>
    </row>
    <row r="1630" spans="1:128" x14ac:dyDescent="0.25">
      <c r="A1630" s="34" t="s">
        <v>84</v>
      </c>
      <c r="B1630" s="1">
        <v>39117</v>
      </c>
      <c r="C1630" s="2"/>
      <c r="G1630" t="s">
        <v>21</v>
      </c>
      <c r="U1630"/>
      <c r="X1630"/>
      <c r="Z1630"/>
      <c r="AC1630" s="42"/>
      <c r="AE1630"/>
      <c r="AM1630"/>
      <c r="AP1630"/>
      <c r="BA1630"/>
      <c r="BB1630" s="40">
        <v>0</v>
      </c>
      <c r="BC1630"/>
      <c r="BI1630" s="2">
        <v>115.0507164889523</v>
      </c>
    </row>
    <row r="1631" spans="1:128" x14ac:dyDescent="0.25">
      <c r="A1631" s="34" t="s">
        <v>84</v>
      </c>
      <c r="B1631" s="1">
        <v>39120</v>
      </c>
      <c r="C1631" s="2"/>
      <c r="G1631" t="s">
        <v>21</v>
      </c>
      <c r="U1631"/>
      <c r="X1631"/>
      <c r="Z1631"/>
      <c r="AC1631" s="42"/>
      <c r="AE1631"/>
      <c r="AM1631"/>
      <c r="AP1631"/>
      <c r="BA1631"/>
      <c r="BB1631" s="40">
        <v>0</v>
      </c>
      <c r="BC1631"/>
      <c r="BI1631" s="2">
        <v>181.11593042590911</v>
      </c>
    </row>
    <row r="1632" spans="1:128" x14ac:dyDescent="0.25">
      <c r="A1632" s="34" t="s">
        <v>84</v>
      </c>
      <c r="B1632" s="1">
        <v>39129</v>
      </c>
      <c r="C1632" s="2"/>
      <c r="G1632" t="s">
        <v>21</v>
      </c>
      <c r="U1632"/>
      <c r="X1632"/>
      <c r="Z1632"/>
      <c r="AC1632" s="42"/>
      <c r="AE1632"/>
      <c r="AM1632"/>
      <c r="AP1632"/>
      <c r="BA1632"/>
      <c r="BB1632" s="40">
        <v>0</v>
      </c>
      <c r="BC1632"/>
      <c r="BI1632" s="2">
        <v>136.6298552013819</v>
      </c>
    </row>
    <row r="1633" spans="1:128" x14ac:dyDescent="0.25">
      <c r="A1633" s="34" t="s">
        <v>84</v>
      </c>
      <c r="B1633" s="1">
        <v>39135</v>
      </c>
      <c r="C1633" s="2"/>
      <c r="G1633" t="s">
        <v>21</v>
      </c>
      <c r="U1633"/>
      <c r="X1633"/>
      <c r="Z1633"/>
      <c r="AC1633" s="42"/>
      <c r="AE1633"/>
      <c r="AM1633"/>
      <c r="AP1633"/>
      <c r="BA1633"/>
      <c r="BB1633" s="40">
        <v>0</v>
      </c>
      <c r="BC1633"/>
      <c r="BI1633" s="2">
        <v>107.6242926211024</v>
      </c>
    </row>
    <row r="1634" spans="1:128" x14ac:dyDescent="0.25">
      <c r="A1634" s="34" t="s">
        <v>84</v>
      </c>
      <c r="B1634" s="1">
        <v>39146</v>
      </c>
      <c r="C1634" s="2"/>
      <c r="G1634" t="s">
        <v>21</v>
      </c>
      <c r="U1634"/>
      <c r="X1634"/>
      <c r="Z1634"/>
      <c r="AC1634" s="42"/>
      <c r="AE1634"/>
      <c r="AM1634"/>
      <c r="AP1634"/>
      <c r="BA1634"/>
      <c r="BB1634" s="40">
        <v>0</v>
      </c>
      <c r="BC1634"/>
      <c r="BI1634" s="2">
        <v>103.5321709498091</v>
      </c>
    </row>
    <row r="1635" spans="1:128" x14ac:dyDescent="0.25">
      <c r="A1635" s="34" t="s">
        <v>84</v>
      </c>
      <c r="B1635" s="1">
        <v>39150</v>
      </c>
      <c r="C1635" s="2"/>
      <c r="G1635" t="s">
        <v>21</v>
      </c>
      <c r="U1635"/>
      <c r="X1635"/>
      <c r="Z1635"/>
      <c r="AC1635" s="42"/>
      <c r="AE1635"/>
      <c r="AM1635"/>
      <c r="AP1635"/>
      <c r="BA1635"/>
      <c r="BB1635" s="40">
        <v>0</v>
      </c>
      <c r="BC1635"/>
      <c r="BI1635" s="2">
        <v>95.840236819009277</v>
      </c>
    </row>
    <row r="1636" spans="1:128" x14ac:dyDescent="0.25">
      <c r="A1636" s="34" t="s">
        <v>84</v>
      </c>
      <c r="B1636" s="1">
        <v>39157</v>
      </c>
      <c r="C1636" s="2"/>
      <c r="G1636" t="s">
        <v>21</v>
      </c>
      <c r="U1636"/>
      <c r="X1636"/>
      <c r="Z1636"/>
      <c r="AC1636" s="42"/>
      <c r="AE1636"/>
      <c r="AM1636"/>
      <c r="AP1636"/>
      <c r="BA1636"/>
      <c r="BB1636" s="40">
        <v>0</v>
      </c>
      <c r="BC1636"/>
      <c r="BI1636" s="2">
        <v>71.263715998070822</v>
      </c>
    </row>
    <row r="1637" spans="1:128" x14ac:dyDescent="0.25">
      <c r="A1637" s="34" t="s">
        <v>84</v>
      </c>
      <c r="B1637" s="1">
        <v>39161</v>
      </c>
      <c r="C1637" s="2"/>
      <c r="D1637" s="1"/>
      <c r="F1637">
        <v>161</v>
      </c>
      <c r="G1637" t="s">
        <v>21</v>
      </c>
      <c r="H1637" s="2"/>
      <c r="I1637" s="12"/>
      <c r="J1637" s="12"/>
      <c r="K1637" s="2"/>
      <c r="L1637" s="36"/>
      <c r="M1637" s="2"/>
      <c r="N1637" s="2"/>
      <c r="O1637" s="2"/>
      <c r="P1637" s="12"/>
      <c r="Q1637" s="12"/>
      <c r="R1637" s="12"/>
      <c r="S1637" s="12"/>
      <c r="T1637" s="12"/>
      <c r="U1637" s="12"/>
      <c r="W1637" s="12"/>
      <c r="X1637" s="12"/>
      <c r="Y1637" s="12"/>
      <c r="Z1637" s="12"/>
      <c r="AB1637" s="12">
        <v>1.21</v>
      </c>
      <c r="AC1637" s="4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O1637" s="12"/>
      <c r="AP1637" s="12"/>
      <c r="AQ1637" s="12"/>
      <c r="AR1637" s="41"/>
      <c r="AS1637" s="12">
        <v>0</v>
      </c>
      <c r="AT1637" s="12">
        <v>116.6</v>
      </c>
      <c r="AU1637" s="12">
        <v>71.571462782674601</v>
      </c>
      <c r="AV1637" s="12"/>
      <c r="AW1637" s="12"/>
      <c r="AX1637" s="13"/>
      <c r="AY1637" s="12"/>
      <c r="AZ1637" s="12"/>
      <c r="BA1637" s="12"/>
      <c r="BB1637" s="40">
        <v>0</v>
      </c>
      <c r="BC1637" s="12"/>
      <c r="BE1637" s="12"/>
      <c r="BF1637" s="12"/>
      <c r="BG1637" s="12"/>
      <c r="BH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  <c r="CZ1637" s="12"/>
      <c r="DA1637" s="12"/>
      <c r="DB1637" s="12"/>
      <c r="DC1637" s="12"/>
      <c r="DD1637" s="12"/>
      <c r="DE1637" s="12"/>
      <c r="DF1637" s="12"/>
      <c r="DG1637" s="12"/>
      <c r="DH1637" s="12"/>
      <c r="DI1637" s="12"/>
      <c r="DJ1637" s="12"/>
      <c r="DK1637" s="12"/>
      <c r="DL1637" s="12"/>
      <c r="DM1637" s="12"/>
      <c r="DN1637" s="12"/>
      <c r="DO1637" s="12"/>
      <c r="DP1637" s="12"/>
      <c r="DQ1637" s="12"/>
      <c r="DR1637" s="12"/>
      <c r="DS1637" s="12"/>
      <c r="DT1637" s="12"/>
      <c r="DU1637" s="12"/>
      <c r="DV1637" s="12"/>
      <c r="DW1637" s="12"/>
      <c r="DX1637" s="12"/>
    </row>
    <row r="1638" spans="1:128" x14ac:dyDescent="0.25">
      <c r="A1638" s="34" t="s">
        <v>84</v>
      </c>
      <c r="B1638" s="1">
        <v>39162</v>
      </c>
      <c r="C1638" s="2"/>
      <c r="G1638" t="s">
        <v>21</v>
      </c>
      <c r="U1638"/>
      <c r="X1638"/>
      <c r="Z1638"/>
      <c r="AC1638" s="42"/>
      <c r="AE1638"/>
      <c r="AM1638"/>
      <c r="AP1638"/>
      <c r="BA1638"/>
      <c r="BB1638" s="40">
        <v>0</v>
      </c>
      <c r="BC1638"/>
      <c r="BI1638" s="2">
        <v>63.033860555610332</v>
      </c>
    </row>
    <row r="1639" spans="1:128" x14ac:dyDescent="0.25">
      <c r="A1639" s="34" t="s">
        <v>84</v>
      </c>
      <c r="B1639" s="1">
        <v>39168</v>
      </c>
      <c r="C1639" s="2"/>
      <c r="G1639" t="s">
        <v>21</v>
      </c>
      <c r="U1639"/>
      <c r="X1639"/>
      <c r="Z1639"/>
      <c r="AC1639" s="42"/>
      <c r="AE1639"/>
      <c r="AM1639"/>
      <c r="AP1639"/>
      <c r="BA1639"/>
      <c r="BB1639" s="40">
        <v>0</v>
      </c>
      <c r="BC1639"/>
      <c r="BI1639" s="2">
        <v>44.934011062544272</v>
      </c>
    </row>
    <row r="1640" spans="1:128" x14ac:dyDescent="0.25">
      <c r="A1640" s="34" t="s">
        <v>84</v>
      </c>
      <c r="B1640" s="1">
        <v>39176</v>
      </c>
      <c r="C1640" s="2"/>
      <c r="G1640" t="s">
        <v>21</v>
      </c>
      <c r="U1640"/>
      <c r="X1640"/>
      <c r="Z1640"/>
      <c r="AC1640" s="42"/>
      <c r="AE1640"/>
      <c r="AM1640"/>
      <c r="AP1640"/>
      <c r="BA1640"/>
      <c r="BB1640" s="40">
        <v>0</v>
      </c>
      <c r="BC1640"/>
      <c r="BI1640" s="2">
        <v>44.572232962241948</v>
      </c>
    </row>
    <row r="1641" spans="1:128" x14ac:dyDescent="0.25">
      <c r="A1641" s="34" t="s">
        <v>84</v>
      </c>
      <c r="B1641" s="1">
        <v>39000</v>
      </c>
      <c r="C1641" s="2">
        <v>0</v>
      </c>
      <c r="D1641" s="1" t="s">
        <v>223</v>
      </c>
      <c r="E1641" t="s">
        <v>14</v>
      </c>
      <c r="F1641">
        <v>0</v>
      </c>
      <c r="G1641" t="s">
        <v>21</v>
      </c>
      <c r="H1641" s="2"/>
      <c r="I1641" s="12"/>
      <c r="J1641" s="12"/>
      <c r="K1641" s="2"/>
      <c r="L1641" s="36"/>
      <c r="M1641" s="2"/>
      <c r="N1641" s="2"/>
      <c r="O1641" s="2"/>
      <c r="P1641" s="12"/>
      <c r="Q1641" s="12"/>
      <c r="R1641" s="12"/>
      <c r="S1641" s="12"/>
      <c r="T1641" s="12"/>
      <c r="U1641" s="12"/>
      <c r="W1641" s="12"/>
      <c r="X1641" s="12"/>
      <c r="Y1641" s="12"/>
      <c r="Z1641" s="12"/>
      <c r="AB1641" s="12"/>
      <c r="AC1641" s="4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O1641" s="12"/>
      <c r="AP1641" s="12"/>
      <c r="AQ1641" s="12"/>
      <c r="AR1641" s="41"/>
      <c r="AS1641" s="12"/>
      <c r="AT1641" s="12"/>
      <c r="AU1641" s="12"/>
      <c r="AV1641" s="12"/>
      <c r="AW1641" s="12"/>
      <c r="AX1641" s="13"/>
      <c r="AY1641" s="12"/>
      <c r="AZ1641" s="12"/>
      <c r="BA1641" s="12"/>
      <c r="BB1641" s="40">
        <v>0</v>
      </c>
      <c r="BC1641" s="12"/>
      <c r="BE1641" s="12"/>
      <c r="BF1641" s="12"/>
      <c r="BG1641" s="12"/>
      <c r="BH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  <c r="CN1641" s="12"/>
      <c r="CO1641" s="12"/>
      <c r="CP1641" s="12"/>
      <c r="CQ1641" s="12"/>
      <c r="CR1641" s="12"/>
      <c r="CS1641" s="12"/>
      <c r="CT1641" s="12"/>
      <c r="CU1641" s="12"/>
      <c r="CV1641" s="12"/>
      <c r="CW1641" s="12"/>
      <c r="CX1641" s="12"/>
      <c r="CY1641" s="12"/>
      <c r="CZ1641" s="12"/>
      <c r="DA1641" s="12"/>
      <c r="DB1641" s="12"/>
      <c r="DC1641" s="12"/>
      <c r="DD1641" s="12"/>
      <c r="DE1641" s="12"/>
      <c r="DF1641" s="12"/>
      <c r="DG1641" s="12"/>
      <c r="DH1641" s="12"/>
      <c r="DI1641" s="12"/>
      <c r="DJ1641" s="12"/>
      <c r="DK1641" s="12"/>
      <c r="DL1641" s="12"/>
      <c r="DM1641" s="12"/>
      <c r="DN1641" s="12"/>
      <c r="DO1641" s="12"/>
      <c r="DP1641" s="12"/>
      <c r="DQ1641" s="12"/>
      <c r="DR1641" s="12"/>
      <c r="DS1641" s="12"/>
      <c r="DT1641" s="12"/>
      <c r="DU1641" s="12"/>
      <c r="DV1641" s="12"/>
      <c r="DW1641" s="12"/>
      <c r="DX1641" s="12"/>
    </row>
    <row r="1642" spans="1:128" x14ac:dyDescent="0.25">
      <c r="A1642" s="34" t="s">
        <v>84</v>
      </c>
      <c r="B1642" s="1">
        <v>39052</v>
      </c>
      <c r="C1642" s="2">
        <v>3</v>
      </c>
      <c r="D1642" t="s">
        <v>224</v>
      </c>
      <c r="E1642" t="s">
        <v>16</v>
      </c>
      <c r="F1642" s="2">
        <v>52</v>
      </c>
      <c r="G1642" t="s">
        <v>21</v>
      </c>
      <c r="H1642" s="2"/>
      <c r="I1642" s="12"/>
      <c r="J1642" s="12"/>
      <c r="K1642" s="2"/>
      <c r="L1642" s="36">
        <v>52</v>
      </c>
      <c r="M1642" s="2"/>
      <c r="N1642" s="2"/>
      <c r="O1642" s="2"/>
      <c r="P1642" s="12"/>
      <c r="Q1642" s="12"/>
      <c r="R1642" s="12"/>
      <c r="S1642" s="12"/>
      <c r="T1642" s="12"/>
      <c r="U1642" s="12"/>
      <c r="W1642" s="12"/>
      <c r="X1642" s="12"/>
      <c r="Y1642" s="12"/>
      <c r="Z1642" s="12"/>
      <c r="AB1642" s="12"/>
      <c r="AC1642" s="4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O1642" s="12"/>
      <c r="AP1642" s="12"/>
      <c r="AQ1642" s="12"/>
      <c r="AR1642" s="41"/>
      <c r="AS1642" s="12"/>
      <c r="AT1642" s="12"/>
      <c r="AU1642" s="12"/>
      <c r="AV1642" s="12"/>
      <c r="AW1642" s="13"/>
      <c r="AY1642" s="12"/>
      <c r="AZ1642" s="12"/>
      <c r="BA1642" s="12"/>
      <c r="BB1642" s="40">
        <v>0</v>
      </c>
      <c r="BC1642" s="12"/>
      <c r="BE1642" s="12"/>
      <c r="BF1642" s="12"/>
      <c r="BG1642" s="12"/>
      <c r="BH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  <c r="CN1642" s="12"/>
      <c r="CO1642" s="12"/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  <c r="CZ1642" s="12"/>
      <c r="DA1642" s="12"/>
      <c r="DB1642" s="12"/>
      <c r="DC1642" s="12"/>
      <c r="DD1642" s="12"/>
      <c r="DE1642" s="12"/>
      <c r="DF1642" s="12"/>
      <c r="DG1642" s="12"/>
      <c r="DH1642" s="12"/>
      <c r="DI1642" s="12"/>
      <c r="DJ1642" s="12"/>
      <c r="DK1642" s="12"/>
      <c r="DL1642" s="12"/>
      <c r="DM1642" s="12"/>
      <c r="DN1642" s="12"/>
      <c r="DO1642" s="12"/>
      <c r="DP1642" s="12"/>
      <c r="DQ1642" s="12"/>
      <c r="DR1642" s="12"/>
      <c r="DS1642" s="12"/>
      <c r="DT1642" s="12"/>
      <c r="DU1642" s="12"/>
      <c r="DV1642" s="12"/>
      <c r="DW1642" s="12"/>
      <c r="DX1642" s="12"/>
    </row>
    <row r="1643" spans="1:128" x14ac:dyDescent="0.25">
      <c r="A1643" s="34" t="s">
        <v>87</v>
      </c>
      <c r="B1643" s="1">
        <v>39009</v>
      </c>
      <c r="C1643" s="2">
        <v>2</v>
      </c>
      <c r="D1643" s="1" t="s">
        <v>219</v>
      </c>
      <c r="E1643" t="s">
        <v>99</v>
      </c>
      <c r="F1643">
        <v>9</v>
      </c>
      <c r="G1643" t="s">
        <v>21</v>
      </c>
      <c r="H1643" s="2"/>
      <c r="I1643" s="12"/>
      <c r="J1643" s="12"/>
      <c r="K1643" s="2">
        <v>9</v>
      </c>
      <c r="L1643" s="36"/>
      <c r="M1643" s="2"/>
      <c r="N1643" s="2"/>
      <c r="O1643" s="2"/>
      <c r="P1643" s="12"/>
      <c r="Q1643" s="12"/>
      <c r="R1643" s="12"/>
      <c r="S1643" s="12"/>
      <c r="T1643" s="12"/>
      <c r="U1643" s="12"/>
      <c r="W1643" s="12"/>
      <c r="X1643" s="12"/>
      <c r="Y1643" s="12"/>
      <c r="Z1643" s="12"/>
      <c r="AB1643" s="12"/>
      <c r="AC1643" s="4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O1643" s="12"/>
      <c r="AP1643" s="12"/>
      <c r="AQ1643" s="12"/>
      <c r="AR1643" s="41"/>
      <c r="AS1643" s="12"/>
      <c r="AT1643" s="12"/>
      <c r="AU1643" s="12"/>
      <c r="AV1643" s="12"/>
      <c r="AW1643" s="12"/>
      <c r="AX1643" s="13"/>
      <c r="AY1643" s="12"/>
      <c r="AZ1643" s="12"/>
      <c r="BA1643" s="12"/>
      <c r="BB1643" s="40">
        <v>0</v>
      </c>
      <c r="BC1643" s="12"/>
      <c r="BE1643" s="12"/>
      <c r="BF1643" s="12"/>
      <c r="BG1643" s="12"/>
      <c r="BH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  <c r="CZ1643" s="12"/>
      <c r="DA1643" s="12"/>
      <c r="DB1643" s="12"/>
      <c r="DC1643" s="12"/>
      <c r="DD1643" s="12"/>
      <c r="DE1643" s="12"/>
      <c r="DF1643" s="12"/>
      <c r="DG1643" s="12"/>
      <c r="DH1643" s="12"/>
      <c r="DI1643" s="12"/>
      <c r="DJ1643" s="12"/>
      <c r="DK1643" s="12"/>
      <c r="DL1643" s="12"/>
      <c r="DM1643" s="12"/>
      <c r="DN1643" s="12"/>
      <c r="DO1643" s="12"/>
      <c r="DP1643" s="12"/>
      <c r="DQ1643" s="12"/>
      <c r="DR1643" s="12"/>
      <c r="DS1643" s="12"/>
      <c r="DT1643" s="12"/>
      <c r="DU1643" s="12"/>
      <c r="DV1643" s="12"/>
      <c r="DW1643" s="12"/>
      <c r="DX1643" s="12"/>
    </row>
    <row r="1644" spans="1:128" x14ac:dyDescent="0.25">
      <c r="A1644" s="34" t="s">
        <v>87</v>
      </c>
      <c r="B1644" s="30">
        <v>39071</v>
      </c>
      <c r="C1644" s="2">
        <v>4</v>
      </c>
      <c r="D1644" t="s">
        <v>220</v>
      </c>
      <c r="E1644" s="29" t="s">
        <v>17</v>
      </c>
      <c r="F1644" s="29">
        <v>71</v>
      </c>
      <c r="G1644" t="s">
        <v>21</v>
      </c>
      <c r="H1644" s="31"/>
      <c r="I1644" s="32"/>
      <c r="J1644" s="32"/>
      <c r="K1644" s="31"/>
      <c r="L1644" s="36"/>
      <c r="M1644" s="31">
        <v>71</v>
      </c>
      <c r="N1644" s="31"/>
      <c r="O1644" s="31"/>
      <c r="P1644" s="32"/>
      <c r="Q1644" s="32"/>
      <c r="R1644" s="32"/>
      <c r="S1644" s="32"/>
      <c r="T1644" s="32"/>
      <c r="U1644" s="32"/>
      <c r="W1644" s="32"/>
      <c r="X1644" s="32"/>
      <c r="Y1644" s="32"/>
      <c r="Z1644" s="32"/>
      <c r="AB1644" s="32">
        <v>0.57999999999999996</v>
      </c>
      <c r="AC1644" s="4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O1644" s="32"/>
      <c r="AP1644" s="32"/>
      <c r="AQ1644" s="32"/>
      <c r="AR1644" s="41">
        <v>134</v>
      </c>
      <c r="AS1644" s="32">
        <v>68</v>
      </c>
      <c r="AT1644" s="32">
        <v>1</v>
      </c>
      <c r="AU1644" s="32"/>
      <c r="AV1644" s="32"/>
      <c r="AW1644" s="32"/>
      <c r="AX1644" s="32"/>
      <c r="AY1644" s="32"/>
      <c r="AZ1644" s="32"/>
      <c r="BA1644" s="32"/>
      <c r="BB1644" s="40">
        <v>0</v>
      </c>
      <c r="BC1644" s="32"/>
      <c r="BE1644" s="32"/>
      <c r="BF1644" s="32"/>
      <c r="BG1644" s="32"/>
      <c r="BH1644" s="32"/>
      <c r="BI1644" s="29"/>
      <c r="BJ1644" s="32"/>
      <c r="BK1644" s="32"/>
      <c r="BL1644" s="32"/>
      <c r="BM1644" s="32"/>
      <c r="BN1644" s="32"/>
      <c r="BO1644" s="32"/>
      <c r="BP1644" s="32"/>
      <c r="BQ1644" s="32"/>
      <c r="BR1644" s="32"/>
      <c r="BS1644" s="32"/>
      <c r="BT1644" s="32"/>
      <c r="BU1644" s="32"/>
      <c r="BV1644" s="32"/>
      <c r="BW1644" s="32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32"/>
      <c r="CK1644" s="32"/>
      <c r="CL1644" s="32"/>
      <c r="CM1644" s="32"/>
      <c r="CN1644" s="32"/>
      <c r="CO1644" s="32"/>
      <c r="CP1644" s="32"/>
      <c r="CQ1644" s="32"/>
      <c r="CR1644" s="32"/>
      <c r="CS1644" s="32"/>
      <c r="CT1644" s="32"/>
      <c r="CU1644" s="32"/>
      <c r="CV1644" s="32"/>
      <c r="CW1644" s="32"/>
      <c r="CX1644" s="32"/>
      <c r="CY1644" s="32"/>
      <c r="CZ1644" s="32"/>
      <c r="DA1644" s="32"/>
      <c r="DB1644" s="32"/>
      <c r="DC1644" s="32"/>
      <c r="DD1644" s="32"/>
      <c r="DE1644" s="32"/>
      <c r="DF1644" s="32"/>
      <c r="DG1644" s="32"/>
      <c r="DH1644" s="32"/>
      <c r="DI1644" s="32"/>
      <c r="DJ1644" s="32"/>
      <c r="DK1644" s="32"/>
      <c r="DL1644" s="32"/>
      <c r="DM1644" s="32"/>
      <c r="DN1644" s="32"/>
      <c r="DO1644" s="32"/>
      <c r="DP1644" s="32"/>
      <c r="DQ1644" s="32"/>
      <c r="DR1644" s="32"/>
      <c r="DS1644" s="32"/>
      <c r="DT1644" s="32"/>
      <c r="DU1644" s="32"/>
      <c r="DV1644" s="32"/>
      <c r="DW1644" s="32"/>
      <c r="DX1644" s="32"/>
    </row>
    <row r="1645" spans="1:128" x14ac:dyDescent="0.25">
      <c r="A1645" s="34" t="s">
        <v>87</v>
      </c>
      <c r="B1645" s="4"/>
      <c r="C1645" s="36">
        <v>9</v>
      </c>
      <c r="D1645" t="s">
        <v>122</v>
      </c>
      <c r="E1645" t="s">
        <v>22</v>
      </c>
      <c r="F1645" s="5"/>
      <c r="G1645" t="s">
        <v>21</v>
      </c>
      <c r="H1645" s="2"/>
      <c r="I1645" s="12"/>
      <c r="J1645" s="12"/>
      <c r="K1645" s="2"/>
      <c r="L1645" s="36"/>
      <c r="M1645" s="2"/>
      <c r="N1645" s="2"/>
      <c r="O1645" s="2"/>
      <c r="P1645" s="12"/>
      <c r="Q1645" s="12"/>
      <c r="R1645" s="12"/>
      <c r="S1645" s="12"/>
      <c r="T1645" s="12"/>
      <c r="U1645" s="12"/>
      <c r="W1645" s="12"/>
      <c r="X1645" s="12"/>
      <c r="Y1645" s="12"/>
      <c r="Z1645" s="12"/>
      <c r="AB1645" s="12"/>
      <c r="AC1645" s="4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O1645" s="12"/>
      <c r="AP1645" s="12"/>
      <c r="AQ1645" s="12"/>
      <c r="AR1645" s="41"/>
      <c r="AS1645" s="12"/>
      <c r="AT1645" s="12"/>
      <c r="AU1645" s="12"/>
      <c r="AV1645" s="12"/>
      <c r="AW1645" s="12"/>
      <c r="AX1645" s="13"/>
      <c r="AY1645" s="12"/>
      <c r="AZ1645" s="12">
        <v>41.011742140252636</v>
      </c>
      <c r="BA1645" s="12">
        <v>2383.5</v>
      </c>
      <c r="BB1645" s="40">
        <v>238.35</v>
      </c>
      <c r="BC1645" s="12"/>
      <c r="BE1645" s="12"/>
      <c r="BF1645" s="12">
        <v>10.5</v>
      </c>
      <c r="BG1645" s="12"/>
      <c r="BH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2"/>
      <c r="CV1645" s="12"/>
      <c r="CW1645" s="12"/>
      <c r="CX1645" s="12"/>
      <c r="CY1645" s="12"/>
      <c r="CZ1645" s="12"/>
      <c r="DA1645" s="12"/>
      <c r="DB1645" s="12"/>
      <c r="DC1645" s="12"/>
      <c r="DD1645" s="12"/>
      <c r="DE1645" s="12"/>
      <c r="DF1645" s="12"/>
      <c r="DG1645" s="12"/>
      <c r="DH1645" s="12"/>
      <c r="DI1645" s="12"/>
      <c r="DJ1645" s="12"/>
      <c r="DK1645" s="12"/>
      <c r="DL1645" s="12"/>
      <c r="DM1645" s="12"/>
      <c r="DN1645" s="12"/>
      <c r="DO1645" s="12"/>
      <c r="DP1645" s="12"/>
      <c r="DQ1645" s="12"/>
      <c r="DR1645" s="12"/>
      <c r="DS1645" s="12"/>
      <c r="DT1645" s="12"/>
      <c r="DU1645" s="12"/>
      <c r="DV1645" s="12"/>
      <c r="DW1645" s="12"/>
      <c r="DX1645" s="12"/>
    </row>
    <row r="1646" spans="1:128" x14ac:dyDescent="0.25">
      <c r="A1646" s="34" t="s">
        <v>87</v>
      </c>
      <c r="B1646" s="1">
        <v>39158</v>
      </c>
      <c r="C1646" s="2">
        <v>8</v>
      </c>
      <c r="D1646" s="1" t="s">
        <v>221</v>
      </c>
      <c r="E1646" t="s">
        <v>19</v>
      </c>
      <c r="F1646">
        <v>158</v>
      </c>
      <c r="G1646" t="s">
        <v>21</v>
      </c>
      <c r="H1646" s="2"/>
      <c r="I1646" s="12"/>
      <c r="J1646" s="12"/>
      <c r="K1646" s="2"/>
      <c r="L1646" s="36"/>
      <c r="M1646" s="2"/>
      <c r="N1646" s="2"/>
      <c r="O1646" s="2">
        <v>158</v>
      </c>
      <c r="P1646" s="12"/>
      <c r="Q1646" s="12"/>
      <c r="R1646" s="12"/>
      <c r="S1646" s="12"/>
      <c r="T1646" s="12"/>
      <c r="U1646" s="12"/>
      <c r="W1646" s="12"/>
      <c r="X1646" s="12"/>
      <c r="Y1646" s="12"/>
      <c r="Z1646" s="12"/>
      <c r="AB1646" s="12"/>
      <c r="AC1646" s="4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O1646" s="12"/>
      <c r="AP1646" s="12"/>
      <c r="AQ1646" s="12"/>
      <c r="AR1646" s="41"/>
      <c r="AS1646" s="12"/>
      <c r="AT1646" s="12"/>
      <c r="AU1646" s="12"/>
      <c r="AV1646" s="12"/>
      <c r="AW1646" s="12"/>
      <c r="AX1646" s="13"/>
      <c r="AY1646" s="12"/>
      <c r="AZ1646" s="12"/>
      <c r="BA1646" s="12"/>
      <c r="BB1646" s="40">
        <v>0</v>
      </c>
      <c r="BC1646" s="12"/>
      <c r="BE1646" s="12"/>
      <c r="BF1646" s="12"/>
      <c r="BG1646" s="12"/>
      <c r="BH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  <c r="CN1646" s="12"/>
      <c r="CO1646" s="12"/>
      <c r="CP1646" s="12"/>
      <c r="CQ1646" s="12"/>
      <c r="CR1646" s="12"/>
      <c r="CS1646" s="12"/>
      <c r="CT1646" s="12"/>
      <c r="CU1646" s="12"/>
      <c r="CV1646" s="12"/>
      <c r="CW1646" s="12"/>
      <c r="CX1646" s="12"/>
      <c r="CY1646" s="12"/>
      <c r="CZ1646" s="12"/>
      <c r="DA1646" s="12"/>
      <c r="DB1646" s="12"/>
      <c r="DC1646" s="12"/>
      <c r="DD1646" s="12"/>
      <c r="DE1646" s="12"/>
      <c r="DF1646" s="12"/>
      <c r="DG1646" s="12"/>
      <c r="DH1646" s="12"/>
      <c r="DI1646" s="12"/>
      <c r="DJ1646" s="12"/>
      <c r="DK1646" s="12"/>
      <c r="DL1646" s="12"/>
      <c r="DM1646" s="12"/>
      <c r="DN1646" s="12"/>
      <c r="DO1646" s="12"/>
      <c r="DP1646" s="12"/>
      <c r="DQ1646" s="12"/>
      <c r="DR1646" s="12"/>
      <c r="DS1646" s="12"/>
      <c r="DT1646" s="12"/>
      <c r="DU1646" s="12"/>
      <c r="DV1646" s="12"/>
      <c r="DW1646" s="12"/>
      <c r="DX1646" s="12"/>
    </row>
    <row r="1647" spans="1:128" x14ac:dyDescent="0.25">
      <c r="A1647" s="34" t="s">
        <v>87</v>
      </c>
      <c r="B1647" s="30">
        <v>39126</v>
      </c>
      <c r="C1647" s="2">
        <v>7</v>
      </c>
      <c r="D1647" t="s">
        <v>222</v>
      </c>
      <c r="E1647" s="29" t="s">
        <v>18</v>
      </c>
      <c r="F1647" s="29">
        <v>126</v>
      </c>
      <c r="G1647" t="s">
        <v>21</v>
      </c>
      <c r="H1647" s="31"/>
      <c r="I1647" s="32"/>
      <c r="J1647" s="32"/>
      <c r="K1647" s="31"/>
      <c r="L1647" s="36"/>
      <c r="M1647" s="31"/>
      <c r="N1647" s="2">
        <v>126</v>
      </c>
      <c r="O1647" s="31"/>
      <c r="P1647" s="32"/>
      <c r="Q1647" s="32"/>
      <c r="R1647" s="32"/>
      <c r="S1647" s="32"/>
      <c r="T1647" s="32"/>
      <c r="U1647" s="32"/>
      <c r="W1647" s="32"/>
      <c r="X1647" s="32"/>
      <c r="Y1647" s="32"/>
      <c r="Z1647" s="32"/>
      <c r="AB1647" s="32">
        <v>2.0699999999999998</v>
      </c>
      <c r="AC1647" s="4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O1647" s="32"/>
      <c r="AP1647" s="32"/>
      <c r="AQ1647" s="32"/>
      <c r="AR1647" s="41">
        <v>305</v>
      </c>
      <c r="AS1647" s="32">
        <v>6.9844075720137617</v>
      </c>
      <c r="AT1647" s="32">
        <v>126.43</v>
      </c>
      <c r="AU1647" s="32">
        <v>1.3228569300662842</v>
      </c>
      <c r="AV1647" s="32"/>
      <c r="AW1647" s="32"/>
      <c r="AX1647" s="32"/>
      <c r="AY1647" s="32"/>
      <c r="AZ1647" s="32"/>
      <c r="BA1647" s="32"/>
      <c r="BB1647" s="40">
        <v>0</v>
      </c>
      <c r="BC1647" s="32"/>
      <c r="BE1647" s="32"/>
      <c r="BF1647" s="32"/>
      <c r="BG1647" s="32"/>
      <c r="BH1647" s="32"/>
      <c r="BI1647" s="31">
        <v>145.38253339996021</v>
      </c>
      <c r="BJ1647" s="32"/>
      <c r="BK1647" s="32"/>
      <c r="BL1647" s="32"/>
      <c r="BM1647" s="32"/>
      <c r="BN1647" s="32"/>
      <c r="BO1647" s="32"/>
      <c r="BP1647" s="32"/>
      <c r="BQ1647" s="32"/>
      <c r="BR1647" s="32"/>
      <c r="BS1647" s="32"/>
      <c r="BT1647" s="32"/>
      <c r="BU1647" s="32"/>
      <c r="BV1647" s="32"/>
      <c r="BW1647" s="32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32"/>
      <c r="CK1647" s="32"/>
      <c r="CL1647" s="32"/>
      <c r="CM1647" s="32"/>
      <c r="CN1647" s="32"/>
      <c r="CO1647" s="32"/>
      <c r="CP1647" s="32"/>
      <c r="CQ1647" s="32"/>
      <c r="CR1647" s="32"/>
      <c r="CS1647" s="32"/>
      <c r="CT1647" s="32"/>
      <c r="CU1647" s="32"/>
      <c r="CV1647" s="32"/>
      <c r="CW1647" s="32"/>
      <c r="CX1647" s="32"/>
      <c r="CY1647" s="32"/>
      <c r="CZ1647" s="32"/>
      <c r="DA1647" s="32"/>
      <c r="DB1647" s="32"/>
      <c r="DC1647" s="32"/>
      <c r="DD1647" s="32"/>
      <c r="DE1647" s="32"/>
      <c r="DF1647" s="32"/>
      <c r="DG1647" s="32"/>
      <c r="DH1647" s="32"/>
      <c r="DI1647" s="32"/>
      <c r="DJ1647" s="32"/>
      <c r="DK1647" s="32"/>
      <c r="DL1647" s="32"/>
      <c r="DM1647" s="32"/>
      <c r="DN1647" s="32"/>
      <c r="DO1647" s="32"/>
      <c r="DP1647" s="32"/>
      <c r="DQ1647" s="32"/>
      <c r="DR1647" s="32"/>
      <c r="DS1647" s="32"/>
      <c r="DT1647" s="32"/>
      <c r="DU1647" s="32"/>
      <c r="DV1647" s="32"/>
      <c r="DW1647" s="32"/>
      <c r="DX1647" s="32"/>
    </row>
    <row r="1648" spans="1:128" x14ac:dyDescent="0.25">
      <c r="A1648" s="34" t="s">
        <v>87</v>
      </c>
      <c r="B1648" s="1">
        <v>39043</v>
      </c>
      <c r="C1648" s="2"/>
      <c r="G1648" t="s">
        <v>21</v>
      </c>
      <c r="U1648"/>
      <c r="X1648"/>
      <c r="Z1648"/>
      <c r="AC1648" s="42"/>
      <c r="AE1648"/>
      <c r="AM1648"/>
      <c r="AP1648"/>
      <c r="BA1648"/>
      <c r="BB1648" s="40">
        <v>0</v>
      </c>
      <c r="BC1648"/>
      <c r="BI1648" s="2">
        <v>167.17649451228559</v>
      </c>
    </row>
    <row r="1649" spans="1:128" x14ac:dyDescent="0.25">
      <c r="A1649" s="34" t="s">
        <v>87</v>
      </c>
      <c r="B1649" s="1">
        <v>39051</v>
      </c>
      <c r="C1649" s="2"/>
      <c r="G1649" t="s">
        <v>21</v>
      </c>
      <c r="U1649"/>
      <c r="X1649"/>
      <c r="Z1649"/>
      <c r="AC1649" s="42"/>
      <c r="AE1649"/>
      <c r="AM1649"/>
      <c r="AP1649"/>
      <c r="BA1649"/>
      <c r="BB1649" s="40">
        <v>0</v>
      </c>
      <c r="BC1649"/>
      <c r="BI1649" s="2">
        <v>161.79891790485689</v>
      </c>
    </row>
    <row r="1650" spans="1:128" x14ac:dyDescent="0.25">
      <c r="A1650" s="34" t="s">
        <v>87</v>
      </c>
      <c r="B1650" s="1">
        <v>39055</v>
      </c>
      <c r="C1650" s="2"/>
      <c r="G1650" t="s">
        <v>21</v>
      </c>
      <c r="U1650"/>
      <c r="X1650"/>
      <c r="Z1650"/>
      <c r="AC1650" s="42"/>
      <c r="AE1650"/>
      <c r="AM1650"/>
      <c r="AP1650"/>
      <c r="BA1650"/>
      <c r="BB1650" s="40">
        <v>0</v>
      </c>
      <c r="BC1650"/>
      <c r="BI1650" s="2">
        <v>171.02162768126331</v>
      </c>
    </row>
    <row r="1651" spans="1:128" x14ac:dyDescent="0.25">
      <c r="A1651" s="34" t="s">
        <v>87</v>
      </c>
      <c r="B1651" s="1">
        <v>39057</v>
      </c>
      <c r="C1651" s="2"/>
      <c r="G1651" t="s">
        <v>21</v>
      </c>
      <c r="U1651"/>
      <c r="X1651"/>
      <c r="Z1651"/>
      <c r="AC1651" s="42"/>
      <c r="AE1651"/>
      <c r="AM1651"/>
      <c r="AP1651"/>
      <c r="BA1651"/>
      <c r="BB1651" s="40">
        <v>0</v>
      </c>
      <c r="BC1651"/>
      <c r="BI1651" s="2">
        <v>157.0935938822067</v>
      </c>
    </row>
    <row r="1652" spans="1:128" x14ac:dyDescent="0.25">
      <c r="A1652" s="34" t="s">
        <v>87</v>
      </c>
      <c r="B1652" s="1">
        <v>39059</v>
      </c>
      <c r="C1652" s="2"/>
      <c r="G1652" t="s">
        <v>21</v>
      </c>
      <c r="U1652"/>
      <c r="X1652"/>
      <c r="Z1652"/>
      <c r="AC1652" s="42"/>
      <c r="AE1652"/>
      <c r="AM1652"/>
      <c r="AP1652"/>
      <c r="BA1652"/>
      <c r="BB1652" s="40">
        <v>0</v>
      </c>
      <c r="BC1652"/>
      <c r="BI1652" s="2">
        <v>157.42131108335661</v>
      </c>
    </row>
    <row r="1653" spans="1:128" x14ac:dyDescent="0.25">
      <c r="A1653" s="34" t="s">
        <v>87</v>
      </c>
      <c r="B1653" s="1">
        <v>39061</v>
      </c>
      <c r="C1653" s="2"/>
      <c r="G1653" t="s">
        <v>21</v>
      </c>
      <c r="U1653"/>
      <c r="X1653"/>
      <c r="Z1653"/>
      <c r="AC1653" s="42"/>
      <c r="AE1653"/>
      <c r="AM1653"/>
      <c r="AP1653"/>
      <c r="BA1653"/>
      <c r="BB1653" s="40">
        <v>0</v>
      </c>
      <c r="BC1653"/>
      <c r="BI1653" s="2">
        <v>208.6501964470275</v>
      </c>
    </row>
    <row r="1654" spans="1:128" s="29" customFormat="1" x14ac:dyDescent="0.25">
      <c r="A1654" s="34" t="s">
        <v>87</v>
      </c>
      <c r="B1654" s="1">
        <v>39065</v>
      </c>
      <c r="C1654" s="2"/>
      <c r="D1654"/>
      <c r="E1654"/>
      <c r="F1654"/>
      <c r="G1654" t="s">
        <v>21</v>
      </c>
      <c r="H1654"/>
      <c r="I1654"/>
      <c r="J1654"/>
      <c r="K1654"/>
      <c r="L1654" s="6"/>
      <c r="M1654"/>
      <c r="N1654"/>
      <c r="O1654"/>
      <c r="P1654"/>
      <c r="Q1654"/>
      <c r="R1654"/>
      <c r="S1654"/>
      <c r="T1654"/>
      <c r="U1654"/>
      <c r="V1654" s="40"/>
      <c r="W1654"/>
      <c r="X1654"/>
      <c r="Y1654"/>
      <c r="Z1654"/>
      <c r="AA1654" s="40"/>
      <c r="AB1654"/>
      <c r="AC1654" s="42"/>
      <c r="AD1654"/>
      <c r="AE1654"/>
      <c r="AF1654"/>
      <c r="AG1654"/>
      <c r="AH1654"/>
      <c r="AI1654"/>
      <c r="AJ1654"/>
      <c r="AK1654"/>
      <c r="AL1654"/>
      <c r="AM1654"/>
      <c r="AN1654" s="40"/>
      <c r="AO1654"/>
      <c r="AP1654"/>
      <c r="AQ1654"/>
      <c r="AR1654" s="40"/>
      <c r="AS1654"/>
      <c r="AT1654"/>
      <c r="AU1654"/>
      <c r="AV1654"/>
      <c r="AW1654"/>
      <c r="AX1654" s="6"/>
      <c r="AY1654"/>
      <c r="AZ1654"/>
      <c r="BA1654"/>
      <c r="BB1654" s="40">
        <v>0</v>
      </c>
      <c r="BC1654"/>
      <c r="BD1654"/>
      <c r="BE1654"/>
      <c r="BF1654"/>
      <c r="BG1654"/>
      <c r="BH1654"/>
      <c r="BI1654" s="2">
        <v>193.27425716586291</v>
      </c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</row>
    <row r="1655" spans="1:128" x14ac:dyDescent="0.25">
      <c r="A1655" s="34" t="s">
        <v>87</v>
      </c>
      <c r="B1655" s="1">
        <v>39069</v>
      </c>
      <c r="C1655" s="2"/>
      <c r="G1655" t="s">
        <v>21</v>
      </c>
      <c r="U1655"/>
      <c r="X1655"/>
      <c r="Z1655"/>
      <c r="AC1655" s="42"/>
      <c r="AE1655"/>
      <c r="AM1655"/>
      <c r="AP1655"/>
      <c r="BA1655"/>
      <c r="BB1655" s="40">
        <v>0</v>
      </c>
      <c r="BC1655"/>
      <c r="BI1655" s="2">
        <v>182.56747272762161</v>
      </c>
    </row>
    <row r="1656" spans="1:128" x14ac:dyDescent="0.25">
      <c r="A1656" s="34" t="s">
        <v>87</v>
      </c>
      <c r="B1656" s="1">
        <v>39074</v>
      </c>
      <c r="C1656" s="2"/>
      <c r="G1656" t="s">
        <v>21</v>
      </c>
      <c r="U1656"/>
      <c r="X1656"/>
      <c r="Z1656"/>
      <c r="AC1656" s="42"/>
      <c r="AE1656"/>
      <c r="AM1656"/>
      <c r="AP1656"/>
      <c r="BA1656"/>
      <c r="BB1656" s="40">
        <v>0</v>
      </c>
      <c r="BC1656"/>
      <c r="BI1656" s="2">
        <v>166.4824864830679</v>
      </c>
    </row>
    <row r="1657" spans="1:128" x14ac:dyDescent="0.25">
      <c r="A1657" s="34" t="s">
        <v>87</v>
      </c>
      <c r="B1657" s="1">
        <v>39079</v>
      </c>
      <c r="C1657" s="2"/>
      <c r="G1657" t="s">
        <v>21</v>
      </c>
      <c r="U1657"/>
      <c r="X1657"/>
      <c r="Z1657"/>
      <c r="AC1657" s="42"/>
      <c r="AE1657"/>
      <c r="AM1657"/>
      <c r="AP1657"/>
      <c r="BA1657"/>
      <c r="BB1657" s="40">
        <v>0</v>
      </c>
      <c r="BC1657"/>
      <c r="BI1657" s="2">
        <v>153.8187758389835</v>
      </c>
    </row>
    <row r="1658" spans="1:128" s="29" customFormat="1" x14ac:dyDescent="0.25">
      <c r="A1658" s="34" t="s">
        <v>87</v>
      </c>
      <c r="B1658" s="1">
        <v>39081</v>
      </c>
      <c r="C1658" s="2"/>
      <c r="D1658"/>
      <c r="E1658"/>
      <c r="F1658"/>
      <c r="G1658" t="s">
        <v>21</v>
      </c>
      <c r="H1658"/>
      <c r="I1658"/>
      <c r="J1658"/>
      <c r="K1658"/>
      <c r="L1658" s="6"/>
      <c r="M1658"/>
      <c r="N1658"/>
      <c r="O1658"/>
      <c r="P1658"/>
      <c r="Q1658"/>
      <c r="R1658"/>
      <c r="S1658"/>
      <c r="T1658"/>
      <c r="U1658"/>
      <c r="V1658" s="40"/>
      <c r="W1658"/>
      <c r="X1658"/>
      <c r="Y1658"/>
      <c r="Z1658"/>
      <c r="AA1658" s="40"/>
      <c r="AB1658"/>
      <c r="AC1658" s="42"/>
      <c r="AD1658"/>
      <c r="AE1658"/>
      <c r="AF1658"/>
      <c r="AG1658"/>
      <c r="AH1658"/>
      <c r="AI1658"/>
      <c r="AJ1658"/>
      <c r="AK1658"/>
      <c r="AL1658"/>
      <c r="AM1658"/>
      <c r="AN1658" s="40"/>
      <c r="AO1658"/>
      <c r="AP1658"/>
      <c r="AQ1658"/>
      <c r="AR1658" s="40"/>
      <c r="AS1658"/>
      <c r="AT1658"/>
      <c r="AU1658"/>
      <c r="AV1658"/>
      <c r="AW1658"/>
      <c r="AX1658" s="6"/>
      <c r="AY1658"/>
      <c r="AZ1658"/>
      <c r="BA1658"/>
      <c r="BB1658" s="40">
        <v>0</v>
      </c>
      <c r="BC1658"/>
      <c r="BD1658"/>
      <c r="BE1658"/>
      <c r="BF1658"/>
      <c r="BG1658"/>
      <c r="BH1658"/>
      <c r="BI1658" s="2">
        <v>206.37534948255251</v>
      </c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</row>
    <row r="1659" spans="1:128" x14ac:dyDescent="0.25">
      <c r="A1659" s="34" t="s">
        <v>87</v>
      </c>
      <c r="B1659" s="30">
        <v>39086</v>
      </c>
      <c r="C1659" s="31"/>
      <c r="D1659" s="30"/>
      <c r="E1659" s="29"/>
      <c r="F1659" s="29">
        <v>86</v>
      </c>
      <c r="G1659" t="s">
        <v>21</v>
      </c>
      <c r="H1659" s="31"/>
      <c r="I1659" s="32"/>
      <c r="J1659" s="32"/>
      <c r="K1659" s="31"/>
      <c r="L1659" s="36"/>
      <c r="M1659" s="31"/>
      <c r="N1659" s="31"/>
      <c r="O1659" s="31"/>
      <c r="P1659" s="32"/>
      <c r="Q1659" s="32"/>
      <c r="R1659" s="32"/>
      <c r="S1659" s="32"/>
      <c r="T1659" s="32"/>
      <c r="U1659" s="32"/>
      <c r="W1659" s="32"/>
      <c r="X1659" s="32"/>
      <c r="Y1659" s="32"/>
      <c r="Z1659" s="32"/>
      <c r="AB1659" s="32">
        <v>1.1399999999999999</v>
      </c>
      <c r="AC1659" s="4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O1659" s="32"/>
      <c r="AP1659" s="32"/>
      <c r="AQ1659" s="32"/>
      <c r="AR1659" s="41">
        <v>241</v>
      </c>
      <c r="AS1659" s="32">
        <v>121</v>
      </c>
      <c r="AT1659" s="32">
        <v>31</v>
      </c>
      <c r="AU1659" s="32"/>
      <c r="AV1659" s="32"/>
      <c r="AW1659" s="32"/>
      <c r="AX1659" s="32"/>
      <c r="AY1659" s="32"/>
      <c r="AZ1659" s="32"/>
      <c r="BA1659" s="32"/>
      <c r="BB1659" s="40">
        <v>0</v>
      </c>
      <c r="BC1659" s="32"/>
      <c r="BE1659" s="32"/>
      <c r="BF1659" s="32"/>
      <c r="BG1659" s="32"/>
      <c r="BH1659" s="32"/>
      <c r="BI1659" s="31">
        <v>200.0681530301006</v>
      </c>
      <c r="BJ1659" s="32"/>
      <c r="BK1659" s="32"/>
      <c r="BL1659" s="32"/>
      <c r="BM1659" s="32"/>
      <c r="BN1659" s="32"/>
      <c r="BO1659" s="32"/>
      <c r="BP1659" s="32"/>
      <c r="BQ1659" s="32"/>
      <c r="BR1659" s="32"/>
      <c r="BS1659" s="32"/>
      <c r="BT1659" s="32"/>
      <c r="BU1659" s="32"/>
      <c r="BV1659" s="32"/>
      <c r="BW1659" s="32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32"/>
      <c r="CK1659" s="32"/>
      <c r="CL1659" s="32"/>
      <c r="CM1659" s="32"/>
      <c r="CN1659" s="32"/>
      <c r="CO1659" s="32"/>
      <c r="CP1659" s="32"/>
      <c r="CQ1659" s="32"/>
      <c r="CR1659" s="32"/>
      <c r="CS1659" s="32"/>
      <c r="CT1659" s="32"/>
      <c r="CU1659" s="32"/>
      <c r="CV1659" s="32"/>
      <c r="CW1659" s="32"/>
      <c r="CX1659" s="32"/>
      <c r="CY1659" s="32"/>
      <c r="CZ1659" s="32"/>
      <c r="DA1659" s="32"/>
      <c r="DB1659" s="32"/>
      <c r="DC1659" s="32"/>
      <c r="DD1659" s="32"/>
      <c r="DE1659" s="32"/>
      <c r="DF1659" s="32"/>
      <c r="DG1659" s="32"/>
      <c r="DH1659" s="32"/>
      <c r="DI1659" s="32"/>
      <c r="DJ1659" s="32"/>
      <c r="DK1659" s="32"/>
      <c r="DL1659" s="32"/>
      <c r="DM1659" s="32"/>
      <c r="DN1659" s="32"/>
      <c r="DO1659" s="32"/>
      <c r="DP1659" s="32"/>
      <c r="DQ1659" s="32"/>
      <c r="DR1659" s="32"/>
      <c r="DS1659" s="32"/>
      <c r="DT1659" s="32"/>
      <c r="DU1659" s="32"/>
      <c r="DV1659" s="32"/>
      <c r="DW1659" s="32"/>
      <c r="DX1659" s="32"/>
    </row>
    <row r="1660" spans="1:128" x14ac:dyDescent="0.25">
      <c r="A1660" s="34" t="s">
        <v>87</v>
      </c>
      <c r="B1660" s="1">
        <v>39094</v>
      </c>
      <c r="C1660" s="2"/>
      <c r="G1660" t="s">
        <v>21</v>
      </c>
      <c r="U1660"/>
      <c r="X1660"/>
      <c r="Z1660"/>
      <c r="AC1660" s="42"/>
      <c r="AE1660"/>
      <c r="AM1660"/>
      <c r="AP1660"/>
      <c r="BA1660"/>
      <c r="BB1660" s="40">
        <v>0</v>
      </c>
      <c r="BC1660"/>
      <c r="BI1660" s="2">
        <v>150.6074769689516</v>
      </c>
    </row>
    <row r="1661" spans="1:128" x14ac:dyDescent="0.25">
      <c r="A1661" s="34" t="s">
        <v>87</v>
      </c>
      <c r="B1661" s="1">
        <v>39098</v>
      </c>
      <c r="C1661" s="2"/>
      <c r="G1661" t="s">
        <v>21</v>
      </c>
      <c r="U1661"/>
      <c r="X1661"/>
      <c r="Z1661"/>
      <c r="AC1661" s="42"/>
      <c r="AE1661"/>
      <c r="AM1661"/>
      <c r="AP1661"/>
      <c r="BA1661"/>
      <c r="BB1661" s="40">
        <v>0</v>
      </c>
      <c r="BC1661"/>
      <c r="BI1661" s="2">
        <v>132.53483313450729</v>
      </c>
    </row>
    <row r="1662" spans="1:128" x14ac:dyDescent="0.25">
      <c r="A1662" s="34" t="s">
        <v>87</v>
      </c>
      <c r="B1662" s="1">
        <v>39101</v>
      </c>
      <c r="C1662" s="2"/>
      <c r="G1662" t="s">
        <v>21</v>
      </c>
      <c r="U1662"/>
      <c r="X1662"/>
      <c r="Z1662"/>
      <c r="AC1662" s="42"/>
      <c r="AE1662"/>
      <c r="AM1662"/>
      <c r="AP1662"/>
      <c r="BA1662"/>
      <c r="BB1662" s="40">
        <v>0</v>
      </c>
      <c r="BC1662"/>
      <c r="BI1662" s="2">
        <v>210.9463783893176</v>
      </c>
    </row>
    <row r="1663" spans="1:128" x14ac:dyDescent="0.25">
      <c r="A1663" s="34" t="s">
        <v>87</v>
      </c>
      <c r="B1663" s="1">
        <v>39104</v>
      </c>
      <c r="C1663" s="2"/>
      <c r="D1663" s="1"/>
      <c r="F1663">
        <v>104</v>
      </c>
      <c r="G1663" t="s">
        <v>21</v>
      </c>
      <c r="H1663" s="2"/>
      <c r="I1663" s="12"/>
      <c r="J1663" s="12"/>
      <c r="K1663" s="2"/>
      <c r="L1663" s="36"/>
      <c r="M1663" s="2"/>
      <c r="N1663" s="2"/>
      <c r="O1663" s="2"/>
      <c r="P1663" s="12"/>
      <c r="Q1663" s="12"/>
      <c r="R1663" s="12"/>
      <c r="S1663" s="12"/>
      <c r="T1663" s="12"/>
      <c r="U1663" s="12"/>
      <c r="W1663" s="12"/>
      <c r="X1663" s="12"/>
      <c r="Y1663" s="12"/>
      <c r="Z1663" s="12"/>
      <c r="AB1663" s="12">
        <v>1.74</v>
      </c>
      <c r="AC1663" s="4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O1663" s="12"/>
      <c r="AP1663" s="12"/>
      <c r="AQ1663" s="12"/>
      <c r="AR1663" s="41">
        <v>300</v>
      </c>
      <c r="AS1663" s="12">
        <v>52.5</v>
      </c>
      <c r="AT1663" s="12">
        <v>119</v>
      </c>
      <c r="AU1663" s="12"/>
      <c r="AV1663" s="12"/>
      <c r="AW1663" s="12"/>
      <c r="AX1663" s="13"/>
      <c r="AY1663" s="12"/>
      <c r="AZ1663" s="12"/>
      <c r="BA1663" s="12"/>
      <c r="BB1663" s="40">
        <v>0</v>
      </c>
      <c r="BC1663" s="12"/>
      <c r="BE1663" s="12"/>
      <c r="BF1663" s="12"/>
      <c r="BG1663" s="12"/>
      <c r="BH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2"/>
      <c r="DF1663" s="12"/>
      <c r="DG1663" s="12"/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/>
      <c r="DT1663" s="12"/>
      <c r="DU1663" s="12"/>
      <c r="DV1663" s="12"/>
      <c r="DW1663" s="12"/>
      <c r="DX1663" s="12"/>
    </row>
    <row r="1664" spans="1:128" x14ac:dyDescent="0.25">
      <c r="A1664" s="34" t="s">
        <v>87</v>
      </c>
      <c r="B1664" s="1">
        <v>39105</v>
      </c>
      <c r="C1664" s="2"/>
      <c r="G1664" t="s">
        <v>21</v>
      </c>
      <c r="U1664"/>
      <c r="X1664"/>
      <c r="Z1664"/>
      <c r="AC1664" s="42"/>
      <c r="AE1664"/>
      <c r="AM1664"/>
      <c r="AP1664"/>
      <c r="BA1664"/>
      <c r="BB1664" s="40">
        <v>0</v>
      </c>
      <c r="BC1664"/>
      <c r="BI1664" s="2">
        <v>164.84015688804689</v>
      </c>
    </row>
    <row r="1665" spans="1:128" x14ac:dyDescent="0.25">
      <c r="A1665" s="34" t="s">
        <v>87</v>
      </c>
      <c r="B1665" s="1">
        <v>39109</v>
      </c>
      <c r="C1665" s="2"/>
      <c r="G1665" t="s">
        <v>21</v>
      </c>
      <c r="U1665"/>
      <c r="X1665"/>
      <c r="Z1665"/>
      <c r="AC1665" s="42"/>
      <c r="AE1665"/>
      <c r="AM1665"/>
      <c r="AP1665"/>
      <c r="BA1665"/>
      <c r="BB1665" s="40">
        <v>0</v>
      </c>
      <c r="BC1665"/>
      <c r="BI1665" s="2">
        <v>199.30554049091791</v>
      </c>
    </row>
    <row r="1666" spans="1:128" x14ac:dyDescent="0.25">
      <c r="A1666" s="34" t="s">
        <v>87</v>
      </c>
      <c r="B1666" s="1">
        <v>39113</v>
      </c>
      <c r="C1666" s="2"/>
      <c r="G1666" t="s">
        <v>21</v>
      </c>
      <c r="U1666"/>
      <c r="X1666"/>
      <c r="Z1666"/>
      <c r="AC1666" s="42"/>
      <c r="AE1666"/>
      <c r="AM1666"/>
      <c r="AP1666"/>
      <c r="BA1666"/>
      <c r="BB1666" s="40">
        <v>0</v>
      </c>
      <c r="BC1666"/>
      <c r="BI1666" s="2">
        <v>171.27495908421861</v>
      </c>
    </row>
    <row r="1667" spans="1:128" x14ac:dyDescent="0.25">
      <c r="A1667" s="34" t="s">
        <v>87</v>
      </c>
      <c r="B1667" s="1">
        <v>39114</v>
      </c>
      <c r="C1667" s="2"/>
      <c r="G1667" t="s">
        <v>21</v>
      </c>
      <c r="U1667"/>
      <c r="X1667"/>
      <c r="Z1667"/>
      <c r="AC1667" s="42"/>
      <c r="AE1667"/>
      <c r="AM1667"/>
      <c r="AP1667"/>
      <c r="BA1667"/>
      <c r="BB1667" s="40">
        <v>0</v>
      </c>
      <c r="BC1667"/>
      <c r="BI1667" s="2">
        <v>155.24498193967</v>
      </c>
    </row>
    <row r="1668" spans="1:128" x14ac:dyDescent="0.25">
      <c r="A1668" s="34" t="s">
        <v>87</v>
      </c>
      <c r="B1668" s="1">
        <v>39117</v>
      </c>
      <c r="C1668" s="2"/>
      <c r="G1668" t="s">
        <v>21</v>
      </c>
      <c r="U1668"/>
      <c r="X1668"/>
      <c r="Z1668"/>
      <c r="AC1668" s="42"/>
      <c r="AE1668"/>
      <c r="AM1668"/>
      <c r="AP1668"/>
      <c r="BA1668"/>
      <c r="BB1668" s="40">
        <v>0</v>
      </c>
      <c r="BC1668"/>
      <c r="BI1668" s="2">
        <v>208.76871386070201</v>
      </c>
    </row>
    <row r="1669" spans="1:128" x14ac:dyDescent="0.25">
      <c r="A1669" s="34" t="s">
        <v>87</v>
      </c>
      <c r="B1669" s="1">
        <v>39121</v>
      </c>
      <c r="C1669" s="2"/>
      <c r="G1669" t="s">
        <v>21</v>
      </c>
      <c r="U1669"/>
      <c r="X1669"/>
      <c r="Z1669"/>
      <c r="AC1669" s="42"/>
      <c r="AE1669"/>
      <c r="AM1669"/>
      <c r="AP1669"/>
      <c r="BA1669"/>
      <c r="BB1669" s="40">
        <v>0</v>
      </c>
      <c r="BC1669"/>
      <c r="BI1669" s="2">
        <v>160.10851463238049</v>
      </c>
    </row>
    <row r="1670" spans="1:128" s="29" customFormat="1" x14ac:dyDescent="0.25">
      <c r="A1670" s="34" t="s">
        <v>87</v>
      </c>
      <c r="B1670" s="1">
        <v>39125</v>
      </c>
      <c r="C1670" s="2"/>
      <c r="D1670"/>
      <c r="E1670"/>
      <c r="F1670"/>
      <c r="G1670" t="s">
        <v>21</v>
      </c>
      <c r="H1670"/>
      <c r="I1670"/>
      <c r="J1670"/>
      <c r="K1670"/>
      <c r="L1670" s="6"/>
      <c r="M1670"/>
      <c r="N1670"/>
      <c r="O1670"/>
      <c r="P1670"/>
      <c r="Q1670"/>
      <c r="R1670"/>
      <c r="S1670"/>
      <c r="T1670"/>
      <c r="U1670"/>
      <c r="V1670" s="40"/>
      <c r="W1670"/>
      <c r="X1670"/>
      <c r="Y1670"/>
      <c r="Z1670"/>
      <c r="AA1670" s="40"/>
      <c r="AB1670"/>
      <c r="AC1670" s="42"/>
      <c r="AD1670"/>
      <c r="AE1670"/>
      <c r="AF1670"/>
      <c r="AG1670"/>
      <c r="AH1670"/>
      <c r="AI1670"/>
      <c r="AJ1670"/>
      <c r="AK1670"/>
      <c r="AL1670"/>
      <c r="AM1670"/>
      <c r="AN1670" s="40"/>
      <c r="AO1670"/>
      <c r="AP1670"/>
      <c r="AQ1670"/>
      <c r="AR1670" s="40"/>
      <c r="AS1670"/>
      <c r="AT1670"/>
      <c r="AU1670"/>
      <c r="AV1670"/>
      <c r="AW1670"/>
      <c r="AX1670" s="6"/>
      <c r="AY1670"/>
      <c r="AZ1670"/>
      <c r="BA1670"/>
      <c r="BB1670" s="40">
        <v>0</v>
      </c>
      <c r="BC1670"/>
      <c r="BD1670"/>
      <c r="BE1670"/>
      <c r="BF1670"/>
      <c r="BG1670"/>
      <c r="BH1670"/>
      <c r="BI1670" s="2">
        <v>131.81305105336921</v>
      </c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</row>
    <row r="1671" spans="1:128" x14ac:dyDescent="0.25">
      <c r="A1671" s="34" t="s">
        <v>87</v>
      </c>
      <c r="B1671" s="1">
        <v>39129</v>
      </c>
      <c r="C1671" s="2"/>
      <c r="G1671" t="s">
        <v>21</v>
      </c>
      <c r="U1671"/>
      <c r="X1671"/>
      <c r="Z1671"/>
      <c r="AC1671" s="42"/>
      <c r="AE1671"/>
      <c r="AM1671"/>
      <c r="AP1671"/>
      <c r="BA1671"/>
      <c r="BB1671" s="40">
        <v>0</v>
      </c>
      <c r="BC1671"/>
      <c r="BI1671" s="2">
        <v>205.9221872532795</v>
      </c>
    </row>
    <row r="1672" spans="1:128" x14ac:dyDescent="0.25">
      <c r="A1672" s="34" t="s">
        <v>87</v>
      </c>
      <c r="B1672" s="1">
        <v>39135</v>
      </c>
      <c r="C1672" s="2"/>
      <c r="G1672" t="s">
        <v>21</v>
      </c>
      <c r="U1672"/>
      <c r="X1672"/>
      <c r="Z1672"/>
      <c r="AC1672" s="42"/>
      <c r="AE1672"/>
      <c r="AM1672"/>
      <c r="AP1672"/>
      <c r="BA1672"/>
      <c r="BB1672" s="40">
        <v>0</v>
      </c>
      <c r="BC1672"/>
      <c r="BI1672" s="2">
        <v>160.02664123002751</v>
      </c>
    </row>
    <row r="1673" spans="1:128" x14ac:dyDescent="0.25">
      <c r="A1673" s="34" t="s">
        <v>87</v>
      </c>
      <c r="B1673" s="1">
        <v>39136</v>
      </c>
      <c r="C1673" s="2"/>
      <c r="G1673" t="s">
        <v>21</v>
      </c>
      <c r="U1673"/>
      <c r="X1673"/>
      <c r="Z1673"/>
      <c r="AC1673" s="42"/>
      <c r="AE1673"/>
      <c r="AM1673"/>
      <c r="AP1673"/>
      <c r="BA1673"/>
      <c r="BB1673" s="40">
        <v>0</v>
      </c>
      <c r="BC1673"/>
      <c r="BI1673" s="2">
        <v>154.22411625747571</v>
      </c>
    </row>
    <row r="1674" spans="1:128" x14ac:dyDescent="0.25">
      <c r="A1674" s="34" t="s">
        <v>87</v>
      </c>
      <c r="B1674" s="1">
        <v>39140</v>
      </c>
      <c r="C1674" s="2"/>
      <c r="G1674" t="s">
        <v>21</v>
      </c>
      <c r="U1674"/>
      <c r="X1674"/>
      <c r="Z1674"/>
      <c r="AC1674" s="42"/>
      <c r="AE1674"/>
      <c r="AM1674"/>
      <c r="AP1674"/>
      <c r="BA1674"/>
      <c r="BB1674" s="40">
        <v>0</v>
      </c>
      <c r="BC1674"/>
      <c r="BI1674" s="2">
        <v>205.42644494508221</v>
      </c>
    </row>
    <row r="1675" spans="1:128" x14ac:dyDescent="0.25">
      <c r="A1675" s="34" t="s">
        <v>87</v>
      </c>
      <c r="B1675" s="1">
        <v>39146</v>
      </c>
      <c r="C1675" s="2"/>
      <c r="G1675" t="s">
        <v>21</v>
      </c>
      <c r="U1675"/>
      <c r="X1675"/>
      <c r="Z1675"/>
      <c r="AC1675" s="42"/>
      <c r="AE1675"/>
      <c r="AM1675"/>
      <c r="AP1675"/>
      <c r="BA1675"/>
      <c r="BB1675" s="40">
        <v>0</v>
      </c>
      <c r="BC1675"/>
      <c r="BI1675" s="2">
        <v>183.4574089685712</v>
      </c>
    </row>
    <row r="1676" spans="1:128" x14ac:dyDescent="0.25">
      <c r="A1676" s="34" t="s">
        <v>87</v>
      </c>
      <c r="B1676" s="1">
        <v>39150</v>
      </c>
      <c r="C1676" s="2"/>
      <c r="G1676" t="s">
        <v>21</v>
      </c>
      <c r="U1676"/>
      <c r="X1676"/>
      <c r="Z1676"/>
      <c r="AC1676" s="42"/>
      <c r="AE1676"/>
      <c r="AM1676"/>
      <c r="AP1676"/>
      <c r="BA1676"/>
      <c r="BB1676" s="40">
        <v>0</v>
      </c>
      <c r="BC1676"/>
      <c r="BI1676" s="2">
        <v>165.28228631456051</v>
      </c>
    </row>
    <row r="1677" spans="1:128" x14ac:dyDescent="0.25">
      <c r="A1677" s="34" t="s">
        <v>87</v>
      </c>
      <c r="B1677" s="1">
        <v>39157</v>
      </c>
      <c r="C1677" s="2"/>
      <c r="G1677" t="s">
        <v>21</v>
      </c>
      <c r="U1677"/>
      <c r="X1677"/>
      <c r="Z1677"/>
      <c r="AC1677" s="42"/>
      <c r="AE1677"/>
      <c r="AM1677"/>
      <c r="AP1677"/>
      <c r="BA1677"/>
      <c r="BB1677" s="40">
        <v>0</v>
      </c>
      <c r="BC1677"/>
      <c r="BI1677" s="2">
        <v>122.5158822946352</v>
      </c>
    </row>
    <row r="1678" spans="1:128" x14ac:dyDescent="0.25">
      <c r="A1678" s="34" t="s">
        <v>87</v>
      </c>
      <c r="B1678" s="1">
        <v>39161</v>
      </c>
      <c r="C1678" s="2"/>
      <c r="D1678" s="1"/>
      <c r="F1678">
        <v>161</v>
      </c>
      <c r="G1678" t="s">
        <v>21</v>
      </c>
      <c r="H1678" s="2"/>
      <c r="I1678" s="12"/>
      <c r="J1678" s="12"/>
      <c r="K1678" s="2"/>
      <c r="L1678" s="36"/>
      <c r="M1678" s="2"/>
      <c r="N1678" s="2"/>
      <c r="O1678" s="2"/>
      <c r="P1678" s="12"/>
      <c r="Q1678" s="12"/>
      <c r="R1678" s="12"/>
      <c r="S1678" s="12"/>
      <c r="T1678" s="12"/>
      <c r="U1678" s="12"/>
      <c r="W1678" s="12"/>
      <c r="X1678" s="12"/>
      <c r="Y1678" s="12"/>
      <c r="Z1678" s="12"/>
      <c r="AB1678" s="12">
        <v>2.2200000000000002</v>
      </c>
      <c r="AC1678" s="4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O1678" s="12"/>
      <c r="AP1678" s="12"/>
      <c r="AQ1678" s="12"/>
      <c r="AR1678" s="41"/>
      <c r="AS1678" s="12">
        <v>0</v>
      </c>
      <c r="AT1678" s="12">
        <v>133.79</v>
      </c>
      <c r="AU1678" s="12">
        <v>115.43109152544645</v>
      </c>
      <c r="AV1678" s="12"/>
      <c r="AW1678" s="12"/>
      <c r="AX1678" s="13"/>
      <c r="AY1678" s="12"/>
      <c r="AZ1678" s="12"/>
      <c r="BA1678" s="12"/>
      <c r="BB1678" s="40">
        <v>0</v>
      </c>
      <c r="BC1678" s="12"/>
      <c r="BE1678" s="12"/>
      <c r="BF1678" s="12"/>
      <c r="BG1678" s="12"/>
      <c r="BH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2"/>
      <c r="DF1678" s="12"/>
      <c r="DG1678" s="12"/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/>
      <c r="DT1678" s="12"/>
      <c r="DU1678" s="12"/>
      <c r="DV1678" s="12"/>
      <c r="DW1678" s="12"/>
      <c r="DX1678" s="12"/>
    </row>
    <row r="1679" spans="1:128" x14ac:dyDescent="0.25">
      <c r="A1679" s="34" t="s">
        <v>87</v>
      </c>
      <c r="B1679" s="1">
        <v>39162</v>
      </c>
      <c r="C1679" s="2"/>
      <c r="G1679" t="s">
        <v>21</v>
      </c>
      <c r="U1679"/>
      <c r="X1679"/>
      <c r="Z1679"/>
      <c r="AC1679" s="42"/>
      <c r="AE1679"/>
      <c r="AM1679"/>
      <c r="AP1679"/>
      <c r="BA1679"/>
      <c r="BB1679" s="40">
        <v>0</v>
      </c>
      <c r="BC1679"/>
      <c r="BI1679" s="2">
        <v>101.4989601937834</v>
      </c>
    </row>
    <row r="1680" spans="1:128" x14ac:dyDescent="0.25">
      <c r="A1680" s="34" t="s">
        <v>87</v>
      </c>
      <c r="B1680" s="1">
        <v>39168</v>
      </c>
      <c r="C1680" s="2"/>
      <c r="G1680" t="s">
        <v>21</v>
      </c>
      <c r="U1680"/>
      <c r="X1680"/>
      <c r="Z1680"/>
      <c r="AC1680" s="42"/>
      <c r="AE1680"/>
      <c r="AM1680"/>
      <c r="AP1680"/>
      <c r="BA1680"/>
      <c r="BB1680" s="40">
        <v>0</v>
      </c>
      <c r="BC1680"/>
      <c r="BI1680" s="2">
        <v>78.364835174416925</v>
      </c>
    </row>
    <row r="1681" spans="1:128" x14ac:dyDescent="0.25">
      <c r="A1681" s="34" t="s">
        <v>87</v>
      </c>
      <c r="B1681" s="1">
        <v>39176</v>
      </c>
      <c r="C1681" s="2"/>
      <c r="G1681" t="s">
        <v>21</v>
      </c>
      <c r="U1681"/>
      <c r="X1681"/>
      <c r="Z1681"/>
      <c r="AC1681" s="42"/>
      <c r="AE1681"/>
      <c r="AM1681"/>
      <c r="AP1681"/>
      <c r="BA1681"/>
      <c r="BB1681" s="40">
        <v>0</v>
      </c>
      <c r="BC1681"/>
      <c r="BI1681" s="2">
        <v>70.363259795021548</v>
      </c>
    </row>
    <row r="1682" spans="1:128" s="3" customFormat="1" x14ac:dyDescent="0.25">
      <c r="A1682" s="34" t="s">
        <v>87</v>
      </c>
      <c r="B1682" s="1">
        <v>39000</v>
      </c>
      <c r="C1682" s="2">
        <v>0</v>
      </c>
      <c r="D1682" s="1" t="s">
        <v>223</v>
      </c>
      <c r="E1682" t="s">
        <v>14</v>
      </c>
      <c r="F1682">
        <v>0</v>
      </c>
      <c r="G1682" t="s">
        <v>21</v>
      </c>
      <c r="H1682" s="2"/>
      <c r="I1682" s="12"/>
      <c r="J1682" s="12"/>
      <c r="K1682" s="2"/>
      <c r="L1682" s="36"/>
      <c r="M1682" s="2"/>
      <c r="N1682" s="2"/>
      <c r="O1682" s="2"/>
      <c r="P1682" s="12"/>
      <c r="Q1682" s="12"/>
      <c r="R1682" s="12"/>
      <c r="S1682" s="12"/>
      <c r="T1682" s="12"/>
      <c r="U1682" s="12"/>
      <c r="V1682" s="40"/>
      <c r="W1682" s="12"/>
      <c r="X1682" s="12"/>
      <c r="Y1682" s="12"/>
      <c r="Z1682" s="12"/>
      <c r="AA1682" s="40"/>
      <c r="AB1682" s="12"/>
      <c r="AC1682" s="4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40"/>
      <c r="AO1682" s="12"/>
      <c r="AP1682" s="12"/>
      <c r="AQ1682" s="12"/>
      <c r="AR1682" s="41"/>
      <c r="AS1682" s="12"/>
      <c r="AT1682" s="12"/>
      <c r="AU1682" s="12"/>
      <c r="AV1682" s="12"/>
      <c r="AW1682" s="12"/>
      <c r="AX1682" s="13"/>
      <c r="AY1682" s="12"/>
      <c r="AZ1682" s="12"/>
      <c r="BA1682" s="12"/>
      <c r="BB1682" s="40">
        <v>0</v>
      </c>
      <c r="BC1682" s="12"/>
      <c r="BD1682"/>
      <c r="BE1682" s="12"/>
      <c r="BF1682" s="12"/>
      <c r="BG1682" s="12"/>
      <c r="BH1682" s="12"/>
      <c r="BI168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2"/>
      <c r="DF1682" s="12"/>
      <c r="DG1682" s="12"/>
      <c r="DH1682" s="12"/>
      <c r="DI1682" s="12"/>
      <c r="DJ1682" s="12"/>
      <c r="DK1682" s="12"/>
      <c r="DL1682" s="12"/>
      <c r="DM1682" s="12"/>
      <c r="DN1682" s="12"/>
      <c r="DO1682" s="12"/>
      <c r="DP1682" s="12"/>
      <c r="DQ1682" s="12"/>
      <c r="DR1682" s="12"/>
      <c r="DS1682" s="12"/>
      <c r="DT1682" s="12"/>
      <c r="DU1682" s="12"/>
      <c r="DV1682" s="12"/>
      <c r="DW1682" s="12"/>
      <c r="DX1682" s="12"/>
    </row>
    <row r="1683" spans="1:128" x14ac:dyDescent="0.25">
      <c r="A1683" s="34" t="s">
        <v>87</v>
      </c>
      <c r="B1683" s="1">
        <v>39052</v>
      </c>
      <c r="C1683" s="2">
        <v>3</v>
      </c>
      <c r="D1683" t="s">
        <v>224</v>
      </c>
      <c r="E1683" t="s">
        <v>16</v>
      </c>
      <c r="F1683" s="2">
        <v>52</v>
      </c>
      <c r="G1683" t="s">
        <v>21</v>
      </c>
      <c r="H1683" s="2"/>
      <c r="I1683" s="12"/>
      <c r="J1683" s="12"/>
      <c r="K1683" s="2"/>
      <c r="L1683" s="36">
        <v>52</v>
      </c>
      <c r="M1683" s="2"/>
      <c r="N1683" s="2"/>
      <c r="O1683" s="2"/>
      <c r="P1683" s="12"/>
      <c r="Q1683" s="12"/>
      <c r="R1683" s="12"/>
      <c r="S1683" s="12"/>
      <c r="T1683" s="12"/>
      <c r="U1683" s="12"/>
      <c r="W1683" s="12"/>
      <c r="X1683" s="12"/>
      <c r="Y1683" s="12"/>
      <c r="Z1683" s="12"/>
      <c r="AB1683" s="12"/>
      <c r="AC1683" s="4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O1683" s="12"/>
      <c r="AP1683" s="12"/>
      <c r="AQ1683" s="12"/>
      <c r="AR1683" s="41"/>
      <c r="AS1683" s="12"/>
      <c r="AT1683" s="12"/>
      <c r="AU1683" s="12"/>
      <c r="AV1683" s="12"/>
      <c r="AW1683" s="12"/>
      <c r="AX1683" s="13"/>
      <c r="AY1683" s="12"/>
      <c r="AZ1683" s="12"/>
      <c r="BA1683" s="12"/>
      <c r="BB1683" s="40">
        <v>0</v>
      </c>
      <c r="BC1683" s="12"/>
      <c r="BE1683" s="12"/>
      <c r="BF1683" s="12"/>
      <c r="BG1683" s="12"/>
      <c r="BH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2"/>
      <c r="DF1683" s="12"/>
      <c r="DG1683" s="12"/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2"/>
      <c r="DT1683" s="12"/>
      <c r="DU1683" s="12"/>
      <c r="DV1683" s="12"/>
      <c r="DW1683" s="12"/>
      <c r="DX1683" s="12"/>
    </row>
    <row r="1684" spans="1:128" x14ac:dyDescent="0.25">
      <c r="A1684" s="34" t="s">
        <v>90</v>
      </c>
      <c r="B1684" s="1">
        <v>39009</v>
      </c>
      <c r="C1684" s="2">
        <v>2</v>
      </c>
      <c r="D1684" s="1" t="s">
        <v>219</v>
      </c>
      <c r="E1684" t="s">
        <v>99</v>
      </c>
      <c r="F1684">
        <v>9</v>
      </c>
      <c r="G1684" t="s">
        <v>21</v>
      </c>
      <c r="H1684" s="2"/>
      <c r="I1684" s="12"/>
      <c r="J1684" s="12"/>
      <c r="K1684" s="2">
        <v>9</v>
      </c>
      <c r="L1684" s="36"/>
      <c r="M1684" s="2"/>
      <c r="N1684" s="2"/>
      <c r="O1684" s="2"/>
      <c r="P1684" s="12"/>
      <c r="Q1684" s="12"/>
      <c r="R1684" s="12"/>
      <c r="S1684" s="12"/>
      <c r="T1684" s="12"/>
      <c r="U1684" s="12"/>
      <c r="W1684" s="12"/>
      <c r="X1684" s="12"/>
      <c r="Y1684" s="12"/>
      <c r="Z1684" s="12"/>
      <c r="AB1684" s="12"/>
      <c r="AC1684" s="4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O1684" s="12"/>
      <c r="AP1684" s="12"/>
      <c r="AQ1684" s="12"/>
      <c r="AR1684" s="41"/>
      <c r="AS1684" s="12"/>
      <c r="AT1684" s="12"/>
      <c r="AU1684" s="12"/>
      <c r="AV1684" s="12"/>
      <c r="AW1684" s="12"/>
      <c r="AX1684" s="13"/>
      <c r="AY1684" s="12"/>
      <c r="AZ1684" s="12"/>
      <c r="BA1684" s="12"/>
      <c r="BB1684" s="40">
        <v>0</v>
      </c>
      <c r="BC1684" s="12"/>
      <c r="BE1684" s="12"/>
      <c r="BF1684" s="12"/>
      <c r="BG1684" s="12"/>
      <c r="BH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2"/>
      <c r="DF1684" s="12"/>
      <c r="DG1684" s="12"/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/>
      <c r="DT1684" s="12"/>
      <c r="DU1684" s="12"/>
      <c r="DV1684" s="12"/>
      <c r="DW1684" s="12"/>
      <c r="DX1684" s="12"/>
    </row>
    <row r="1685" spans="1:128" x14ac:dyDescent="0.25">
      <c r="A1685" s="34" t="s">
        <v>90</v>
      </c>
      <c r="B1685" s="1">
        <v>39071</v>
      </c>
      <c r="C1685" s="2">
        <v>4</v>
      </c>
      <c r="D1685" t="s">
        <v>220</v>
      </c>
      <c r="E1685" t="s">
        <v>17</v>
      </c>
      <c r="F1685">
        <v>71</v>
      </c>
      <c r="G1685" t="s">
        <v>21</v>
      </c>
      <c r="H1685" s="2"/>
      <c r="I1685" s="12"/>
      <c r="J1685" s="12"/>
      <c r="K1685" s="2"/>
      <c r="L1685" s="36"/>
      <c r="M1685" s="2">
        <v>71</v>
      </c>
      <c r="N1685" s="2"/>
      <c r="O1685" s="2"/>
      <c r="P1685" s="12"/>
      <c r="Q1685" s="12"/>
      <c r="R1685" s="12"/>
      <c r="S1685" s="12"/>
      <c r="T1685" s="12"/>
      <c r="U1685" s="12"/>
      <c r="W1685" s="12"/>
      <c r="X1685" s="12"/>
      <c r="Y1685" s="12"/>
      <c r="Z1685" s="12"/>
      <c r="AB1685" s="12">
        <v>0.63</v>
      </c>
      <c r="AC1685" s="4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O1685" s="12"/>
      <c r="AP1685" s="12"/>
      <c r="AQ1685" s="12"/>
      <c r="AR1685" s="41"/>
      <c r="AS1685" s="12">
        <v>0</v>
      </c>
      <c r="AT1685" s="12">
        <v>0</v>
      </c>
      <c r="AU1685" s="12"/>
      <c r="AV1685" s="12"/>
      <c r="AW1685" s="12"/>
      <c r="AX1685" s="13"/>
      <c r="AY1685" s="12"/>
      <c r="AZ1685" s="12"/>
      <c r="BA1685" s="12"/>
      <c r="BB1685" s="40">
        <v>0</v>
      </c>
      <c r="BC1685" s="12"/>
      <c r="BE1685" s="12"/>
      <c r="BF1685" s="12"/>
      <c r="BG1685" s="12"/>
      <c r="BH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2"/>
      <c r="DF1685" s="12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</row>
    <row r="1686" spans="1:128" x14ac:dyDescent="0.25">
      <c r="A1686" s="34" t="s">
        <v>90</v>
      </c>
      <c r="B1686" s="4"/>
      <c r="C1686" s="36">
        <v>9</v>
      </c>
      <c r="D1686" t="s">
        <v>122</v>
      </c>
      <c r="E1686" t="s">
        <v>22</v>
      </c>
      <c r="F1686" s="5"/>
      <c r="G1686" t="s">
        <v>21</v>
      </c>
      <c r="H1686" s="2"/>
      <c r="I1686" s="12"/>
      <c r="J1686" s="12"/>
      <c r="K1686" s="2"/>
      <c r="L1686" s="36"/>
      <c r="M1686" s="2"/>
      <c r="N1686" s="2"/>
      <c r="O1686" s="2"/>
      <c r="P1686" s="12"/>
      <c r="Q1686" s="12"/>
      <c r="R1686" s="12"/>
      <c r="S1686" s="12"/>
      <c r="T1686" s="12"/>
      <c r="U1686" s="12"/>
      <c r="W1686" s="12"/>
      <c r="X1686" s="12"/>
      <c r="Y1686" s="12"/>
      <c r="Z1686" s="12"/>
      <c r="AB1686" s="12"/>
      <c r="AC1686" s="4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O1686" s="12"/>
      <c r="AP1686" s="12"/>
      <c r="AQ1686" s="12"/>
      <c r="AR1686" s="41"/>
      <c r="AS1686" s="12"/>
      <c r="AT1686" s="12"/>
      <c r="AU1686" s="12"/>
      <c r="AV1686" s="12"/>
      <c r="AW1686" s="12"/>
      <c r="AX1686" s="13"/>
      <c r="AY1686" s="12"/>
      <c r="AZ1686" s="12">
        <v>40.477494947929806</v>
      </c>
      <c r="BA1686" s="12">
        <v>2451.6000000000004</v>
      </c>
      <c r="BB1686" s="40">
        <v>245.16000000000003</v>
      </c>
      <c r="BC1686" s="12"/>
      <c r="BE1686" s="12"/>
      <c r="BF1686" s="12">
        <v>10.8</v>
      </c>
      <c r="BG1686" s="12"/>
      <c r="BH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  <c r="CZ1686" s="12"/>
      <c r="DA1686" s="12"/>
      <c r="DB1686" s="12"/>
      <c r="DC1686" s="12"/>
      <c r="DD1686" s="12"/>
      <c r="DE1686" s="12"/>
      <c r="DF1686" s="12"/>
      <c r="DG1686" s="12"/>
      <c r="DH1686" s="12"/>
      <c r="DI1686" s="12"/>
      <c r="DJ1686" s="12"/>
      <c r="DK1686" s="12"/>
      <c r="DL1686" s="12"/>
      <c r="DM1686" s="12"/>
      <c r="DN1686" s="12"/>
      <c r="DO1686" s="12"/>
      <c r="DP1686" s="12"/>
      <c r="DQ1686" s="12"/>
      <c r="DR1686" s="12"/>
      <c r="DS1686" s="12"/>
      <c r="DT1686" s="12"/>
      <c r="DU1686" s="12"/>
      <c r="DV1686" s="12"/>
      <c r="DW1686" s="12"/>
      <c r="DX1686" s="12"/>
    </row>
    <row r="1687" spans="1:128" x14ac:dyDescent="0.25">
      <c r="A1687" s="34" t="s">
        <v>90</v>
      </c>
      <c r="B1687" s="1">
        <v>39159</v>
      </c>
      <c r="C1687" s="2">
        <v>8</v>
      </c>
      <c r="D1687" s="1" t="s">
        <v>221</v>
      </c>
      <c r="E1687" t="s">
        <v>19</v>
      </c>
      <c r="F1687">
        <v>159</v>
      </c>
      <c r="G1687" t="s">
        <v>21</v>
      </c>
      <c r="H1687" s="2"/>
      <c r="I1687" s="12"/>
      <c r="J1687" s="12"/>
      <c r="K1687" s="2"/>
      <c r="L1687" s="36"/>
      <c r="M1687" s="2"/>
      <c r="N1687" s="2"/>
      <c r="O1687" s="2">
        <v>159</v>
      </c>
      <c r="P1687" s="12"/>
      <c r="Q1687" s="12"/>
      <c r="R1687" s="12"/>
      <c r="S1687" s="12"/>
      <c r="T1687" s="12"/>
      <c r="U1687" s="12"/>
      <c r="W1687" s="12"/>
      <c r="X1687" s="12"/>
      <c r="Y1687" s="12"/>
      <c r="Z1687" s="12"/>
      <c r="AB1687" s="12"/>
      <c r="AC1687" s="4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O1687" s="12"/>
      <c r="AP1687" s="12"/>
      <c r="AQ1687" s="12"/>
      <c r="AR1687" s="41"/>
      <c r="AS1687" s="12"/>
      <c r="AT1687" s="12"/>
      <c r="AU1687" s="12"/>
      <c r="AV1687" s="12"/>
      <c r="AW1687" s="12"/>
      <c r="AX1687" s="13"/>
      <c r="AY1687" s="12"/>
      <c r="AZ1687" s="12"/>
      <c r="BA1687" s="12"/>
      <c r="BB1687" s="40">
        <v>0</v>
      </c>
      <c r="BC1687" s="12"/>
      <c r="BE1687" s="12"/>
      <c r="BF1687" s="12"/>
      <c r="BG1687" s="12"/>
      <c r="BH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2"/>
      <c r="DF1687" s="12"/>
      <c r="DG1687" s="12"/>
      <c r="DH1687" s="12"/>
      <c r="DI1687" s="12"/>
      <c r="DJ1687" s="12"/>
      <c r="DK1687" s="12"/>
      <c r="DL1687" s="12"/>
      <c r="DM1687" s="12"/>
      <c r="DN1687" s="12"/>
      <c r="DO1687" s="12"/>
      <c r="DP1687" s="12"/>
      <c r="DQ1687" s="12"/>
      <c r="DR1687" s="12"/>
      <c r="DS1687" s="12"/>
      <c r="DT1687" s="12"/>
      <c r="DU1687" s="12"/>
      <c r="DV1687" s="12"/>
      <c r="DW1687" s="12"/>
      <c r="DX1687" s="12"/>
    </row>
    <row r="1688" spans="1:128" x14ac:dyDescent="0.25">
      <c r="A1688" s="34" t="s">
        <v>90</v>
      </c>
      <c r="B1688" s="1">
        <v>39126</v>
      </c>
      <c r="C1688" s="2">
        <v>7</v>
      </c>
      <c r="D1688" t="s">
        <v>222</v>
      </c>
      <c r="E1688" t="s">
        <v>18</v>
      </c>
      <c r="F1688">
        <v>126</v>
      </c>
      <c r="G1688" t="s">
        <v>21</v>
      </c>
      <c r="H1688" s="2"/>
      <c r="I1688" s="12"/>
      <c r="J1688" s="12"/>
      <c r="K1688" s="2"/>
      <c r="L1688" s="36"/>
      <c r="M1688" s="2"/>
      <c r="N1688" s="2">
        <v>126</v>
      </c>
      <c r="O1688" s="2"/>
      <c r="P1688" s="12"/>
      <c r="Q1688" s="12"/>
      <c r="R1688" s="12"/>
      <c r="S1688" s="12"/>
      <c r="T1688" s="12"/>
      <c r="U1688" s="12"/>
      <c r="W1688" s="12"/>
      <c r="X1688" s="12"/>
      <c r="Y1688" s="12"/>
      <c r="Z1688" s="12"/>
      <c r="AB1688" s="12">
        <v>2.25</v>
      </c>
      <c r="AC1688" s="4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O1688" s="12"/>
      <c r="AP1688" s="12"/>
      <c r="AQ1688" s="12"/>
      <c r="AR1688" s="41">
        <v>286</v>
      </c>
      <c r="AS1688" s="12">
        <v>7.0722882251270605</v>
      </c>
      <c r="AT1688" s="12">
        <v>140.59</v>
      </c>
      <c r="AU1688" s="12">
        <v>0</v>
      </c>
      <c r="AV1688" s="12"/>
      <c r="AW1688" s="12"/>
      <c r="AX1688" s="13"/>
      <c r="AY1688" s="12"/>
      <c r="AZ1688" s="12"/>
      <c r="BA1688" s="12"/>
      <c r="BB1688" s="40">
        <v>0</v>
      </c>
      <c r="BC1688" s="12"/>
      <c r="BE1688" s="12"/>
      <c r="BF1688" s="12"/>
      <c r="BG1688" s="12"/>
      <c r="BH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2"/>
      <c r="DF1688" s="12"/>
      <c r="DG1688" s="12"/>
      <c r="DH1688" s="12"/>
      <c r="DI1688" s="12"/>
      <c r="DJ1688" s="12"/>
      <c r="DK1688" s="12"/>
      <c r="DL1688" s="12"/>
      <c r="DM1688" s="12"/>
      <c r="DN1688" s="12"/>
      <c r="DO1688" s="12"/>
      <c r="DP1688" s="12"/>
      <c r="DQ1688" s="12"/>
      <c r="DR1688" s="12"/>
      <c r="DS1688" s="12"/>
      <c r="DT1688" s="12"/>
      <c r="DU1688" s="12"/>
      <c r="DV1688" s="12"/>
      <c r="DW1688" s="12"/>
      <c r="DX1688" s="12"/>
    </row>
    <row r="1689" spans="1:128" x14ac:dyDescent="0.25">
      <c r="A1689" s="34" t="s">
        <v>90</v>
      </c>
      <c r="B1689" s="1">
        <v>39043</v>
      </c>
      <c r="C1689" s="2"/>
      <c r="G1689" t="s">
        <v>21</v>
      </c>
      <c r="U1689"/>
      <c r="X1689"/>
      <c r="Z1689"/>
      <c r="AC1689" s="42"/>
      <c r="AE1689"/>
      <c r="AM1689"/>
      <c r="AP1689"/>
      <c r="BA1689"/>
      <c r="BB1689" s="40">
        <v>0</v>
      </c>
      <c r="BC1689"/>
      <c r="BI1689" s="2">
        <v>167.20729030426901</v>
      </c>
    </row>
    <row r="1690" spans="1:128" x14ac:dyDescent="0.25">
      <c r="A1690" s="34" t="s">
        <v>90</v>
      </c>
      <c r="B1690" s="1">
        <v>39051</v>
      </c>
      <c r="C1690" s="2"/>
      <c r="G1690" t="s">
        <v>21</v>
      </c>
      <c r="U1690"/>
      <c r="X1690"/>
      <c r="Z1690"/>
      <c r="AC1690" s="42"/>
      <c r="AE1690"/>
      <c r="AM1690"/>
      <c r="AP1690"/>
      <c r="BA1690"/>
      <c r="BB1690" s="40">
        <v>0</v>
      </c>
      <c r="BC1690"/>
      <c r="BI1690" s="2">
        <v>167.7472222286591</v>
      </c>
    </row>
    <row r="1691" spans="1:128" x14ac:dyDescent="0.25">
      <c r="A1691" s="34" t="s">
        <v>90</v>
      </c>
      <c r="B1691" s="1">
        <v>39055</v>
      </c>
      <c r="C1691" s="2"/>
      <c r="G1691" t="s">
        <v>21</v>
      </c>
      <c r="U1691"/>
      <c r="X1691"/>
      <c r="Z1691"/>
      <c r="AC1691" s="42"/>
      <c r="AE1691"/>
      <c r="AM1691"/>
      <c r="AP1691"/>
      <c r="BA1691"/>
      <c r="BB1691" s="40">
        <v>0</v>
      </c>
      <c r="BC1691"/>
      <c r="BI1691" s="2">
        <v>223.1142969381483</v>
      </c>
    </row>
    <row r="1692" spans="1:128" x14ac:dyDescent="0.25">
      <c r="A1692" s="34" t="s">
        <v>90</v>
      </c>
      <c r="B1692" s="1">
        <v>39065</v>
      </c>
      <c r="C1692" s="2"/>
      <c r="G1692" t="s">
        <v>21</v>
      </c>
      <c r="U1692"/>
      <c r="X1692"/>
      <c r="Z1692"/>
      <c r="AC1692" s="42"/>
      <c r="AE1692"/>
      <c r="AM1692"/>
      <c r="AP1692"/>
      <c r="BA1692"/>
      <c r="BB1692" s="40">
        <v>0</v>
      </c>
      <c r="BC1692"/>
      <c r="BI1692" s="2">
        <v>180.67697182900449</v>
      </c>
    </row>
    <row r="1693" spans="1:128" x14ac:dyDescent="0.25">
      <c r="A1693" s="34" t="s">
        <v>90</v>
      </c>
      <c r="B1693" s="1">
        <v>39069</v>
      </c>
      <c r="C1693" s="2"/>
      <c r="G1693" t="s">
        <v>21</v>
      </c>
      <c r="U1693"/>
      <c r="X1693"/>
      <c r="Z1693"/>
      <c r="AC1693" s="42"/>
      <c r="AE1693"/>
      <c r="AM1693"/>
      <c r="AP1693"/>
      <c r="BA1693"/>
      <c r="BB1693" s="40">
        <v>0</v>
      </c>
      <c r="BC1693"/>
      <c r="BI1693" s="2">
        <v>213.80108171268279</v>
      </c>
    </row>
    <row r="1694" spans="1:128" s="29" customFormat="1" x14ac:dyDescent="0.25">
      <c r="A1694" s="34" t="s">
        <v>90</v>
      </c>
      <c r="B1694" s="1">
        <v>39081</v>
      </c>
      <c r="C1694" s="2"/>
      <c r="D1694"/>
      <c r="E1694"/>
      <c r="F1694"/>
      <c r="G1694" t="s">
        <v>21</v>
      </c>
      <c r="H1694"/>
      <c r="I1694"/>
      <c r="J1694"/>
      <c r="K1694"/>
      <c r="L1694" s="6"/>
      <c r="M1694"/>
      <c r="N1694"/>
      <c r="O1694"/>
      <c r="P1694"/>
      <c r="Q1694"/>
      <c r="R1694"/>
      <c r="S1694"/>
      <c r="T1694"/>
      <c r="U1694"/>
      <c r="V1694" s="40"/>
      <c r="W1694"/>
      <c r="X1694"/>
      <c r="Y1694"/>
      <c r="Z1694"/>
      <c r="AA1694" s="40"/>
      <c r="AB1694"/>
      <c r="AC1694" s="42"/>
      <c r="AD1694"/>
      <c r="AE1694"/>
      <c r="AF1694"/>
      <c r="AG1694"/>
      <c r="AH1694"/>
      <c r="AI1694"/>
      <c r="AJ1694"/>
      <c r="AK1694"/>
      <c r="AL1694"/>
      <c r="AM1694"/>
      <c r="AN1694" s="40"/>
      <c r="AO1694"/>
      <c r="AP1694"/>
      <c r="AQ1694"/>
      <c r="AR1694" s="40"/>
      <c r="AS1694"/>
      <c r="AT1694"/>
      <c r="AU1694"/>
      <c r="AV1694"/>
      <c r="AW1694"/>
      <c r="AX1694" s="6"/>
      <c r="AY1694"/>
      <c r="AZ1694"/>
      <c r="BA1694"/>
      <c r="BB1694" s="40">
        <v>0</v>
      </c>
      <c r="BC1694"/>
      <c r="BD1694"/>
      <c r="BE1694"/>
      <c r="BF1694"/>
      <c r="BG1694"/>
      <c r="BH1694"/>
      <c r="BI1694" s="2">
        <v>173.6237721306758</v>
      </c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</row>
    <row r="1695" spans="1:128" x14ac:dyDescent="0.25">
      <c r="A1695" s="34" t="s">
        <v>90</v>
      </c>
      <c r="B1695" s="30">
        <v>39086</v>
      </c>
      <c r="C1695" s="31"/>
      <c r="D1695" s="30"/>
      <c r="E1695" s="29"/>
      <c r="F1695" s="29">
        <v>86</v>
      </c>
      <c r="G1695" t="s">
        <v>21</v>
      </c>
      <c r="H1695" s="31"/>
      <c r="I1695" s="32"/>
      <c r="J1695" s="32"/>
      <c r="K1695" s="31"/>
      <c r="L1695" s="36"/>
      <c r="M1695" s="31"/>
      <c r="N1695" s="31"/>
      <c r="O1695" s="31"/>
      <c r="P1695" s="32"/>
      <c r="Q1695" s="32"/>
      <c r="R1695" s="32"/>
      <c r="S1695" s="32"/>
      <c r="T1695" s="32"/>
      <c r="U1695" s="32"/>
      <c r="W1695" s="32"/>
      <c r="X1695" s="32"/>
      <c r="Y1695" s="32"/>
      <c r="Z1695" s="32"/>
      <c r="AB1695" s="32">
        <v>0.99</v>
      </c>
      <c r="AC1695" s="4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O1695" s="32"/>
      <c r="AP1695" s="32"/>
      <c r="AQ1695" s="32"/>
      <c r="AR1695" s="41">
        <v>180</v>
      </c>
      <c r="AS1695" s="32">
        <v>101</v>
      </c>
      <c r="AT1695" s="32">
        <v>26</v>
      </c>
      <c r="AU1695" s="32"/>
      <c r="AV1695" s="32"/>
      <c r="AW1695" s="32"/>
      <c r="AX1695" s="32"/>
      <c r="AY1695" s="32"/>
      <c r="AZ1695" s="32"/>
      <c r="BA1695" s="32"/>
      <c r="BB1695" s="40">
        <v>0</v>
      </c>
      <c r="BC1695" s="32"/>
      <c r="BE1695" s="32"/>
      <c r="BF1695" s="32"/>
      <c r="BG1695" s="32"/>
      <c r="BH1695" s="32"/>
      <c r="BI1695" s="31">
        <v>170.78024028979161</v>
      </c>
      <c r="BJ1695" s="32"/>
      <c r="BK1695" s="32"/>
      <c r="BL1695" s="32"/>
      <c r="BM1695" s="32"/>
      <c r="BN1695" s="32"/>
      <c r="BO1695" s="32"/>
      <c r="BP1695" s="32"/>
      <c r="BQ1695" s="32"/>
      <c r="BR1695" s="32"/>
      <c r="BS1695" s="32"/>
      <c r="BT1695" s="32"/>
      <c r="BU1695" s="32"/>
      <c r="BV1695" s="32"/>
      <c r="BW1695" s="32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32"/>
      <c r="CK1695" s="32"/>
      <c r="CL1695" s="32"/>
      <c r="CM1695" s="32"/>
      <c r="CN1695" s="32"/>
      <c r="CO1695" s="32"/>
      <c r="CP1695" s="32"/>
      <c r="CQ1695" s="32"/>
      <c r="CR1695" s="32"/>
      <c r="CS1695" s="32"/>
      <c r="CT1695" s="32"/>
      <c r="CU1695" s="32"/>
      <c r="CV1695" s="32"/>
      <c r="CW1695" s="32"/>
      <c r="CX1695" s="32"/>
      <c r="CY1695" s="32"/>
      <c r="CZ1695" s="32"/>
      <c r="DA1695" s="32"/>
      <c r="DB1695" s="32"/>
      <c r="DC1695" s="32"/>
      <c r="DD1695" s="32"/>
      <c r="DE1695" s="32"/>
      <c r="DF1695" s="32"/>
      <c r="DG1695" s="32"/>
      <c r="DH1695" s="32"/>
      <c r="DI1695" s="32"/>
      <c r="DJ1695" s="32"/>
      <c r="DK1695" s="32"/>
      <c r="DL1695" s="32"/>
      <c r="DM1695" s="32"/>
      <c r="DN1695" s="32"/>
      <c r="DO1695" s="32"/>
      <c r="DP1695" s="32"/>
      <c r="DQ1695" s="32"/>
      <c r="DR1695" s="32"/>
      <c r="DS1695" s="32"/>
      <c r="DT1695" s="32"/>
      <c r="DU1695" s="32"/>
      <c r="DV1695" s="32"/>
      <c r="DW1695" s="32"/>
      <c r="DX1695" s="32"/>
    </row>
    <row r="1696" spans="1:128" x14ac:dyDescent="0.25">
      <c r="A1696" s="34" t="s">
        <v>90</v>
      </c>
      <c r="B1696" s="1">
        <v>39089</v>
      </c>
      <c r="C1696" s="2"/>
      <c r="G1696" t="s">
        <v>21</v>
      </c>
      <c r="U1696"/>
      <c r="X1696"/>
      <c r="Z1696"/>
      <c r="AC1696" s="42"/>
      <c r="AE1696"/>
      <c r="AM1696"/>
      <c r="AP1696"/>
      <c r="BA1696"/>
      <c r="BB1696" s="40">
        <v>0</v>
      </c>
      <c r="BC1696"/>
      <c r="BI1696" s="2">
        <v>145.1840792328197</v>
      </c>
    </row>
    <row r="1697" spans="1:128" x14ac:dyDescent="0.25">
      <c r="A1697" s="34" t="s">
        <v>90</v>
      </c>
      <c r="B1697" s="1">
        <v>39092</v>
      </c>
      <c r="C1697" s="2"/>
      <c r="G1697" t="s">
        <v>21</v>
      </c>
      <c r="U1697"/>
      <c r="X1697"/>
      <c r="Z1697"/>
      <c r="AC1697" s="42"/>
      <c r="AE1697"/>
      <c r="AM1697"/>
      <c r="AP1697"/>
      <c r="BA1697"/>
      <c r="BB1697" s="40">
        <v>0</v>
      </c>
      <c r="BC1697"/>
      <c r="BI1697" s="2">
        <v>226.49105131991371</v>
      </c>
    </row>
    <row r="1698" spans="1:128" x14ac:dyDescent="0.25">
      <c r="A1698" s="34" t="s">
        <v>90</v>
      </c>
      <c r="B1698" s="1">
        <v>39094</v>
      </c>
      <c r="C1698" s="2"/>
      <c r="G1698" t="s">
        <v>21</v>
      </c>
      <c r="U1698"/>
      <c r="X1698"/>
      <c r="Z1698"/>
      <c r="AC1698" s="42"/>
      <c r="AE1698"/>
      <c r="AM1698"/>
      <c r="AP1698"/>
      <c r="BA1698"/>
      <c r="BB1698" s="40">
        <v>0</v>
      </c>
      <c r="BC1698"/>
      <c r="BI1698" s="2">
        <v>208.35694149965889</v>
      </c>
    </row>
    <row r="1699" spans="1:128" x14ac:dyDescent="0.25">
      <c r="A1699" s="34" t="s">
        <v>90</v>
      </c>
      <c r="B1699" s="1">
        <v>39099</v>
      </c>
      <c r="C1699" s="2"/>
      <c r="G1699" t="s">
        <v>21</v>
      </c>
      <c r="U1699"/>
      <c r="X1699"/>
      <c r="Z1699"/>
      <c r="AC1699" s="42"/>
      <c r="AE1699"/>
      <c r="AM1699"/>
      <c r="AP1699"/>
      <c r="BA1699"/>
      <c r="BB1699" s="40">
        <v>0</v>
      </c>
      <c r="BC1699"/>
      <c r="BI1699" s="2">
        <v>179.42730455267019</v>
      </c>
    </row>
    <row r="1700" spans="1:128" x14ac:dyDescent="0.25">
      <c r="A1700" s="34" t="s">
        <v>90</v>
      </c>
      <c r="B1700" s="1">
        <v>39102</v>
      </c>
      <c r="C1700" s="2"/>
      <c r="G1700" t="s">
        <v>21</v>
      </c>
      <c r="U1700"/>
      <c r="X1700"/>
      <c r="Z1700"/>
      <c r="AC1700" s="42"/>
      <c r="AE1700"/>
      <c r="AM1700"/>
      <c r="AP1700"/>
      <c r="BA1700"/>
      <c r="BB1700" s="40">
        <v>0</v>
      </c>
      <c r="BC1700"/>
      <c r="BI1700" s="2">
        <v>210.63827189155509</v>
      </c>
    </row>
    <row r="1701" spans="1:128" x14ac:dyDescent="0.25">
      <c r="A1701" s="34" t="s">
        <v>90</v>
      </c>
      <c r="B1701" s="1">
        <v>39104</v>
      </c>
      <c r="C1701" s="2"/>
      <c r="D1701" s="1"/>
      <c r="F1701">
        <v>104</v>
      </c>
      <c r="G1701" t="s">
        <v>21</v>
      </c>
      <c r="H1701" s="2"/>
      <c r="I1701" s="12"/>
      <c r="J1701" s="12"/>
      <c r="K1701" s="2"/>
      <c r="L1701" s="36"/>
      <c r="M1701" s="2"/>
      <c r="N1701" s="2"/>
      <c r="O1701" s="2"/>
      <c r="P1701" s="12"/>
      <c r="Q1701" s="12"/>
      <c r="R1701" s="12"/>
      <c r="S1701" s="12"/>
      <c r="T1701" s="12"/>
      <c r="U1701" s="12"/>
      <c r="W1701" s="12"/>
      <c r="X1701" s="12"/>
      <c r="Y1701" s="12"/>
      <c r="Z1701" s="12"/>
      <c r="AB1701" s="12">
        <v>2</v>
      </c>
      <c r="AC1701" s="4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O1701" s="12"/>
      <c r="AP1701" s="12"/>
      <c r="AQ1701" s="12"/>
      <c r="AR1701" s="41">
        <v>295</v>
      </c>
      <c r="AS1701" s="12">
        <v>89</v>
      </c>
      <c r="AT1701" s="12">
        <v>121</v>
      </c>
      <c r="AU1701" s="12"/>
      <c r="AV1701" s="12"/>
      <c r="AW1701" s="12"/>
      <c r="AX1701" s="13"/>
      <c r="AY1701" s="12"/>
      <c r="AZ1701" s="12"/>
      <c r="BA1701" s="12"/>
      <c r="BB1701" s="40">
        <v>0</v>
      </c>
      <c r="BC1701" s="12"/>
      <c r="BE1701" s="12"/>
      <c r="BF1701" s="12"/>
      <c r="BG1701" s="12"/>
      <c r="BH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2"/>
      <c r="DF1701" s="12"/>
      <c r="DG1701" s="12"/>
      <c r="DH1701" s="12"/>
      <c r="DI1701" s="12"/>
      <c r="DJ1701" s="12"/>
      <c r="DK1701" s="12"/>
      <c r="DL1701" s="12"/>
      <c r="DM1701" s="12"/>
      <c r="DN1701" s="12"/>
      <c r="DO1701" s="12"/>
      <c r="DP1701" s="12"/>
      <c r="DQ1701" s="12"/>
      <c r="DR1701" s="12"/>
      <c r="DS1701" s="12"/>
      <c r="DT1701" s="12"/>
      <c r="DU1701" s="12"/>
      <c r="DV1701" s="12"/>
      <c r="DW1701" s="12"/>
      <c r="DX1701" s="12"/>
    </row>
    <row r="1702" spans="1:128" x14ac:dyDescent="0.25">
      <c r="A1702" s="34" t="s">
        <v>90</v>
      </c>
      <c r="B1702" s="1">
        <v>39107</v>
      </c>
      <c r="C1702" s="2"/>
      <c r="G1702" t="s">
        <v>21</v>
      </c>
      <c r="U1702"/>
      <c r="X1702"/>
      <c r="Z1702"/>
      <c r="AC1702" s="42"/>
      <c r="AE1702"/>
      <c r="AM1702"/>
      <c r="AP1702"/>
      <c r="BA1702"/>
      <c r="BB1702" s="40">
        <v>0</v>
      </c>
      <c r="BC1702"/>
      <c r="BI1702" s="2">
        <v>164.90182609030219</v>
      </c>
    </row>
    <row r="1703" spans="1:128" x14ac:dyDescent="0.25">
      <c r="A1703" s="34" t="s">
        <v>90</v>
      </c>
      <c r="B1703" s="1">
        <v>39110</v>
      </c>
      <c r="C1703" s="2"/>
      <c r="G1703" t="s">
        <v>21</v>
      </c>
      <c r="U1703"/>
      <c r="X1703"/>
      <c r="Z1703"/>
      <c r="AC1703" s="42"/>
      <c r="AE1703"/>
      <c r="AM1703"/>
      <c r="AP1703"/>
      <c r="BA1703"/>
      <c r="BB1703" s="40">
        <v>0</v>
      </c>
      <c r="BC1703"/>
      <c r="BI1703" s="2">
        <v>146.8869433243253</v>
      </c>
    </row>
    <row r="1704" spans="1:128" x14ac:dyDescent="0.25">
      <c r="A1704" s="34" t="s">
        <v>90</v>
      </c>
      <c r="B1704" s="1">
        <v>39113</v>
      </c>
      <c r="C1704" s="2"/>
      <c r="G1704" t="s">
        <v>21</v>
      </c>
      <c r="U1704"/>
      <c r="X1704"/>
      <c r="Z1704"/>
      <c r="AC1704" s="42"/>
      <c r="AE1704"/>
      <c r="AM1704"/>
      <c r="AP1704"/>
      <c r="BA1704"/>
      <c r="BB1704" s="40">
        <v>0</v>
      </c>
      <c r="BC1704"/>
      <c r="BI1704" s="2">
        <v>213.2817598672008</v>
      </c>
    </row>
    <row r="1705" spans="1:128" x14ac:dyDescent="0.25">
      <c r="A1705" s="34" t="s">
        <v>90</v>
      </c>
      <c r="B1705" s="1">
        <v>39120</v>
      </c>
      <c r="C1705" s="2"/>
      <c r="G1705" t="s">
        <v>21</v>
      </c>
      <c r="U1705"/>
      <c r="X1705"/>
      <c r="Z1705"/>
      <c r="AC1705" s="42"/>
      <c r="AE1705"/>
      <c r="AM1705"/>
      <c r="AP1705"/>
      <c r="BA1705"/>
      <c r="BB1705" s="40">
        <v>0</v>
      </c>
      <c r="BC1705"/>
      <c r="BI1705" s="2">
        <v>157.87171212410669</v>
      </c>
    </row>
    <row r="1706" spans="1:128" x14ac:dyDescent="0.25">
      <c r="A1706" s="34" t="s">
        <v>90</v>
      </c>
      <c r="B1706" s="1">
        <v>39123</v>
      </c>
      <c r="C1706" s="2"/>
      <c r="G1706" t="s">
        <v>21</v>
      </c>
      <c r="U1706"/>
      <c r="X1706"/>
      <c r="Z1706"/>
      <c r="AC1706" s="42"/>
      <c r="AE1706"/>
      <c r="AM1706"/>
      <c r="AP1706"/>
      <c r="BA1706"/>
      <c r="BB1706" s="40">
        <v>0</v>
      </c>
      <c r="BC1706"/>
      <c r="BI1706" s="2">
        <v>209.48222599269849</v>
      </c>
    </row>
    <row r="1707" spans="1:128" x14ac:dyDescent="0.25">
      <c r="A1707" s="34" t="s">
        <v>90</v>
      </c>
      <c r="B1707" s="1">
        <v>39129</v>
      </c>
      <c r="C1707" s="2"/>
      <c r="G1707" t="s">
        <v>21</v>
      </c>
      <c r="U1707"/>
      <c r="X1707"/>
      <c r="Z1707"/>
      <c r="AC1707" s="42"/>
      <c r="AE1707"/>
      <c r="AM1707"/>
      <c r="AP1707"/>
      <c r="BA1707"/>
      <c r="BB1707" s="40">
        <v>0</v>
      </c>
      <c r="BC1707"/>
      <c r="BI1707" s="2">
        <v>179.25332953840541</v>
      </c>
    </row>
    <row r="1708" spans="1:128" x14ac:dyDescent="0.25">
      <c r="A1708" s="34" t="s">
        <v>90</v>
      </c>
      <c r="B1708" s="1">
        <v>39132</v>
      </c>
      <c r="C1708" s="2"/>
      <c r="G1708" t="s">
        <v>21</v>
      </c>
      <c r="U1708"/>
      <c r="X1708"/>
      <c r="Z1708"/>
      <c r="AC1708" s="42"/>
      <c r="AE1708"/>
      <c r="AM1708"/>
      <c r="AP1708"/>
      <c r="BA1708"/>
      <c r="BB1708" s="40">
        <v>0</v>
      </c>
      <c r="BC1708"/>
      <c r="BI1708" s="2">
        <v>152.65634144605289</v>
      </c>
    </row>
    <row r="1709" spans="1:128" x14ac:dyDescent="0.25">
      <c r="A1709" s="34" t="s">
        <v>90</v>
      </c>
      <c r="B1709" s="1">
        <v>39136</v>
      </c>
      <c r="C1709" s="2"/>
      <c r="G1709" t="s">
        <v>21</v>
      </c>
      <c r="U1709"/>
      <c r="X1709"/>
      <c r="Z1709"/>
      <c r="AC1709" s="42"/>
      <c r="AE1709"/>
      <c r="AM1709"/>
      <c r="AP1709"/>
      <c r="BA1709"/>
      <c r="BB1709" s="40">
        <v>0</v>
      </c>
      <c r="BC1709"/>
      <c r="BI1709" s="2">
        <v>118.4088784825981</v>
      </c>
    </row>
    <row r="1710" spans="1:128" x14ac:dyDescent="0.25">
      <c r="A1710" s="34" t="s">
        <v>90</v>
      </c>
      <c r="B1710" s="1">
        <v>39140</v>
      </c>
      <c r="C1710" s="2"/>
      <c r="G1710" t="s">
        <v>21</v>
      </c>
      <c r="U1710"/>
      <c r="X1710"/>
      <c r="Z1710"/>
      <c r="AC1710" s="42"/>
      <c r="AE1710"/>
      <c r="AM1710"/>
      <c r="AP1710"/>
      <c r="BA1710"/>
      <c r="BB1710" s="40">
        <v>0</v>
      </c>
      <c r="BC1710"/>
      <c r="BI1710" s="2">
        <v>217.4975605272337</v>
      </c>
    </row>
    <row r="1711" spans="1:128" x14ac:dyDescent="0.25">
      <c r="A1711" s="34" t="s">
        <v>90</v>
      </c>
      <c r="B1711" s="1">
        <v>39146</v>
      </c>
      <c r="C1711" s="2"/>
      <c r="G1711" t="s">
        <v>21</v>
      </c>
      <c r="U1711"/>
      <c r="X1711"/>
      <c r="Z1711"/>
      <c r="AC1711" s="42"/>
      <c r="AE1711"/>
      <c r="AM1711"/>
      <c r="AP1711"/>
      <c r="BA1711"/>
      <c r="BB1711" s="40">
        <v>0</v>
      </c>
      <c r="BC1711"/>
      <c r="BI1711" s="2">
        <v>192.75353054099551</v>
      </c>
    </row>
    <row r="1712" spans="1:128" x14ac:dyDescent="0.25">
      <c r="A1712" s="34" t="s">
        <v>90</v>
      </c>
      <c r="B1712" s="1">
        <v>39150</v>
      </c>
      <c r="C1712" s="2"/>
      <c r="G1712" t="s">
        <v>21</v>
      </c>
      <c r="U1712"/>
      <c r="X1712"/>
      <c r="Z1712"/>
      <c r="AC1712" s="42"/>
      <c r="AE1712"/>
      <c r="AM1712"/>
      <c r="AP1712"/>
      <c r="BA1712"/>
      <c r="BB1712" s="40">
        <v>0</v>
      </c>
      <c r="BC1712"/>
      <c r="BI1712" s="2">
        <v>177.96559392027859</v>
      </c>
    </row>
    <row r="1713" spans="1:128" x14ac:dyDescent="0.25">
      <c r="A1713" s="34" t="s">
        <v>90</v>
      </c>
      <c r="B1713" s="1">
        <v>39157</v>
      </c>
      <c r="C1713" s="2"/>
      <c r="G1713" t="s">
        <v>21</v>
      </c>
      <c r="U1713"/>
      <c r="X1713"/>
      <c r="Z1713"/>
      <c r="AC1713" s="42"/>
      <c r="AE1713"/>
      <c r="AM1713"/>
      <c r="AP1713"/>
      <c r="BA1713"/>
      <c r="BB1713" s="40">
        <v>0</v>
      </c>
      <c r="BC1713"/>
      <c r="BI1713" s="2">
        <v>117.8592365598563</v>
      </c>
    </row>
    <row r="1714" spans="1:128" x14ac:dyDescent="0.25">
      <c r="A1714" s="34" t="s">
        <v>90</v>
      </c>
      <c r="B1714" s="1">
        <v>39161</v>
      </c>
      <c r="C1714" s="2"/>
      <c r="D1714" s="1"/>
      <c r="F1714">
        <v>161</v>
      </c>
      <c r="G1714" t="s">
        <v>21</v>
      </c>
      <c r="H1714" s="2"/>
      <c r="I1714" s="12"/>
      <c r="J1714" s="12"/>
      <c r="K1714" s="2"/>
      <c r="L1714" s="36"/>
      <c r="M1714" s="2"/>
      <c r="N1714" s="2"/>
      <c r="O1714" s="2"/>
      <c r="P1714" s="12"/>
      <c r="Q1714" s="12"/>
      <c r="R1714" s="12"/>
      <c r="S1714" s="12"/>
      <c r="T1714" s="12"/>
      <c r="U1714" s="12"/>
      <c r="W1714" s="12"/>
      <c r="X1714" s="12"/>
      <c r="Y1714" s="12"/>
      <c r="Z1714" s="12"/>
      <c r="AB1714" s="12">
        <v>2</v>
      </c>
      <c r="AC1714" s="4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O1714" s="12"/>
      <c r="AP1714" s="12"/>
      <c r="AQ1714" s="12"/>
      <c r="AR1714" s="41"/>
      <c r="AS1714" s="12">
        <v>0</v>
      </c>
      <c r="AT1714" s="12">
        <v>134.52000000000001</v>
      </c>
      <c r="AU1714" s="12">
        <v>106.52486110897132</v>
      </c>
      <c r="AV1714" s="12"/>
      <c r="AW1714" s="12"/>
      <c r="AX1714" s="13"/>
      <c r="AY1714" s="12"/>
      <c r="AZ1714" s="12"/>
      <c r="BA1714" s="12"/>
      <c r="BB1714" s="40">
        <v>0</v>
      </c>
      <c r="BC1714" s="12"/>
      <c r="BE1714" s="12"/>
      <c r="BF1714" s="12"/>
      <c r="BG1714" s="12"/>
      <c r="BH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2"/>
      <c r="DF1714" s="12"/>
      <c r="DG1714" s="12"/>
      <c r="DH1714" s="12"/>
      <c r="DI1714" s="12"/>
      <c r="DJ1714" s="12"/>
      <c r="DK1714" s="12"/>
      <c r="DL1714" s="12"/>
      <c r="DM1714" s="12"/>
      <c r="DN1714" s="12"/>
      <c r="DO1714" s="12"/>
      <c r="DP1714" s="12"/>
      <c r="DQ1714" s="12"/>
      <c r="DR1714" s="12"/>
      <c r="DS1714" s="12"/>
      <c r="DT1714" s="12"/>
      <c r="DU1714" s="12"/>
      <c r="DV1714" s="12"/>
      <c r="DW1714" s="12"/>
      <c r="DX1714" s="12"/>
    </row>
    <row r="1715" spans="1:128" x14ac:dyDescent="0.25">
      <c r="A1715" s="34" t="s">
        <v>90</v>
      </c>
      <c r="B1715" s="1">
        <v>39162</v>
      </c>
      <c r="C1715" s="2"/>
      <c r="G1715" t="s">
        <v>21</v>
      </c>
      <c r="U1715"/>
      <c r="X1715"/>
      <c r="Z1715"/>
      <c r="AC1715" s="42"/>
      <c r="AE1715"/>
      <c r="AM1715"/>
      <c r="AP1715"/>
      <c r="BA1715"/>
      <c r="BB1715" s="40">
        <v>0</v>
      </c>
      <c r="BC1715"/>
      <c r="BI1715" s="2">
        <v>80.055211524219089</v>
      </c>
    </row>
    <row r="1716" spans="1:128" x14ac:dyDescent="0.25">
      <c r="A1716" s="34" t="s">
        <v>90</v>
      </c>
      <c r="B1716" s="1">
        <v>39168</v>
      </c>
      <c r="C1716" s="2"/>
      <c r="G1716" t="s">
        <v>21</v>
      </c>
      <c r="U1716"/>
      <c r="X1716"/>
      <c r="Z1716"/>
      <c r="AC1716" s="42"/>
      <c r="AE1716"/>
      <c r="AM1716"/>
      <c r="AP1716"/>
      <c r="BA1716"/>
      <c r="BB1716" s="40">
        <v>0</v>
      </c>
      <c r="BC1716"/>
      <c r="BI1716" s="2">
        <v>41.018164428168923</v>
      </c>
    </row>
    <row r="1717" spans="1:128" x14ac:dyDescent="0.25">
      <c r="A1717" s="34" t="s">
        <v>90</v>
      </c>
      <c r="B1717" s="1">
        <v>39175</v>
      </c>
      <c r="C1717" s="2"/>
      <c r="G1717" t="s">
        <v>21</v>
      </c>
      <c r="U1717"/>
      <c r="X1717"/>
      <c r="Z1717"/>
      <c r="AC1717" s="42"/>
      <c r="AE1717"/>
      <c r="AM1717"/>
      <c r="AP1717"/>
      <c r="BA1717"/>
      <c r="BB1717" s="40">
        <v>0</v>
      </c>
      <c r="BC1717"/>
      <c r="BI1717" s="2">
        <v>30.00594745188479</v>
      </c>
    </row>
    <row r="1718" spans="1:128" x14ac:dyDescent="0.25">
      <c r="A1718" s="34" t="s">
        <v>90</v>
      </c>
      <c r="B1718" s="1">
        <v>39000</v>
      </c>
      <c r="C1718" s="2">
        <v>0</v>
      </c>
      <c r="D1718" s="1" t="s">
        <v>223</v>
      </c>
      <c r="E1718" t="s">
        <v>14</v>
      </c>
      <c r="F1718">
        <v>0</v>
      </c>
      <c r="G1718" t="s">
        <v>21</v>
      </c>
      <c r="H1718" s="2"/>
      <c r="I1718" s="12"/>
      <c r="J1718" s="12"/>
      <c r="K1718" s="2"/>
      <c r="L1718" s="36"/>
      <c r="M1718" s="2"/>
      <c r="N1718" s="2"/>
      <c r="O1718" s="2"/>
      <c r="P1718" s="12"/>
      <c r="Q1718" s="12"/>
      <c r="R1718" s="12"/>
      <c r="S1718" s="12"/>
      <c r="T1718" s="12"/>
      <c r="U1718" s="12"/>
      <c r="W1718" s="12"/>
      <c r="X1718" s="12"/>
      <c r="Y1718" s="12"/>
      <c r="Z1718" s="12"/>
      <c r="AB1718" s="12"/>
      <c r="AC1718" s="4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O1718" s="12"/>
      <c r="AP1718" s="12"/>
      <c r="AQ1718" s="12"/>
      <c r="AR1718" s="41"/>
      <c r="AS1718" s="12"/>
      <c r="AT1718" s="12"/>
      <c r="AU1718" s="12"/>
      <c r="AV1718" s="12"/>
      <c r="AW1718" s="12"/>
      <c r="AX1718" s="13"/>
      <c r="AY1718" s="12"/>
      <c r="AZ1718" s="12"/>
      <c r="BA1718" s="12"/>
      <c r="BB1718" s="40">
        <v>0</v>
      </c>
      <c r="BC1718" s="12"/>
      <c r="BE1718" s="12"/>
      <c r="BF1718" s="12"/>
      <c r="BG1718" s="12"/>
      <c r="BH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2"/>
      <c r="DF1718" s="12"/>
      <c r="DG1718" s="12"/>
      <c r="DH1718" s="12"/>
      <c r="DI1718" s="12"/>
      <c r="DJ1718" s="12"/>
      <c r="DK1718" s="12"/>
      <c r="DL1718" s="12"/>
      <c r="DM1718" s="12"/>
      <c r="DN1718" s="12"/>
      <c r="DO1718" s="12"/>
      <c r="DP1718" s="12"/>
      <c r="DQ1718" s="12"/>
      <c r="DR1718" s="12"/>
      <c r="DS1718" s="12"/>
      <c r="DT1718" s="12"/>
      <c r="DU1718" s="12"/>
      <c r="DV1718" s="12"/>
      <c r="DW1718" s="12"/>
      <c r="DX1718" s="12"/>
    </row>
    <row r="1719" spans="1:128" x14ac:dyDescent="0.25">
      <c r="A1719" s="34" t="s">
        <v>90</v>
      </c>
      <c r="B1719" s="1">
        <v>39052</v>
      </c>
      <c r="C1719" s="2">
        <v>3</v>
      </c>
      <c r="D1719" t="s">
        <v>224</v>
      </c>
      <c r="E1719" t="s">
        <v>16</v>
      </c>
      <c r="F1719" s="2">
        <v>52</v>
      </c>
      <c r="G1719" t="s">
        <v>21</v>
      </c>
      <c r="H1719" s="2"/>
      <c r="I1719" s="12"/>
      <c r="J1719" s="12"/>
      <c r="K1719" s="2"/>
      <c r="L1719" s="36">
        <v>52</v>
      </c>
      <c r="M1719" s="2"/>
      <c r="N1719" s="2"/>
      <c r="O1719" s="2"/>
      <c r="P1719" s="12"/>
      <c r="Q1719" s="12"/>
      <c r="R1719" s="12"/>
      <c r="S1719" s="12"/>
      <c r="T1719" s="12"/>
      <c r="U1719" s="12"/>
      <c r="W1719" s="12"/>
      <c r="X1719" s="12"/>
      <c r="Y1719" s="12"/>
      <c r="Z1719" s="12"/>
      <c r="AB1719" s="12"/>
      <c r="AC1719" s="4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O1719" s="12"/>
      <c r="AP1719" s="12"/>
      <c r="AQ1719" s="12"/>
      <c r="AR1719" s="41"/>
      <c r="AS1719" s="12"/>
      <c r="AT1719" s="12"/>
      <c r="AU1719" s="12"/>
      <c r="AV1719" s="12"/>
      <c r="AW1719" s="12"/>
      <c r="AX1719" s="13"/>
      <c r="AY1719" s="12"/>
      <c r="AZ1719" s="12"/>
      <c r="BA1719" s="12"/>
      <c r="BB1719" s="40">
        <v>0</v>
      </c>
      <c r="BC1719" s="12"/>
      <c r="BE1719" s="12"/>
      <c r="BF1719" s="12"/>
      <c r="BG1719" s="12"/>
      <c r="BH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2"/>
      <c r="DF1719" s="12"/>
      <c r="DG1719" s="12"/>
      <c r="DH1719" s="12"/>
      <c r="DI1719" s="12"/>
      <c r="DJ1719" s="12"/>
      <c r="DK1719" s="12"/>
      <c r="DL1719" s="12"/>
      <c r="DM1719" s="12"/>
      <c r="DN1719" s="12"/>
      <c r="DO1719" s="12"/>
      <c r="DP1719" s="12"/>
      <c r="DQ1719" s="12"/>
      <c r="DR1719" s="12"/>
      <c r="DS1719" s="12"/>
      <c r="DT1719" s="12"/>
      <c r="DU1719" s="12"/>
      <c r="DV1719" s="12"/>
      <c r="DW1719" s="12"/>
      <c r="DX1719" s="12"/>
    </row>
    <row r="1720" spans="1:128" x14ac:dyDescent="0.25">
      <c r="A1720" s="34" t="s">
        <v>93</v>
      </c>
      <c r="B1720" s="1">
        <v>39009</v>
      </c>
      <c r="C1720" s="2">
        <v>2</v>
      </c>
      <c r="D1720" s="1" t="s">
        <v>219</v>
      </c>
      <c r="E1720" t="s">
        <v>99</v>
      </c>
      <c r="F1720">
        <v>9</v>
      </c>
      <c r="G1720" t="s">
        <v>21</v>
      </c>
      <c r="H1720" s="2"/>
      <c r="I1720" s="12"/>
      <c r="J1720" s="12"/>
      <c r="K1720" s="2">
        <v>9</v>
      </c>
      <c r="L1720" s="36"/>
      <c r="M1720" s="2"/>
      <c r="N1720" s="2"/>
      <c r="O1720" s="2"/>
      <c r="P1720" s="12"/>
      <c r="Q1720" s="12"/>
      <c r="R1720" s="12"/>
      <c r="S1720" s="12"/>
      <c r="T1720" s="12"/>
      <c r="U1720" s="12"/>
      <c r="W1720" s="12"/>
      <c r="X1720" s="12"/>
      <c r="Y1720" s="12"/>
      <c r="Z1720" s="12"/>
      <c r="AB1720" s="12"/>
      <c r="AC1720" s="4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O1720" s="12"/>
      <c r="AP1720" s="12"/>
      <c r="AQ1720" s="12"/>
      <c r="AR1720" s="41"/>
      <c r="AS1720" s="12"/>
      <c r="AT1720" s="12"/>
      <c r="AU1720" s="12"/>
      <c r="AV1720" s="12"/>
      <c r="AW1720" s="12"/>
      <c r="AX1720" s="13"/>
      <c r="AY1720" s="12"/>
      <c r="AZ1720" s="12"/>
      <c r="BA1720" s="12"/>
      <c r="BB1720" s="40">
        <v>0</v>
      </c>
      <c r="BC1720" s="12"/>
      <c r="BE1720" s="12"/>
      <c r="BF1720" s="12"/>
      <c r="BG1720" s="12"/>
      <c r="BH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2"/>
      <c r="DF1720" s="12"/>
      <c r="DG1720" s="12"/>
      <c r="DH1720" s="12"/>
      <c r="DI1720" s="12"/>
      <c r="DJ1720" s="12"/>
      <c r="DK1720" s="12"/>
      <c r="DL1720" s="12"/>
      <c r="DM1720" s="12"/>
      <c r="DN1720" s="12"/>
      <c r="DO1720" s="12"/>
      <c r="DP1720" s="12"/>
      <c r="DQ1720" s="12"/>
      <c r="DR1720" s="12"/>
      <c r="DS1720" s="12"/>
      <c r="DT1720" s="12"/>
      <c r="DU1720" s="12"/>
      <c r="DV1720" s="12"/>
      <c r="DW1720" s="12"/>
      <c r="DX1720" s="12"/>
    </row>
    <row r="1721" spans="1:128" x14ac:dyDescent="0.25">
      <c r="A1721" s="34" t="s">
        <v>93</v>
      </c>
      <c r="B1721" s="1">
        <v>39071</v>
      </c>
      <c r="C1721" s="2">
        <v>4</v>
      </c>
      <c r="D1721" t="s">
        <v>220</v>
      </c>
      <c r="E1721" t="s">
        <v>17</v>
      </c>
      <c r="F1721">
        <v>71</v>
      </c>
      <c r="G1721" t="s">
        <v>21</v>
      </c>
      <c r="H1721" s="2"/>
      <c r="I1721" s="12"/>
      <c r="J1721" s="12"/>
      <c r="K1721" s="2"/>
      <c r="L1721" s="36"/>
      <c r="M1721" s="2">
        <v>71</v>
      </c>
      <c r="N1721" s="2"/>
      <c r="O1721" s="2"/>
      <c r="P1721" s="12"/>
      <c r="Q1721" s="12"/>
      <c r="R1721" s="12"/>
      <c r="S1721" s="12"/>
      <c r="T1721" s="12"/>
      <c r="U1721" s="12"/>
      <c r="W1721" s="12"/>
      <c r="X1721" s="12"/>
      <c r="Y1721" s="12"/>
      <c r="Z1721" s="12"/>
      <c r="AB1721" s="12">
        <v>0.63</v>
      </c>
      <c r="AC1721" s="4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O1721" s="12"/>
      <c r="AP1721" s="12"/>
      <c r="AQ1721" s="12"/>
      <c r="AR1721" s="41">
        <v>131</v>
      </c>
      <c r="AS1721" s="12">
        <v>72.666666666666671</v>
      </c>
      <c r="AT1721" s="12">
        <v>0.67</v>
      </c>
      <c r="AU1721" s="12"/>
      <c r="AV1721" s="12"/>
      <c r="AW1721" s="12"/>
      <c r="AX1721" s="13"/>
      <c r="AY1721" s="12"/>
      <c r="AZ1721" s="12"/>
      <c r="BA1721" s="12"/>
      <c r="BB1721" s="40">
        <v>0</v>
      </c>
      <c r="BC1721" s="12"/>
      <c r="BE1721" s="12"/>
      <c r="BF1721" s="12"/>
      <c r="BG1721" s="12"/>
      <c r="BH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2"/>
      <c r="DF1721" s="12"/>
      <c r="DG1721" s="12"/>
      <c r="DH1721" s="12"/>
      <c r="DI1721" s="12"/>
      <c r="DJ1721" s="12"/>
      <c r="DK1721" s="12"/>
      <c r="DL1721" s="12"/>
      <c r="DM1721" s="12"/>
      <c r="DN1721" s="12"/>
      <c r="DO1721" s="12"/>
      <c r="DP1721" s="12"/>
      <c r="DQ1721" s="12"/>
      <c r="DR1721" s="12"/>
      <c r="DS1721" s="12"/>
      <c r="DT1721" s="12"/>
      <c r="DU1721" s="12"/>
      <c r="DV1721" s="12"/>
      <c r="DW1721" s="12"/>
      <c r="DX1721" s="12"/>
    </row>
    <row r="1722" spans="1:128" x14ac:dyDescent="0.25">
      <c r="A1722" s="34" t="s">
        <v>93</v>
      </c>
      <c r="B1722" s="4"/>
      <c r="C1722" s="36">
        <v>9</v>
      </c>
      <c r="D1722" t="s">
        <v>122</v>
      </c>
      <c r="E1722" t="s">
        <v>22</v>
      </c>
      <c r="F1722" s="5"/>
      <c r="G1722" t="s">
        <v>21</v>
      </c>
      <c r="H1722" s="2"/>
      <c r="I1722" s="12"/>
      <c r="J1722" s="12"/>
      <c r="K1722" s="2"/>
      <c r="L1722" s="36"/>
      <c r="M1722" s="2"/>
      <c r="N1722" s="2"/>
      <c r="O1722" s="2"/>
      <c r="P1722" s="12"/>
      <c r="Q1722" s="12"/>
      <c r="R1722" s="12"/>
      <c r="S1722" s="12"/>
      <c r="T1722" s="12"/>
      <c r="U1722" s="12"/>
      <c r="W1722" s="12"/>
      <c r="X1722" s="12"/>
      <c r="Y1722" s="12"/>
      <c r="Z1722" s="12"/>
      <c r="AB1722" s="12"/>
      <c r="AC1722" s="4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O1722" s="12"/>
      <c r="AP1722" s="12"/>
      <c r="AQ1722" s="12"/>
      <c r="AR1722" s="41"/>
      <c r="AS1722" s="12"/>
      <c r="AT1722" s="12"/>
      <c r="AU1722" s="12"/>
      <c r="AV1722" s="12"/>
      <c r="AW1722" s="12"/>
      <c r="AX1722" s="13"/>
      <c r="AY1722" s="12"/>
      <c r="AZ1722" s="12">
        <v>39.99152443203306</v>
      </c>
      <c r="BA1722" s="12">
        <v>2792.1000000000004</v>
      </c>
      <c r="BB1722" s="40">
        <v>279.21000000000004</v>
      </c>
      <c r="BC1722" s="12"/>
      <c r="BE1722" s="12"/>
      <c r="BF1722" s="12">
        <v>12.3</v>
      </c>
      <c r="BG1722" s="12"/>
      <c r="BH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2"/>
      <c r="DF1722" s="12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</row>
    <row r="1723" spans="1:128" x14ac:dyDescent="0.25">
      <c r="A1723" s="34" t="s">
        <v>93</v>
      </c>
      <c r="B1723" s="1">
        <v>39163</v>
      </c>
      <c r="C1723" s="2">
        <v>8</v>
      </c>
      <c r="D1723" s="1" t="s">
        <v>221</v>
      </c>
      <c r="E1723" t="s">
        <v>19</v>
      </c>
      <c r="F1723">
        <v>163</v>
      </c>
      <c r="G1723" t="s">
        <v>21</v>
      </c>
      <c r="H1723" s="2"/>
      <c r="I1723" s="12"/>
      <c r="J1723" s="12"/>
      <c r="K1723" s="2"/>
      <c r="L1723" s="36"/>
      <c r="M1723" s="2"/>
      <c r="N1723" s="2"/>
      <c r="O1723" s="2">
        <v>163</v>
      </c>
      <c r="P1723" s="12"/>
      <c r="Q1723" s="12"/>
      <c r="R1723" s="12"/>
      <c r="S1723" s="12"/>
      <c r="T1723" s="12"/>
      <c r="U1723" s="12"/>
      <c r="W1723" s="12"/>
      <c r="X1723" s="12"/>
      <c r="Y1723" s="12"/>
      <c r="Z1723" s="12"/>
      <c r="AB1723" s="12"/>
      <c r="AC1723" s="4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O1723" s="12"/>
      <c r="AP1723" s="12"/>
      <c r="AQ1723" s="12"/>
      <c r="AR1723" s="41"/>
      <c r="AS1723" s="12"/>
      <c r="AT1723" s="12"/>
      <c r="AU1723" s="12"/>
      <c r="AV1723" s="12"/>
      <c r="AW1723" s="12"/>
      <c r="AX1723" s="13"/>
      <c r="AY1723" s="12"/>
      <c r="AZ1723" s="12"/>
      <c r="BA1723" s="12"/>
      <c r="BB1723" s="40">
        <v>0</v>
      </c>
      <c r="BC1723" s="12"/>
      <c r="BE1723" s="12"/>
      <c r="BF1723" s="12"/>
      <c r="BG1723" s="12"/>
      <c r="BH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2"/>
      <c r="DF1723" s="12"/>
      <c r="DG1723" s="12"/>
      <c r="DH1723" s="12"/>
      <c r="DI1723" s="12"/>
      <c r="DJ1723" s="12"/>
      <c r="DK1723" s="12"/>
      <c r="DL1723" s="12"/>
      <c r="DM1723" s="12"/>
      <c r="DN1723" s="12"/>
      <c r="DO1723" s="12"/>
      <c r="DP1723" s="12"/>
      <c r="DQ1723" s="12"/>
      <c r="DR1723" s="12"/>
      <c r="DS1723" s="12"/>
      <c r="DT1723" s="12"/>
      <c r="DU1723" s="12"/>
      <c r="DV1723" s="12"/>
      <c r="DW1723" s="12"/>
      <c r="DX1723" s="12"/>
    </row>
    <row r="1724" spans="1:128" x14ac:dyDescent="0.25">
      <c r="A1724" s="34" t="s">
        <v>93</v>
      </c>
      <c r="B1724" s="1">
        <v>39143</v>
      </c>
      <c r="C1724" s="2">
        <v>7</v>
      </c>
      <c r="D1724" t="s">
        <v>222</v>
      </c>
      <c r="E1724" t="s">
        <v>18</v>
      </c>
      <c r="F1724">
        <v>143</v>
      </c>
      <c r="G1724" t="s">
        <v>21</v>
      </c>
      <c r="H1724" s="2"/>
      <c r="I1724" s="12"/>
      <c r="J1724" s="12"/>
      <c r="K1724" s="2"/>
      <c r="L1724" s="36"/>
      <c r="M1724" s="2"/>
      <c r="N1724" s="2">
        <v>143</v>
      </c>
      <c r="O1724" s="2"/>
      <c r="P1724" s="12"/>
      <c r="Q1724" s="12"/>
      <c r="R1724" s="12"/>
      <c r="S1724" s="12"/>
      <c r="T1724" s="12"/>
      <c r="U1724" s="12"/>
      <c r="W1724" s="12"/>
      <c r="X1724" s="12"/>
      <c r="Y1724" s="12"/>
      <c r="Z1724" s="12"/>
      <c r="AB1724" s="12"/>
      <c r="AC1724" s="4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O1724" s="12"/>
      <c r="AP1724" s="12"/>
      <c r="AQ1724" s="12"/>
      <c r="AR1724" s="41"/>
      <c r="AS1724" s="12"/>
      <c r="AT1724" s="12"/>
      <c r="AU1724" s="12"/>
      <c r="AV1724" s="12"/>
      <c r="AW1724" s="12"/>
      <c r="AX1724" s="13"/>
      <c r="AY1724" s="12"/>
      <c r="AZ1724" s="12"/>
      <c r="BA1724" s="12"/>
      <c r="BB1724" s="40">
        <v>0</v>
      </c>
      <c r="BC1724" s="12"/>
      <c r="BE1724" s="12"/>
      <c r="BF1724" s="12"/>
      <c r="BG1724" s="12"/>
      <c r="BH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2"/>
      <c r="DF1724" s="12"/>
      <c r="DG1724" s="12"/>
      <c r="DH1724" s="12"/>
      <c r="DI1724" s="12"/>
      <c r="DJ1724" s="12"/>
      <c r="DK1724" s="12"/>
      <c r="DL1724" s="12"/>
      <c r="DM1724" s="12"/>
      <c r="DN1724" s="12"/>
      <c r="DO1724" s="12"/>
      <c r="DP1724" s="12"/>
      <c r="DQ1724" s="12"/>
      <c r="DR1724" s="12"/>
      <c r="DS1724" s="12"/>
      <c r="DT1724" s="12"/>
      <c r="DU1724" s="12"/>
      <c r="DV1724" s="12"/>
      <c r="DW1724" s="12"/>
      <c r="DX1724" s="12"/>
    </row>
    <row r="1725" spans="1:128" x14ac:dyDescent="0.25">
      <c r="A1725" s="34" t="s">
        <v>93</v>
      </c>
      <c r="B1725" s="1">
        <v>39043</v>
      </c>
      <c r="C1725" s="2"/>
      <c r="G1725" t="s">
        <v>21</v>
      </c>
      <c r="U1725"/>
      <c r="X1725"/>
      <c r="Z1725"/>
      <c r="AC1725" s="42"/>
      <c r="AE1725"/>
      <c r="AM1725"/>
      <c r="AP1725"/>
      <c r="BA1725"/>
      <c r="BB1725" s="40">
        <v>0</v>
      </c>
      <c r="BC1725"/>
      <c r="BI1725" s="2">
        <v>186.23840691467589</v>
      </c>
    </row>
    <row r="1726" spans="1:128" x14ac:dyDescent="0.25">
      <c r="A1726" s="34" t="s">
        <v>93</v>
      </c>
      <c r="B1726" s="1">
        <v>39051</v>
      </c>
      <c r="C1726" s="2"/>
      <c r="G1726" t="s">
        <v>21</v>
      </c>
      <c r="U1726"/>
      <c r="X1726"/>
      <c r="Z1726"/>
      <c r="AC1726" s="42"/>
      <c r="AE1726"/>
      <c r="AM1726"/>
      <c r="AP1726"/>
      <c r="BA1726"/>
      <c r="BB1726" s="40">
        <v>0</v>
      </c>
      <c r="BC1726"/>
      <c r="BI1726" s="2">
        <v>178.31814702864349</v>
      </c>
    </row>
    <row r="1727" spans="1:128" x14ac:dyDescent="0.25">
      <c r="A1727" s="34" t="s">
        <v>93</v>
      </c>
      <c r="B1727" s="1">
        <v>39055</v>
      </c>
      <c r="C1727" s="2"/>
      <c r="G1727" t="s">
        <v>21</v>
      </c>
      <c r="U1727"/>
      <c r="X1727"/>
      <c r="Z1727"/>
      <c r="AC1727" s="42"/>
      <c r="AE1727"/>
      <c r="AM1727"/>
      <c r="AP1727"/>
      <c r="BA1727"/>
      <c r="BB1727" s="40">
        <v>0</v>
      </c>
      <c r="BC1727"/>
      <c r="BI1727" s="2">
        <v>231.944927430131</v>
      </c>
    </row>
    <row r="1728" spans="1:128" x14ac:dyDescent="0.25">
      <c r="A1728" s="34" t="s">
        <v>93</v>
      </c>
      <c r="B1728" s="1">
        <v>39063</v>
      </c>
      <c r="C1728" s="2"/>
      <c r="G1728" t="s">
        <v>21</v>
      </c>
      <c r="U1728"/>
      <c r="X1728"/>
      <c r="Z1728"/>
      <c r="AC1728" s="42"/>
      <c r="AE1728"/>
      <c r="AM1728"/>
      <c r="AP1728"/>
      <c r="BA1728"/>
      <c r="BB1728" s="40">
        <v>0</v>
      </c>
      <c r="BC1728"/>
      <c r="BI1728" s="2">
        <v>186.26702524103229</v>
      </c>
    </row>
    <row r="1729" spans="1:128" x14ac:dyDescent="0.25">
      <c r="A1729" s="34" t="s">
        <v>93</v>
      </c>
      <c r="B1729" s="1">
        <v>39065</v>
      </c>
      <c r="C1729" s="2"/>
      <c r="G1729" t="s">
        <v>21</v>
      </c>
      <c r="U1729"/>
      <c r="X1729"/>
      <c r="Z1729"/>
      <c r="AC1729" s="42"/>
      <c r="AE1729"/>
      <c r="AM1729"/>
      <c r="AP1729"/>
      <c r="BA1729"/>
      <c r="BB1729" s="40">
        <v>0</v>
      </c>
      <c r="BC1729"/>
      <c r="BI1729" s="2">
        <v>194.6859098115429</v>
      </c>
    </row>
    <row r="1730" spans="1:128" x14ac:dyDescent="0.25">
      <c r="A1730" s="34" t="s">
        <v>93</v>
      </c>
      <c r="B1730" s="1">
        <v>39069</v>
      </c>
      <c r="C1730" s="2"/>
      <c r="G1730" t="s">
        <v>21</v>
      </c>
      <c r="U1730"/>
      <c r="X1730"/>
      <c r="Z1730"/>
      <c r="AC1730" s="42"/>
      <c r="AE1730"/>
      <c r="AM1730"/>
      <c r="AP1730"/>
      <c r="BA1730"/>
      <c r="BB1730" s="40">
        <v>0</v>
      </c>
      <c r="BC1730"/>
      <c r="BI1730" s="2">
        <v>230.76665826928749</v>
      </c>
    </row>
    <row r="1731" spans="1:128" x14ac:dyDescent="0.25">
      <c r="A1731" s="34" t="s">
        <v>93</v>
      </c>
      <c r="B1731" s="1">
        <v>39074</v>
      </c>
      <c r="C1731" s="2"/>
      <c r="G1731" t="s">
        <v>21</v>
      </c>
      <c r="U1731"/>
      <c r="X1731"/>
      <c r="Z1731"/>
      <c r="AC1731" s="42"/>
      <c r="AE1731"/>
      <c r="AM1731"/>
      <c r="AP1731"/>
      <c r="BA1731"/>
      <c r="BB1731" s="40">
        <v>0</v>
      </c>
      <c r="BC1731"/>
      <c r="BI1731" s="2">
        <v>238.66789028980821</v>
      </c>
    </row>
    <row r="1732" spans="1:128" x14ac:dyDescent="0.25">
      <c r="A1732" s="34" t="s">
        <v>93</v>
      </c>
      <c r="B1732" s="1">
        <v>39079</v>
      </c>
      <c r="C1732" s="2"/>
      <c r="G1732" t="s">
        <v>21</v>
      </c>
      <c r="U1732"/>
      <c r="X1732"/>
      <c r="Z1732"/>
      <c r="AC1732" s="42"/>
      <c r="AE1732"/>
      <c r="AM1732"/>
      <c r="AP1732"/>
      <c r="BA1732"/>
      <c r="BB1732" s="40">
        <v>0</v>
      </c>
      <c r="BC1732"/>
      <c r="BI1732" s="2">
        <v>199.66057211680979</v>
      </c>
    </row>
    <row r="1733" spans="1:128" s="29" customFormat="1" x14ac:dyDescent="0.25">
      <c r="A1733" s="34" t="s">
        <v>93</v>
      </c>
      <c r="B1733" s="1">
        <v>39081</v>
      </c>
      <c r="C1733" s="2"/>
      <c r="D1733"/>
      <c r="E1733"/>
      <c r="F1733"/>
      <c r="G1733" t="s">
        <v>21</v>
      </c>
      <c r="H1733"/>
      <c r="I1733"/>
      <c r="J1733"/>
      <c r="K1733"/>
      <c r="L1733" s="6"/>
      <c r="M1733"/>
      <c r="N1733"/>
      <c r="O1733"/>
      <c r="P1733"/>
      <c r="Q1733"/>
      <c r="R1733"/>
      <c r="S1733"/>
      <c r="T1733"/>
      <c r="U1733"/>
      <c r="V1733" s="40"/>
      <c r="W1733"/>
      <c r="X1733"/>
      <c r="Y1733"/>
      <c r="Z1733"/>
      <c r="AA1733" s="40"/>
      <c r="AB1733"/>
      <c r="AC1733" s="42"/>
      <c r="AD1733"/>
      <c r="AE1733"/>
      <c r="AF1733"/>
      <c r="AG1733"/>
      <c r="AH1733"/>
      <c r="AI1733"/>
      <c r="AJ1733"/>
      <c r="AK1733"/>
      <c r="AL1733"/>
      <c r="AM1733"/>
      <c r="AN1733" s="40"/>
      <c r="AO1733"/>
      <c r="AP1733"/>
      <c r="AQ1733"/>
      <c r="AR1733" s="40"/>
      <c r="AS1733"/>
      <c r="AT1733"/>
      <c r="AU1733"/>
      <c r="AV1733"/>
      <c r="AW1733"/>
      <c r="AX1733" s="6"/>
      <c r="AY1733"/>
      <c r="AZ1733"/>
      <c r="BA1733"/>
      <c r="BB1733" s="40">
        <v>0</v>
      </c>
      <c r="BC1733"/>
      <c r="BD1733"/>
      <c r="BE1733"/>
      <c r="BF1733"/>
      <c r="BG1733"/>
      <c r="BH1733"/>
      <c r="BI1733" s="2">
        <v>236.72429541728221</v>
      </c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</row>
    <row r="1734" spans="1:128" x14ac:dyDescent="0.25">
      <c r="A1734" s="34" t="s">
        <v>93</v>
      </c>
      <c r="B1734" s="30">
        <v>39086</v>
      </c>
      <c r="C1734" s="31"/>
      <c r="D1734" s="30"/>
      <c r="E1734" s="29"/>
      <c r="F1734" s="29">
        <v>86</v>
      </c>
      <c r="G1734" t="s">
        <v>21</v>
      </c>
      <c r="H1734" s="31"/>
      <c r="I1734" s="32"/>
      <c r="J1734" s="32"/>
      <c r="K1734" s="31"/>
      <c r="L1734" s="36"/>
      <c r="M1734" s="31"/>
      <c r="N1734" s="31"/>
      <c r="O1734" s="31"/>
      <c r="P1734" s="32"/>
      <c r="Q1734" s="32"/>
      <c r="R1734" s="32"/>
      <c r="S1734" s="32"/>
      <c r="T1734" s="32"/>
      <c r="U1734" s="32"/>
      <c r="W1734" s="32"/>
      <c r="X1734" s="32"/>
      <c r="Y1734" s="32"/>
      <c r="Z1734" s="32"/>
      <c r="AB1734" s="32">
        <v>1.1399999999999999</v>
      </c>
      <c r="AC1734" s="4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O1734" s="32"/>
      <c r="AP1734" s="32"/>
      <c r="AQ1734" s="32"/>
      <c r="AR1734" s="41">
        <v>204</v>
      </c>
      <c r="AS1734" s="32">
        <v>124.5</v>
      </c>
      <c r="AT1734" s="32">
        <v>21.5</v>
      </c>
      <c r="AU1734" s="32"/>
      <c r="AV1734" s="32"/>
      <c r="AW1734" s="32"/>
      <c r="AX1734" s="32"/>
      <c r="AY1734" s="32"/>
      <c r="AZ1734" s="32"/>
      <c r="BA1734" s="32"/>
      <c r="BB1734" s="40">
        <v>0</v>
      </c>
      <c r="BC1734" s="32"/>
      <c r="BE1734" s="32"/>
      <c r="BF1734" s="32"/>
      <c r="BG1734" s="32"/>
      <c r="BH1734" s="32"/>
      <c r="BI1734" s="31">
        <v>226.78881721074501</v>
      </c>
      <c r="BJ1734" s="32"/>
      <c r="BK1734" s="32"/>
      <c r="BL1734" s="32"/>
      <c r="BM1734" s="32"/>
      <c r="BN1734" s="32"/>
      <c r="BO1734" s="32"/>
      <c r="BP1734" s="32"/>
      <c r="BQ1734" s="32"/>
      <c r="BR1734" s="32"/>
      <c r="BS1734" s="32"/>
      <c r="BT1734" s="32"/>
      <c r="BU1734" s="32"/>
      <c r="BV1734" s="32"/>
      <c r="BW1734" s="32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32"/>
      <c r="CK1734" s="32"/>
      <c r="CL1734" s="32"/>
      <c r="CM1734" s="32"/>
      <c r="CN1734" s="32"/>
      <c r="CO1734" s="32"/>
      <c r="CP1734" s="32"/>
      <c r="CQ1734" s="32"/>
      <c r="CR1734" s="32"/>
      <c r="CS1734" s="32"/>
      <c r="CT1734" s="32"/>
      <c r="CU1734" s="32"/>
      <c r="CV1734" s="32"/>
      <c r="CW1734" s="32"/>
      <c r="CX1734" s="32"/>
      <c r="CY1734" s="32"/>
      <c r="CZ1734" s="32"/>
      <c r="DA1734" s="32"/>
      <c r="DB1734" s="32"/>
      <c r="DC1734" s="32"/>
      <c r="DD1734" s="32"/>
      <c r="DE1734" s="32"/>
      <c r="DF1734" s="32"/>
      <c r="DG1734" s="32"/>
      <c r="DH1734" s="32"/>
      <c r="DI1734" s="32"/>
      <c r="DJ1734" s="32"/>
      <c r="DK1734" s="32"/>
      <c r="DL1734" s="32"/>
      <c r="DM1734" s="32"/>
      <c r="DN1734" s="32"/>
      <c r="DO1734" s="32"/>
      <c r="DP1734" s="32"/>
      <c r="DQ1734" s="32"/>
      <c r="DR1734" s="32"/>
      <c r="DS1734" s="32"/>
      <c r="DT1734" s="32"/>
      <c r="DU1734" s="32"/>
      <c r="DV1734" s="32"/>
      <c r="DW1734" s="32"/>
      <c r="DX1734" s="32"/>
    </row>
    <row r="1735" spans="1:128" x14ac:dyDescent="0.25">
      <c r="A1735" s="34" t="s">
        <v>93</v>
      </c>
      <c r="B1735" s="1">
        <v>39089</v>
      </c>
      <c r="C1735" s="2"/>
      <c r="G1735" t="s">
        <v>21</v>
      </c>
      <c r="U1735"/>
      <c r="X1735"/>
      <c r="Z1735"/>
      <c r="AC1735" s="42"/>
      <c r="AE1735"/>
      <c r="AM1735"/>
      <c r="AP1735"/>
      <c r="BA1735"/>
      <c r="BB1735" s="40">
        <v>0</v>
      </c>
      <c r="BC1735"/>
      <c r="BI1735" s="2">
        <v>206.22713630098389</v>
      </c>
    </row>
    <row r="1736" spans="1:128" x14ac:dyDescent="0.25">
      <c r="A1736" s="34" t="s">
        <v>93</v>
      </c>
      <c r="B1736" s="1">
        <v>39092</v>
      </c>
      <c r="C1736" s="2"/>
      <c r="G1736" t="s">
        <v>21</v>
      </c>
      <c r="U1736"/>
      <c r="X1736"/>
      <c r="Z1736"/>
      <c r="AC1736" s="42"/>
      <c r="AE1736"/>
      <c r="AM1736"/>
      <c r="AP1736"/>
      <c r="BA1736"/>
      <c r="BB1736" s="40">
        <v>0</v>
      </c>
      <c r="BC1736"/>
      <c r="BI1736" s="2">
        <v>237.66797919567421</v>
      </c>
    </row>
    <row r="1737" spans="1:128" x14ac:dyDescent="0.25">
      <c r="A1737" s="34" t="s">
        <v>93</v>
      </c>
      <c r="B1737" s="1">
        <v>39094</v>
      </c>
      <c r="C1737" s="2"/>
      <c r="G1737" t="s">
        <v>21</v>
      </c>
      <c r="U1737"/>
      <c r="X1737"/>
      <c r="Z1737"/>
      <c r="AC1737" s="42"/>
      <c r="AE1737"/>
      <c r="AM1737"/>
      <c r="AP1737"/>
      <c r="BA1737"/>
      <c r="BB1737" s="40">
        <v>0</v>
      </c>
      <c r="BC1737"/>
      <c r="BI1737" s="2">
        <v>218.50933612300699</v>
      </c>
    </row>
    <row r="1738" spans="1:128" x14ac:dyDescent="0.25">
      <c r="A1738" s="34" t="s">
        <v>93</v>
      </c>
      <c r="B1738" s="1">
        <v>39098</v>
      </c>
      <c r="C1738" s="2"/>
      <c r="G1738" t="s">
        <v>21</v>
      </c>
      <c r="U1738"/>
      <c r="X1738"/>
      <c r="Z1738"/>
      <c r="AC1738" s="42"/>
      <c r="AE1738"/>
      <c r="AM1738"/>
      <c r="AP1738"/>
      <c r="BA1738"/>
      <c r="BB1738" s="40">
        <v>0</v>
      </c>
      <c r="BC1738"/>
      <c r="BI1738" s="2">
        <v>181.83495436808619</v>
      </c>
    </row>
    <row r="1739" spans="1:128" s="29" customFormat="1" x14ac:dyDescent="0.25">
      <c r="A1739" s="34" t="s">
        <v>93</v>
      </c>
      <c r="B1739" s="1">
        <v>39101</v>
      </c>
      <c r="C1739" s="2"/>
      <c r="D1739"/>
      <c r="E1739"/>
      <c r="F1739"/>
      <c r="G1739" t="s">
        <v>21</v>
      </c>
      <c r="H1739"/>
      <c r="I1739"/>
      <c r="J1739"/>
      <c r="K1739"/>
      <c r="L1739" s="6"/>
      <c r="M1739"/>
      <c r="N1739"/>
      <c r="O1739"/>
      <c r="P1739"/>
      <c r="Q1739"/>
      <c r="R1739"/>
      <c r="S1739"/>
      <c r="T1739"/>
      <c r="U1739"/>
      <c r="V1739" s="40"/>
      <c r="W1739"/>
      <c r="X1739"/>
      <c r="Y1739"/>
      <c r="Z1739"/>
      <c r="AA1739" s="40"/>
      <c r="AB1739"/>
      <c r="AC1739" s="42"/>
      <c r="AD1739"/>
      <c r="AE1739"/>
      <c r="AF1739"/>
      <c r="AG1739"/>
      <c r="AH1739"/>
      <c r="AI1739"/>
      <c r="AJ1739"/>
      <c r="AK1739"/>
      <c r="AL1739"/>
      <c r="AM1739"/>
      <c r="AN1739" s="40"/>
      <c r="AO1739"/>
      <c r="AP1739"/>
      <c r="AQ1739"/>
      <c r="AR1739" s="40"/>
      <c r="AS1739"/>
      <c r="AT1739"/>
      <c r="AU1739"/>
      <c r="AV1739"/>
      <c r="AW1739"/>
      <c r="AX1739" s="6"/>
      <c r="AY1739"/>
      <c r="AZ1739"/>
      <c r="BA1739"/>
      <c r="BB1739" s="40">
        <v>0</v>
      </c>
      <c r="BC1739"/>
      <c r="BD1739"/>
      <c r="BE1739"/>
      <c r="BF1739"/>
      <c r="BG1739"/>
      <c r="BH1739"/>
      <c r="BI1739" s="2">
        <v>230.20736512388609</v>
      </c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</row>
    <row r="1740" spans="1:128" x14ac:dyDescent="0.25">
      <c r="A1740" s="34" t="s">
        <v>93</v>
      </c>
      <c r="B1740" s="30">
        <v>39104</v>
      </c>
      <c r="C1740" s="31"/>
      <c r="D1740" s="30"/>
      <c r="E1740" s="29"/>
      <c r="F1740" s="29">
        <v>104</v>
      </c>
      <c r="G1740" t="s">
        <v>21</v>
      </c>
      <c r="H1740" s="31"/>
      <c r="I1740" s="32"/>
      <c r="J1740" s="32"/>
      <c r="K1740" s="31"/>
      <c r="L1740" s="36"/>
      <c r="M1740" s="31"/>
      <c r="N1740" s="31"/>
      <c r="O1740" s="31"/>
      <c r="P1740" s="32"/>
      <c r="Q1740" s="32"/>
      <c r="R1740" s="32"/>
      <c r="S1740" s="32"/>
      <c r="T1740" s="32"/>
      <c r="U1740" s="32"/>
      <c r="W1740" s="32"/>
      <c r="X1740" s="32"/>
      <c r="Y1740" s="32"/>
      <c r="Z1740" s="32"/>
      <c r="AB1740" s="32">
        <v>2.35</v>
      </c>
      <c r="AC1740" s="4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O1740" s="32"/>
      <c r="AP1740" s="32"/>
      <c r="AQ1740" s="32"/>
      <c r="AR1740" s="41">
        <v>413</v>
      </c>
      <c r="AS1740" s="32">
        <v>85.25</v>
      </c>
      <c r="AT1740" s="32">
        <v>128</v>
      </c>
      <c r="AU1740" s="32"/>
      <c r="AV1740" s="32"/>
      <c r="AW1740" s="32"/>
      <c r="AX1740" s="32"/>
      <c r="AY1740" s="32"/>
      <c r="AZ1740" s="32"/>
      <c r="BA1740" s="32"/>
      <c r="BB1740" s="40">
        <v>0</v>
      </c>
      <c r="BC1740" s="32"/>
      <c r="BE1740" s="32"/>
      <c r="BF1740" s="32"/>
      <c r="BG1740" s="32"/>
      <c r="BH1740" s="32"/>
      <c r="BI1740" s="31">
        <v>200.69256249855749</v>
      </c>
      <c r="BJ1740" s="32"/>
      <c r="BK1740" s="32"/>
      <c r="BL1740" s="32"/>
      <c r="BM1740" s="32"/>
      <c r="BN1740" s="32"/>
      <c r="BO1740" s="32"/>
      <c r="BP1740" s="32"/>
      <c r="BQ1740" s="32"/>
      <c r="BR1740" s="32"/>
      <c r="BS1740" s="32"/>
      <c r="BT1740" s="32"/>
      <c r="BU1740" s="32"/>
      <c r="BV1740" s="32"/>
      <c r="BW1740" s="32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32"/>
      <c r="CK1740" s="32"/>
      <c r="CL1740" s="32"/>
      <c r="CM1740" s="32"/>
      <c r="CN1740" s="32"/>
      <c r="CO1740" s="32"/>
      <c r="CP1740" s="32"/>
      <c r="CQ1740" s="32"/>
      <c r="CR1740" s="32"/>
      <c r="CS1740" s="32"/>
      <c r="CT1740" s="32"/>
      <c r="CU1740" s="32"/>
      <c r="CV1740" s="32"/>
      <c r="CW1740" s="32"/>
      <c r="CX1740" s="32"/>
      <c r="CY1740" s="32"/>
      <c r="CZ1740" s="32"/>
      <c r="DA1740" s="32"/>
      <c r="DB1740" s="32"/>
      <c r="DC1740" s="32"/>
      <c r="DD1740" s="32"/>
      <c r="DE1740" s="32"/>
      <c r="DF1740" s="32"/>
      <c r="DG1740" s="32"/>
      <c r="DH1740" s="32"/>
      <c r="DI1740" s="32"/>
      <c r="DJ1740" s="32"/>
      <c r="DK1740" s="32"/>
      <c r="DL1740" s="32"/>
      <c r="DM1740" s="32"/>
      <c r="DN1740" s="32"/>
      <c r="DO1740" s="32"/>
      <c r="DP1740" s="32"/>
      <c r="DQ1740" s="32"/>
      <c r="DR1740" s="32"/>
      <c r="DS1740" s="32"/>
      <c r="DT1740" s="32"/>
      <c r="DU1740" s="32"/>
      <c r="DV1740" s="32"/>
      <c r="DW1740" s="32"/>
      <c r="DX1740" s="32"/>
    </row>
    <row r="1741" spans="1:128" x14ac:dyDescent="0.25">
      <c r="A1741" s="34" t="s">
        <v>93</v>
      </c>
      <c r="B1741" s="1">
        <v>39107</v>
      </c>
      <c r="C1741" s="2"/>
      <c r="G1741" t="s">
        <v>21</v>
      </c>
      <c r="U1741"/>
      <c r="X1741"/>
      <c r="Z1741"/>
      <c r="AC1741" s="42"/>
      <c r="AE1741"/>
      <c r="AM1741"/>
      <c r="AP1741"/>
      <c r="BA1741"/>
      <c r="BB1741" s="40">
        <v>0</v>
      </c>
      <c r="BC1741"/>
      <c r="BI1741" s="2">
        <v>219.9470874925787</v>
      </c>
    </row>
    <row r="1742" spans="1:128" x14ac:dyDescent="0.25">
      <c r="A1742" s="34" t="s">
        <v>93</v>
      </c>
      <c r="B1742" s="1">
        <v>39111</v>
      </c>
      <c r="C1742" s="2"/>
      <c r="G1742" t="s">
        <v>21</v>
      </c>
      <c r="U1742"/>
      <c r="X1742"/>
      <c r="Z1742"/>
      <c r="AC1742" s="42"/>
      <c r="AE1742"/>
      <c r="AM1742"/>
      <c r="AP1742"/>
      <c r="BA1742"/>
      <c r="BB1742" s="40">
        <v>0</v>
      </c>
      <c r="BC1742"/>
      <c r="BI1742" s="2">
        <v>181.8966819809196</v>
      </c>
    </row>
    <row r="1743" spans="1:128" x14ac:dyDescent="0.25">
      <c r="A1743" s="34" t="s">
        <v>93</v>
      </c>
      <c r="B1743" s="1">
        <v>39114</v>
      </c>
      <c r="C1743" s="2"/>
      <c r="G1743" t="s">
        <v>21</v>
      </c>
      <c r="U1743"/>
      <c r="X1743"/>
      <c r="Z1743"/>
      <c r="AC1743" s="42"/>
      <c r="AE1743"/>
      <c r="AM1743"/>
      <c r="AP1743"/>
      <c r="BA1743"/>
      <c r="BB1743" s="40">
        <v>0</v>
      </c>
      <c r="BC1743"/>
      <c r="BI1743" s="2">
        <v>221.87596103711891</v>
      </c>
    </row>
    <row r="1744" spans="1:128" x14ac:dyDescent="0.25">
      <c r="A1744" s="34" t="s">
        <v>93</v>
      </c>
      <c r="B1744" s="1">
        <v>39117</v>
      </c>
      <c r="C1744" s="2"/>
      <c r="G1744" t="s">
        <v>21</v>
      </c>
      <c r="U1744"/>
      <c r="X1744"/>
      <c r="Z1744"/>
      <c r="AC1744" s="42"/>
      <c r="AE1744"/>
      <c r="AM1744"/>
      <c r="AP1744"/>
      <c r="BA1744"/>
      <c r="BB1744" s="40">
        <v>0</v>
      </c>
      <c r="BC1744"/>
      <c r="BI1744" s="2">
        <v>217.1818993909001</v>
      </c>
    </row>
    <row r="1745" spans="1:128" x14ac:dyDescent="0.25">
      <c r="A1745" s="34" t="s">
        <v>93</v>
      </c>
      <c r="B1745" s="1">
        <v>39120</v>
      </c>
      <c r="C1745" s="2"/>
      <c r="G1745" t="s">
        <v>21</v>
      </c>
      <c r="U1745"/>
      <c r="X1745"/>
      <c r="Z1745"/>
      <c r="AC1745" s="42"/>
      <c r="AE1745"/>
      <c r="AM1745"/>
      <c r="AP1745"/>
      <c r="BA1745"/>
      <c r="BB1745" s="40">
        <v>0</v>
      </c>
      <c r="BC1745"/>
      <c r="BI1745" s="2">
        <v>216.61316896552611</v>
      </c>
    </row>
    <row r="1746" spans="1:128" s="29" customFormat="1" x14ac:dyDescent="0.25">
      <c r="A1746" s="34" t="s">
        <v>93</v>
      </c>
      <c r="B1746" s="1">
        <v>39125</v>
      </c>
      <c r="C1746" s="2"/>
      <c r="D1746"/>
      <c r="E1746"/>
      <c r="F1746"/>
      <c r="G1746" t="s">
        <v>21</v>
      </c>
      <c r="H1746"/>
      <c r="I1746"/>
      <c r="J1746"/>
      <c r="K1746"/>
      <c r="L1746" s="6"/>
      <c r="M1746"/>
      <c r="N1746"/>
      <c r="O1746"/>
      <c r="P1746"/>
      <c r="Q1746"/>
      <c r="R1746"/>
      <c r="S1746"/>
      <c r="T1746"/>
      <c r="U1746"/>
      <c r="V1746" s="40"/>
      <c r="W1746"/>
      <c r="X1746"/>
      <c r="Y1746"/>
      <c r="Z1746"/>
      <c r="AA1746" s="40"/>
      <c r="AB1746"/>
      <c r="AC1746" s="42"/>
      <c r="AD1746"/>
      <c r="AE1746"/>
      <c r="AF1746"/>
      <c r="AG1746"/>
      <c r="AH1746"/>
      <c r="AI1746"/>
      <c r="AJ1746"/>
      <c r="AK1746"/>
      <c r="AL1746"/>
      <c r="AM1746"/>
      <c r="AN1746" s="40"/>
      <c r="AO1746"/>
      <c r="AP1746"/>
      <c r="AQ1746"/>
      <c r="AR1746" s="40"/>
      <c r="AS1746"/>
      <c r="AT1746"/>
      <c r="AU1746"/>
      <c r="AV1746"/>
      <c r="AW1746"/>
      <c r="AX1746" s="6"/>
      <c r="AY1746"/>
      <c r="AZ1746"/>
      <c r="BA1746"/>
      <c r="BB1746" s="40">
        <v>0</v>
      </c>
      <c r="BC1746"/>
      <c r="BD1746"/>
      <c r="BE1746"/>
      <c r="BF1746"/>
      <c r="BG1746"/>
      <c r="BH1746"/>
      <c r="BI1746" s="2">
        <v>172.80694794913549</v>
      </c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</row>
    <row r="1747" spans="1:128" x14ac:dyDescent="0.25">
      <c r="A1747" s="34" t="s">
        <v>93</v>
      </c>
      <c r="B1747" s="30">
        <v>39126</v>
      </c>
      <c r="C1747" s="31"/>
      <c r="D1747" s="30"/>
      <c r="E1747" s="29"/>
      <c r="F1747" s="29">
        <v>126</v>
      </c>
      <c r="G1747" t="s">
        <v>21</v>
      </c>
      <c r="H1747" s="31"/>
      <c r="I1747" s="32"/>
      <c r="J1747" s="32"/>
      <c r="K1747" s="31"/>
      <c r="L1747" s="36"/>
      <c r="M1747" s="31"/>
      <c r="N1747" s="31"/>
      <c r="O1747" s="31"/>
      <c r="P1747" s="32"/>
      <c r="Q1747" s="32"/>
      <c r="R1747" s="32"/>
      <c r="S1747" s="32"/>
      <c r="T1747" s="32"/>
      <c r="U1747" s="32"/>
      <c r="W1747" s="32"/>
      <c r="X1747" s="32"/>
      <c r="Y1747" s="32"/>
      <c r="Z1747" s="32"/>
      <c r="AB1747" s="32">
        <v>2.62</v>
      </c>
      <c r="AC1747" s="4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O1747" s="32"/>
      <c r="AP1747" s="32"/>
      <c r="AQ1747" s="32"/>
      <c r="AR1747" s="41">
        <v>351</v>
      </c>
      <c r="AS1747" s="32">
        <v>4.3100812612706019</v>
      </c>
      <c r="AT1747" s="32">
        <v>149.41999999999999</v>
      </c>
      <c r="AU1747" s="32">
        <v>0</v>
      </c>
      <c r="AV1747" s="32"/>
      <c r="AW1747" s="32"/>
      <c r="AX1747" s="32"/>
      <c r="AY1747" s="32"/>
      <c r="AZ1747" s="32"/>
      <c r="BA1747" s="32"/>
      <c r="BB1747" s="40">
        <v>0</v>
      </c>
      <c r="BC1747" s="32"/>
      <c r="BE1747" s="32"/>
      <c r="BF1747" s="32"/>
      <c r="BG1747" s="32"/>
      <c r="BH1747" s="32"/>
      <c r="BI1747" s="31">
        <v>193.26752557404981</v>
      </c>
      <c r="BJ1747" s="32"/>
      <c r="BK1747" s="32"/>
      <c r="BL1747" s="32"/>
      <c r="BM1747" s="32"/>
      <c r="BN1747" s="32"/>
      <c r="BO1747" s="32"/>
      <c r="BP1747" s="32"/>
      <c r="BQ1747" s="32"/>
      <c r="BR1747" s="32"/>
      <c r="BS1747" s="32"/>
      <c r="BT1747" s="32"/>
      <c r="BU1747" s="32"/>
      <c r="BV1747" s="32"/>
      <c r="BW1747" s="32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32"/>
      <c r="CK1747" s="32"/>
      <c r="CL1747" s="32"/>
      <c r="CM1747" s="32"/>
      <c r="CN1747" s="32"/>
      <c r="CO1747" s="32"/>
      <c r="CP1747" s="32"/>
      <c r="CQ1747" s="32"/>
      <c r="CR1747" s="32"/>
      <c r="CS1747" s="32"/>
      <c r="CT1747" s="32"/>
      <c r="CU1747" s="32"/>
      <c r="CV1747" s="32"/>
      <c r="CW1747" s="32"/>
      <c r="CX1747" s="32"/>
      <c r="CY1747" s="32"/>
      <c r="CZ1747" s="32"/>
      <c r="DA1747" s="32"/>
      <c r="DB1747" s="32"/>
      <c r="DC1747" s="32"/>
      <c r="DD1747" s="32"/>
      <c r="DE1747" s="32"/>
      <c r="DF1747" s="32"/>
      <c r="DG1747" s="32"/>
      <c r="DH1747" s="32"/>
      <c r="DI1747" s="32"/>
      <c r="DJ1747" s="32"/>
      <c r="DK1747" s="32"/>
      <c r="DL1747" s="32"/>
      <c r="DM1747" s="32"/>
      <c r="DN1747" s="32"/>
      <c r="DO1747" s="32"/>
      <c r="DP1747" s="32"/>
      <c r="DQ1747" s="32"/>
      <c r="DR1747" s="32"/>
      <c r="DS1747" s="32"/>
      <c r="DT1747" s="32"/>
      <c r="DU1747" s="32"/>
      <c r="DV1747" s="32"/>
      <c r="DW1747" s="32"/>
      <c r="DX1747" s="32"/>
    </row>
    <row r="1748" spans="1:128" x14ac:dyDescent="0.25">
      <c r="A1748" s="34" t="s">
        <v>93</v>
      </c>
      <c r="B1748" s="1">
        <v>39129</v>
      </c>
      <c r="C1748" s="2"/>
      <c r="G1748" t="s">
        <v>21</v>
      </c>
      <c r="U1748"/>
      <c r="X1748"/>
      <c r="Z1748"/>
      <c r="AC1748" s="42"/>
      <c r="AE1748"/>
      <c r="AM1748"/>
      <c r="AP1748"/>
      <c r="BA1748"/>
      <c r="BB1748" s="40">
        <v>0</v>
      </c>
      <c r="BC1748"/>
      <c r="BI1748" s="2">
        <v>224.640618996044</v>
      </c>
    </row>
    <row r="1749" spans="1:128" x14ac:dyDescent="0.25">
      <c r="A1749" s="34" t="s">
        <v>93</v>
      </c>
      <c r="B1749" s="1">
        <v>39136</v>
      </c>
      <c r="C1749" s="2"/>
      <c r="G1749" t="s">
        <v>21</v>
      </c>
      <c r="U1749"/>
      <c r="X1749"/>
      <c r="Z1749"/>
      <c r="AC1749" s="42"/>
      <c r="AE1749"/>
      <c r="AM1749"/>
      <c r="AP1749"/>
      <c r="BA1749"/>
      <c r="BB1749" s="40">
        <v>0</v>
      </c>
      <c r="BC1749"/>
      <c r="BI1749" s="2">
        <v>162.68078701248501</v>
      </c>
    </row>
    <row r="1750" spans="1:128" x14ac:dyDescent="0.25">
      <c r="A1750" s="34" t="s">
        <v>93</v>
      </c>
      <c r="B1750" s="1">
        <v>39140</v>
      </c>
      <c r="C1750" s="2"/>
      <c r="G1750" t="s">
        <v>21</v>
      </c>
      <c r="U1750"/>
      <c r="X1750"/>
      <c r="Z1750"/>
      <c r="AC1750" s="42"/>
      <c r="AE1750"/>
      <c r="AM1750"/>
      <c r="AP1750"/>
      <c r="BA1750"/>
      <c r="BB1750" s="40">
        <v>0</v>
      </c>
      <c r="BC1750"/>
      <c r="BI1750" s="2">
        <v>227.10874681776221</v>
      </c>
    </row>
    <row r="1751" spans="1:128" x14ac:dyDescent="0.25">
      <c r="A1751" s="34" t="s">
        <v>93</v>
      </c>
      <c r="B1751" s="1">
        <v>39146</v>
      </c>
      <c r="C1751" s="2"/>
      <c r="G1751" t="s">
        <v>21</v>
      </c>
      <c r="U1751"/>
      <c r="X1751"/>
      <c r="Z1751"/>
      <c r="AC1751" s="42"/>
      <c r="AE1751"/>
      <c r="AM1751"/>
      <c r="AP1751"/>
      <c r="BA1751"/>
      <c r="BB1751" s="40">
        <v>0</v>
      </c>
      <c r="BC1751"/>
      <c r="BI1751" s="2">
        <v>208.07578109040259</v>
      </c>
    </row>
    <row r="1752" spans="1:128" x14ac:dyDescent="0.25">
      <c r="A1752" s="34" t="s">
        <v>93</v>
      </c>
      <c r="B1752" s="1">
        <v>39150</v>
      </c>
      <c r="C1752" s="2"/>
      <c r="G1752" t="s">
        <v>21</v>
      </c>
      <c r="U1752"/>
      <c r="X1752"/>
      <c r="Z1752"/>
      <c r="AC1752" s="42"/>
      <c r="AE1752"/>
      <c r="AM1752"/>
      <c r="AP1752"/>
      <c r="BA1752"/>
      <c r="BB1752" s="40">
        <v>0</v>
      </c>
      <c r="BC1752"/>
      <c r="BI1752" s="2">
        <v>186.38658443406061</v>
      </c>
    </row>
    <row r="1753" spans="1:128" x14ac:dyDescent="0.25">
      <c r="A1753" s="34" t="s">
        <v>93</v>
      </c>
      <c r="B1753" s="1">
        <v>39153</v>
      </c>
      <c r="C1753" s="2"/>
      <c r="G1753" t="s">
        <v>21</v>
      </c>
      <c r="U1753"/>
      <c r="X1753"/>
      <c r="Z1753"/>
      <c r="AC1753" s="42"/>
      <c r="AE1753"/>
      <c r="AM1753"/>
      <c r="AP1753"/>
      <c r="BA1753"/>
      <c r="BB1753" s="40">
        <v>0</v>
      </c>
      <c r="BC1753"/>
      <c r="BI1753" s="2">
        <v>175.4745167645452</v>
      </c>
    </row>
    <row r="1754" spans="1:128" x14ac:dyDescent="0.25">
      <c r="A1754" s="34" t="s">
        <v>93</v>
      </c>
      <c r="B1754" s="1">
        <v>39154</v>
      </c>
      <c r="C1754" s="2"/>
      <c r="G1754" t="s">
        <v>21</v>
      </c>
      <c r="U1754"/>
      <c r="X1754"/>
      <c r="Z1754"/>
      <c r="AC1754" s="42"/>
      <c r="AE1754"/>
      <c r="AM1754"/>
      <c r="AP1754"/>
      <c r="BA1754"/>
      <c r="BB1754" s="40">
        <v>0</v>
      </c>
      <c r="BC1754"/>
      <c r="BI1754" s="2">
        <v>165.04502233206031</v>
      </c>
    </row>
    <row r="1755" spans="1:128" x14ac:dyDescent="0.25">
      <c r="A1755" s="34" t="s">
        <v>93</v>
      </c>
      <c r="B1755" s="1">
        <v>39157</v>
      </c>
      <c r="C1755" s="2"/>
      <c r="G1755" t="s">
        <v>21</v>
      </c>
      <c r="U1755"/>
      <c r="X1755"/>
      <c r="Z1755"/>
      <c r="AC1755" s="42"/>
      <c r="AE1755"/>
      <c r="AM1755"/>
      <c r="AP1755"/>
      <c r="BA1755"/>
      <c r="BB1755" s="40">
        <v>0</v>
      </c>
      <c r="BC1755"/>
      <c r="BI1755" s="2">
        <v>220.16057307413431</v>
      </c>
    </row>
    <row r="1756" spans="1:128" x14ac:dyDescent="0.25">
      <c r="A1756" s="34" t="s">
        <v>93</v>
      </c>
      <c r="B1756" s="1">
        <v>39161</v>
      </c>
      <c r="C1756" s="2"/>
      <c r="D1756" s="1"/>
      <c r="F1756">
        <v>161</v>
      </c>
      <c r="G1756" t="s">
        <v>21</v>
      </c>
      <c r="H1756" s="2"/>
      <c r="I1756" s="12"/>
      <c r="J1756" s="12"/>
      <c r="K1756" s="2"/>
      <c r="L1756" s="36"/>
      <c r="M1756" s="2"/>
      <c r="N1756" s="2"/>
      <c r="O1756" s="2"/>
      <c r="P1756" s="12"/>
      <c r="Q1756" s="12"/>
      <c r="R1756" s="12"/>
      <c r="S1756" s="12"/>
      <c r="T1756" s="12"/>
      <c r="U1756" s="12"/>
      <c r="W1756" s="12"/>
      <c r="X1756" s="12"/>
      <c r="Y1756" s="12"/>
      <c r="Z1756" s="12"/>
      <c r="AB1756" s="12">
        <v>2.75</v>
      </c>
      <c r="AC1756" s="4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O1756" s="12"/>
      <c r="AP1756" s="12"/>
      <c r="AQ1756" s="12"/>
      <c r="AR1756" s="41"/>
      <c r="AS1756" s="12">
        <v>0</v>
      </c>
      <c r="AT1756" s="12">
        <v>153.41</v>
      </c>
      <c r="AU1756" s="12">
        <v>116.82907236122</v>
      </c>
      <c r="AV1756" s="12"/>
      <c r="AW1756" s="12"/>
      <c r="AX1756" s="13"/>
      <c r="AY1756" s="12"/>
      <c r="AZ1756" s="12"/>
      <c r="BA1756" s="12"/>
      <c r="BB1756" s="40">
        <v>0</v>
      </c>
      <c r="BC1756" s="12"/>
      <c r="BE1756" s="12"/>
      <c r="BF1756" s="12"/>
      <c r="BG1756" s="12"/>
      <c r="BH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2"/>
      <c r="DF1756" s="12"/>
      <c r="DG1756" s="12"/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12"/>
      <c r="DU1756" s="12"/>
      <c r="DV1756" s="12"/>
      <c r="DW1756" s="12"/>
      <c r="DX1756" s="12"/>
    </row>
    <row r="1757" spans="1:128" x14ac:dyDescent="0.25">
      <c r="A1757" s="34" t="s">
        <v>93</v>
      </c>
      <c r="B1757" s="1">
        <v>39162</v>
      </c>
      <c r="C1757" s="2"/>
      <c r="G1757" t="s">
        <v>21</v>
      </c>
      <c r="U1757"/>
      <c r="X1757"/>
      <c r="Z1757"/>
      <c r="AC1757" s="42"/>
      <c r="AE1757"/>
      <c r="AM1757"/>
      <c r="AP1757"/>
      <c r="BA1757"/>
      <c r="BB1757" s="40">
        <v>0</v>
      </c>
      <c r="BC1757"/>
      <c r="BI1757" s="2">
        <v>184.14477214109019</v>
      </c>
    </row>
    <row r="1758" spans="1:128" x14ac:dyDescent="0.25">
      <c r="A1758" s="34" t="s">
        <v>93</v>
      </c>
      <c r="B1758" s="1">
        <v>39168</v>
      </c>
      <c r="C1758" s="2"/>
      <c r="G1758" t="s">
        <v>21</v>
      </c>
      <c r="U1758"/>
      <c r="X1758"/>
      <c r="Z1758"/>
      <c r="AC1758" s="42"/>
      <c r="AE1758"/>
      <c r="AM1758"/>
      <c r="AP1758"/>
      <c r="BA1758"/>
      <c r="BB1758" s="40">
        <v>0</v>
      </c>
      <c r="BC1758"/>
      <c r="BI1758" s="2">
        <v>146.45384460907951</v>
      </c>
    </row>
    <row r="1759" spans="1:128" x14ac:dyDescent="0.25">
      <c r="A1759" s="34" t="s">
        <v>93</v>
      </c>
      <c r="B1759" s="1">
        <v>39175</v>
      </c>
      <c r="C1759" s="2"/>
      <c r="G1759" t="s">
        <v>21</v>
      </c>
      <c r="U1759"/>
      <c r="X1759"/>
      <c r="Z1759"/>
      <c r="AC1759" s="42"/>
      <c r="AE1759"/>
      <c r="AM1759"/>
      <c r="AP1759"/>
      <c r="BA1759"/>
      <c r="BB1759" s="40">
        <v>0</v>
      </c>
      <c r="BC1759"/>
      <c r="BI1759" s="2">
        <v>109.2420353873438</v>
      </c>
    </row>
    <row r="1760" spans="1:128" x14ac:dyDescent="0.25">
      <c r="A1760" s="34" t="s">
        <v>93</v>
      </c>
      <c r="B1760" s="1">
        <v>39000</v>
      </c>
      <c r="C1760" s="2">
        <v>0</v>
      </c>
      <c r="D1760" s="1" t="s">
        <v>223</v>
      </c>
      <c r="E1760" t="s">
        <v>14</v>
      </c>
      <c r="F1760">
        <v>0</v>
      </c>
      <c r="G1760" t="s">
        <v>21</v>
      </c>
      <c r="H1760" s="2"/>
      <c r="I1760" s="12"/>
      <c r="J1760" s="12"/>
      <c r="K1760" s="2"/>
      <c r="L1760" s="36"/>
      <c r="M1760" s="2"/>
      <c r="N1760" s="2"/>
      <c r="O1760" s="2"/>
      <c r="P1760" s="12"/>
      <c r="Q1760" s="12"/>
      <c r="R1760" s="12"/>
      <c r="S1760" s="12"/>
      <c r="T1760" s="12"/>
      <c r="U1760" s="12"/>
      <c r="W1760" s="12"/>
      <c r="X1760" s="12"/>
      <c r="Y1760" s="12"/>
      <c r="Z1760" s="12"/>
      <c r="AB1760" s="12"/>
      <c r="AC1760" s="4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O1760" s="12"/>
      <c r="AP1760" s="12"/>
      <c r="AQ1760" s="12"/>
      <c r="AR1760" s="41"/>
      <c r="AS1760" s="12"/>
      <c r="AT1760" s="12"/>
      <c r="AU1760" s="12"/>
      <c r="AV1760" s="12"/>
      <c r="AW1760" s="12"/>
      <c r="AX1760" s="13"/>
      <c r="AY1760" s="12"/>
      <c r="AZ1760" s="12"/>
      <c r="BA1760" s="12"/>
      <c r="BB1760" s="40">
        <v>0</v>
      </c>
      <c r="BC1760" s="12"/>
      <c r="BE1760" s="12"/>
      <c r="BF1760" s="12"/>
      <c r="BG1760" s="12"/>
      <c r="BH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2"/>
      <c r="DF1760" s="12"/>
      <c r="DG1760" s="12"/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/>
      <c r="DT1760" s="12"/>
      <c r="DU1760" s="12"/>
      <c r="DV1760" s="12"/>
      <c r="DW1760" s="12"/>
      <c r="DX1760" s="12"/>
    </row>
    <row r="1761" spans="1:128" x14ac:dyDescent="0.25">
      <c r="A1761" s="34" t="s">
        <v>93</v>
      </c>
      <c r="B1761" s="1">
        <v>39052</v>
      </c>
      <c r="C1761" s="2">
        <v>3</v>
      </c>
      <c r="D1761" t="s">
        <v>224</v>
      </c>
      <c r="E1761" t="s">
        <v>16</v>
      </c>
      <c r="F1761" s="2">
        <v>52</v>
      </c>
      <c r="G1761" t="s">
        <v>21</v>
      </c>
      <c r="H1761" s="2"/>
      <c r="I1761" s="12"/>
      <c r="J1761" s="12"/>
      <c r="K1761" s="2"/>
      <c r="L1761" s="36">
        <v>52</v>
      </c>
      <c r="M1761" s="2"/>
      <c r="N1761" s="2"/>
      <c r="O1761" s="2"/>
      <c r="P1761" s="12"/>
      <c r="Q1761" s="12"/>
      <c r="R1761" s="12"/>
      <c r="S1761" s="12"/>
      <c r="T1761" s="12"/>
      <c r="U1761" s="12"/>
      <c r="W1761" s="12"/>
      <c r="X1761" s="12"/>
      <c r="Y1761" s="12"/>
      <c r="Z1761" s="12"/>
      <c r="AB1761" s="12"/>
      <c r="AC1761" s="4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O1761" s="12"/>
      <c r="AP1761" s="12"/>
      <c r="AQ1761" s="12"/>
      <c r="AR1761" s="41"/>
      <c r="AS1761" s="12"/>
      <c r="AT1761" s="12"/>
      <c r="AU1761" s="12"/>
      <c r="AV1761" s="12"/>
      <c r="AW1761" s="12"/>
      <c r="AX1761" s="13"/>
      <c r="AY1761" s="12"/>
      <c r="AZ1761" s="12"/>
      <c r="BA1761" s="12"/>
      <c r="BB1761" s="40">
        <v>0</v>
      </c>
      <c r="BC1761" s="12"/>
      <c r="BE1761" s="12"/>
      <c r="BF1761" s="12"/>
      <c r="BG1761" s="12"/>
      <c r="BH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2"/>
      <c r="DF1761" s="12"/>
      <c r="DG1761" s="12"/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/>
      <c r="DT1761" s="12"/>
      <c r="DU1761" s="12"/>
      <c r="DV1761" s="12"/>
      <c r="DW1761" s="12"/>
      <c r="DX1761" s="12"/>
    </row>
    <row r="1762" spans="1:128" x14ac:dyDescent="0.25">
      <c r="A1762" s="34" t="s">
        <v>85</v>
      </c>
      <c r="B1762" s="1">
        <v>39377</v>
      </c>
      <c r="C1762" s="2">
        <v>2</v>
      </c>
      <c r="D1762" s="1" t="s">
        <v>219</v>
      </c>
      <c r="E1762" t="s">
        <v>99</v>
      </c>
      <c r="F1762">
        <v>7</v>
      </c>
      <c r="G1762" t="s">
        <v>21</v>
      </c>
      <c r="H1762" s="2"/>
      <c r="I1762" s="12"/>
      <c r="J1762" s="12"/>
      <c r="K1762" s="2">
        <v>7</v>
      </c>
      <c r="L1762" s="36"/>
      <c r="M1762" s="2"/>
      <c r="N1762" s="2"/>
      <c r="O1762" s="2"/>
      <c r="P1762" s="12"/>
      <c r="Q1762" s="12"/>
      <c r="R1762" s="12"/>
      <c r="S1762" s="12"/>
      <c r="T1762" s="12"/>
      <c r="U1762" s="12"/>
      <c r="W1762" s="12"/>
      <c r="X1762" s="12"/>
      <c r="Y1762" s="12"/>
      <c r="Z1762" s="12"/>
      <c r="AB1762" s="12"/>
      <c r="AC1762" s="4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O1762" s="12"/>
      <c r="AP1762" s="12"/>
      <c r="AQ1762" s="12"/>
      <c r="AR1762" s="41"/>
      <c r="AS1762" s="12"/>
      <c r="AT1762" s="12"/>
      <c r="AU1762" s="12"/>
      <c r="AV1762" s="12"/>
      <c r="AW1762" s="12"/>
      <c r="AX1762" s="13"/>
      <c r="AY1762" s="12"/>
      <c r="AZ1762" s="12"/>
      <c r="BA1762" s="12"/>
      <c r="BB1762" s="40">
        <v>0</v>
      </c>
      <c r="BC1762" s="12"/>
      <c r="BE1762" s="12"/>
      <c r="BF1762" s="12"/>
      <c r="BG1762" s="12"/>
      <c r="BH1762" s="12"/>
      <c r="BJ1762" s="12"/>
      <c r="BK1762" s="12"/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/>
      <c r="CV1762" s="12"/>
      <c r="CW1762" s="12"/>
      <c r="CX1762" s="12"/>
      <c r="CY1762" s="12"/>
      <c r="CZ1762" s="12"/>
      <c r="DA1762" s="12"/>
      <c r="DB1762" s="12"/>
      <c r="DC1762" s="12"/>
      <c r="DD1762" s="12"/>
      <c r="DE1762" s="12"/>
      <c r="DF1762" s="12"/>
      <c r="DG1762" s="12"/>
      <c r="DH1762" s="12"/>
      <c r="DI1762" s="12"/>
      <c r="DJ1762" s="12"/>
      <c r="DK1762" s="12"/>
      <c r="DL1762" s="12"/>
      <c r="DM1762" s="12"/>
      <c r="DN1762" s="12"/>
      <c r="DO1762" s="12"/>
      <c r="DP1762" s="12"/>
      <c r="DQ1762" s="12"/>
      <c r="DR1762" s="12"/>
      <c r="DS1762" s="12"/>
      <c r="DT1762" s="12"/>
      <c r="DU1762" s="12"/>
      <c r="DV1762" s="12"/>
      <c r="DW1762" s="12"/>
      <c r="DX1762" s="12"/>
    </row>
    <row r="1763" spans="1:128" x14ac:dyDescent="0.25">
      <c r="A1763" s="34" t="s">
        <v>85</v>
      </c>
      <c r="B1763" s="1">
        <v>39441</v>
      </c>
      <c r="C1763" s="2">
        <v>4</v>
      </c>
      <c r="D1763" t="s">
        <v>220</v>
      </c>
      <c r="E1763" t="s">
        <v>17</v>
      </c>
      <c r="F1763">
        <v>71</v>
      </c>
      <c r="G1763" t="s">
        <v>21</v>
      </c>
      <c r="H1763" s="2"/>
      <c r="I1763" s="12"/>
      <c r="J1763" s="12"/>
      <c r="K1763" s="2"/>
      <c r="L1763" s="36"/>
      <c r="M1763" s="2">
        <v>71</v>
      </c>
      <c r="N1763" s="2"/>
      <c r="O1763" s="2"/>
      <c r="P1763" s="12"/>
      <c r="Q1763" s="12"/>
      <c r="R1763" s="12"/>
      <c r="S1763" s="12"/>
      <c r="T1763" s="12"/>
      <c r="U1763" s="12"/>
      <c r="W1763" s="12"/>
      <c r="X1763" s="12"/>
      <c r="Y1763" s="12"/>
      <c r="Z1763" s="12"/>
      <c r="AB1763" s="12"/>
      <c r="AC1763" s="4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O1763" s="12"/>
      <c r="AP1763" s="12"/>
      <c r="AQ1763" s="12"/>
      <c r="AR1763" s="41"/>
      <c r="AS1763" s="12"/>
      <c r="AT1763" s="12"/>
      <c r="AU1763" s="12"/>
      <c r="AV1763" s="12"/>
      <c r="AW1763" s="12"/>
      <c r="AX1763" s="13"/>
      <c r="AY1763" s="12"/>
      <c r="AZ1763" s="12"/>
      <c r="BA1763" s="12"/>
      <c r="BB1763" s="40">
        <v>0</v>
      </c>
      <c r="BC1763" s="12"/>
      <c r="BE1763" s="12"/>
      <c r="BF1763" s="12"/>
      <c r="BG1763" s="12"/>
      <c r="BH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2"/>
      <c r="DF1763" s="12"/>
      <c r="DG1763" s="12"/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/>
      <c r="DT1763" s="12"/>
      <c r="DU1763" s="12"/>
      <c r="DV1763" s="12"/>
      <c r="DW1763" s="12"/>
      <c r="DX1763" s="12"/>
    </row>
    <row r="1764" spans="1:128" x14ac:dyDescent="0.25">
      <c r="A1764" s="34" t="s">
        <v>85</v>
      </c>
      <c r="B1764" s="4"/>
      <c r="C1764" s="36">
        <v>9</v>
      </c>
      <c r="D1764" t="s">
        <v>122</v>
      </c>
      <c r="E1764" t="s">
        <v>22</v>
      </c>
      <c r="F1764" s="5"/>
      <c r="G1764" t="s">
        <v>21</v>
      </c>
      <c r="H1764" s="2"/>
      <c r="I1764" s="12"/>
      <c r="J1764" s="12"/>
      <c r="K1764" s="2"/>
      <c r="L1764" s="36"/>
      <c r="M1764" s="2"/>
      <c r="N1764" s="2"/>
      <c r="O1764" s="2"/>
      <c r="P1764" s="12"/>
      <c r="Q1764" s="12"/>
      <c r="R1764" s="12"/>
      <c r="S1764" s="12"/>
      <c r="T1764" s="12"/>
      <c r="U1764" s="12"/>
      <c r="W1764" s="12"/>
      <c r="X1764" s="12"/>
      <c r="Y1764" s="12"/>
      <c r="Z1764" s="12"/>
      <c r="AB1764" s="12"/>
      <c r="AC1764" s="4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O1764" s="12"/>
      <c r="AP1764" s="12"/>
      <c r="AQ1764" s="12"/>
      <c r="AR1764" s="41"/>
      <c r="AS1764" s="12"/>
      <c r="AT1764" s="12"/>
      <c r="AU1764" s="12"/>
      <c r="AV1764" s="12"/>
      <c r="AW1764" s="12"/>
      <c r="AX1764" s="13"/>
      <c r="AY1764" s="12"/>
      <c r="AZ1764" s="12">
        <v>40.849463729162302</v>
      </c>
      <c r="BA1764" s="12">
        <v>2724</v>
      </c>
      <c r="BB1764" s="40">
        <v>272.39999999999998</v>
      </c>
      <c r="BC1764" s="12"/>
      <c r="BE1764" s="12"/>
      <c r="BF1764" s="12">
        <v>12</v>
      </c>
      <c r="BG1764" s="12"/>
      <c r="BH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2"/>
      <c r="DF1764" s="12"/>
      <c r="DG1764" s="12"/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/>
      <c r="DT1764" s="12"/>
      <c r="DU1764" s="12"/>
      <c r="DV1764" s="12"/>
      <c r="DW1764" s="12"/>
      <c r="DX1764" s="12"/>
    </row>
    <row r="1765" spans="1:128" s="29" customFormat="1" x14ac:dyDescent="0.25">
      <c r="A1765" s="34" t="s">
        <v>85</v>
      </c>
      <c r="B1765" s="30">
        <v>39532</v>
      </c>
      <c r="C1765" s="2">
        <v>8</v>
      </c>
      <c r="D1765" s="1" t="s">
        <v>221</v>
      </c>
      <c r="E1765" s="29" t="s">
        <v>19</v>
      </c>
      <c r="F1765" s="29">
        <v>162</v>
      </c>
      <c r="G1765" t="s">
        <v>21</v>
      </c>
      <c r="H1765" s="31"/>
      <c r="I1765" s="32"/>
      <c r="J1765" s="32"/>
      <c r="K1765" s="31"/>
      <c r="L1765" s="36"/>
      <c r="M1765" s="31"/>
      <c r="N1765" s="31"/>
      <c r="O1765" s="31">
        <v>162</v>
      </c>
      <c r="P1765" s="32"/>
      <c r="Q1765" s="32"/>
      <c r="R1765" s="32"/>
      <c r="S1765" s="32"/>
      <c r="T1765" s="32"/>
      <c r="U1765" s="32"/>
      <c r="V1765" s="40"/>
      <c r="W1765" s="32"/>
      <c r="X1765" s="32"/>
      <c r="Y1765" s="32"/>
      <c r="Z1765" s="32"/>
      <c r="AA1765" s="40"/>
      <c r="AB1765" s="32"/>
      <c r="AC1765" s="4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40"/>
      <c r="AO1765" s="32"/>
      <c r="AP1765" s="32"/>
      <c r="AQ1765" s="32"/>
      <c r="AR1765" s="41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40">
        <v>0</v>
      </c>
      <c r="BC1765" s="32"/>
      <c r="BD1765"/>
      <c r="BE1765" s="32"/>
      <c r="BF1765" s="32"/>
      <c r="BG1765" s="32"/>
      <c r="BH1765" s="32"/>
      <c r="BI1765" s="31">
        <v>37.847431469999549</v>
      </c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/>
      <c r="CZ1765" s="32"/>
      <c r="DA1765" s="32"/>
      <c r="DB1765" s="32"/>
      <c r="DC1765" s="32"/>
      <c r="DD1765" s="32"/>
      <c r="DE1765" s="32"/>
      <c r="DF1765" s="32"/>
      <c r="DG1765" s="32"/>
      <c r="DH1765" s="32"/>
      <c r="DI1765" s="32"/>
      <c r="DJ1765" s="32"/>
      <c r="DK1765" s="32"/>
      <c r="DL1765" s="32"/>
      <c r="DM1765" s="32"/>
      <c r="DN1765" s="32"/>
      <c r="DO1765" s="32"/>
      <c r="DP1765" s="32"/>
      <c r="DQ1765" s="32"/>
      <c r="DR1765" s="32"/>
      <c r="DS1765" s="32"/>
      <c r="DT1765" s="32"/>
      <c r="DU1765" s="32"/>
      <c r="DV1765" s="32"/>
      <c r="DW1765" s="32"/>
      <c r="DX1765" s="32"/>
    </row>
    <row r="1766" spans="1:128" x14ac:dyDescent="0.25">
      <c r="A1766" s="34" t="s">
        <v>85</v>
      </c>
      <c r="B1766" s="1">
        <v>39506</v>
      </c>
      <c r="C1766" s="2">
        <v>7</v>
      </c>
      <c r="D1766" t="s">
        <v>222</v>
      </c>
      <c r="E1766" t="s">
        <v>18</v>
      </c>
      <c r="F1766">
        <v>136</v>
      </c>
      <c r="G1766" t="s">
        <v>21</v>
      </c>
      <c r="H1766" s="2"/>
      <c r="I1766" s="12"/>
      <c r="J1766" s="12"/>
      <c r="K1766" s="2"/>
      <c r="L1766" s="36"/>
      <c r="M1766" s="2"/>
      <c r="N1766" s="2">
        <v>136</v>
      </c>
      <c r="O1766" s="2"/>
      <c r="P1766" s="12"/>
      <c r="Q1766" s="12"/>
      <c r="R1766" s="12"/>
      <c r="S1766" s="12"/>
      <c r="T1766" s="12"/>
      <c r="U1766" s="12"/>
      <c r="W1766" s="12"/>
      <c r="X1766" s="12"/>
      <c r="Y1766" s="12"/>
      <c r="Z1766" s="12"/>
      <c r="AB1766" s="12"/>
      <c r="AC1766" s="4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O1766" s="12"/>
      <c r="AP1766" s="12"/>
      <c r="AQ1766" s="12"/>
      <c r="AR1766" s="41"/>
      <c r="AS1766" s="12"/>
      <c r="AT1766" s="12"/>
      <c r="AU1766" s="12"/>
      <c r="AV1766" s="12"/>
      <c r="AW1766" s="12"/>
      <c r="AX1766" s="13"/>
      <c r="AY1766" s="12"/>
      <c r="AZ1766" s="12"/>
      <c r="BA1766" s="12"/>
      <c r="BB1766" s="40">
        <v>0</v>
      </c>
      <c r="BC1766" s="12"/>
      <c r="BE1766" s="12"/>
      <c r="BF1766" s="12"/>
      <c r="BG1766" s="12"/>
      <c r="BH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2"/>
      <c r="DF1766" s="12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/>
      <c r="DT1766" s="12"/>
      <c r="DU1766" s="12"/>
      <c r="DV1766" s="12"/>
      <c r="DW1766" s="12"/>
      <c r="DX1766" s="12"/>
    </row>
    <row r="1767" spans="1:128" x14ac:dyDescent="0.25">
      <c r="A1767" s="34" t="s">
        <v>85</v>
      </c>
      <c r="B1767" s="1">
        <v>39413</v>
      </c>
      <c r="C1767" s="2"/>
      <c r="G1767" t="s">
        <v>21</v>
      </c>
      <c r="U1767"/>
      <c r="X1767"/>
      <c r="Z1767"/>
      <c r="AC1767" s="42"/>
      <c r="AE1767"/>
      <c r="AM1767"/>
      <c r="AP1767"/>
      <c r="BA1767"/>
      <c r="BB1767" s="40">
        <v>0</v>
      </c>
      <c r="BC1767"/>
      <c r="BI1767" s="2">
        <v>175.0203970992122</v>
      </c>
    </row>
    <row r="1768" spans="1:128" x14ac:dyDescent="0.25">
      <c r="A1768" s="34" t="s">
        <v>85</v>
      </c>
      <c r="B1768" s="1">
        <v>39421</v>
      </c>
      <c r="C1768" s="2"/>
      <c r="G1768" t="s">
        <v>21</v>
      </c>
      <c r="U1768"/>
      <c r="X1768"/>
      <c r="Z1768"/>
      <c r="AC1768" s="42"/>
      <c r="AE1768"/>
      <c r="AM1768"/>
      <c r="AP1768"/>
      <c r="BA1768"/>
      <c r="BB1768" s="40">
        <v>0</v>
      </c>
      <c r="BC1768"/>
      <c r="BI1768" s="2">
        <v>196.009057641808</v>
      </c>
    </row>
    <row r="1769" spans="1:128" x14ac:dyDescent="0.25">
      <c r="A1769" s="34" t="s">
        <v>85</v>
      </c>
      <c r="B1769" s="1">
        <v>39427</v>
      </c>
      <c r="C1769" s="2"/>
      <c r="G1769" t="s">
        <v>21</v>
      </c>
      <c r="U1769"/>
      <c r="X1769"/>
      <c r="Z1769"/>
      <c r="AC1769" s="42"/>
      <c r="AE1769"/>
      <c r="AM1769"/>
      <c r="AP1769"/>
      <c r="BA1769"/>
      <c r="BB1769" s="40">
        <v>0</v>
      </c>
      <c r="BC1769"/>
      <c r="BI1769" s="2">
        <v>168.18509087448851</v>
      </c>
    </row>
    <row r="1770" spans="1:128" x14ac:dyDescent="0.25">
      <c r="A1770" s="34" t="s">
        <v>85</v>
      </c>
      <c r="B1770" s="1">
        <v>39434</v>
      </c>
      <c r="C1770" s="2"/>
      <c r="G1770" t="s">
        <v>21</v>
      </c>
      <c r="U1770"/>
      <c r="X1770"/>
      <c r="Z1770"/>
      <c r="AC1770" s="42"/>
      <c r="AE1770"/>
      <c r="AM1770"/>
      <c r="AP1770"/>
      <c r="BA1770"/>
      <c r="BB1770" s="40">
        <v>0</v>
      </c>
      <c r="BC1770"/>
      <c r="BI1770" s="2">
        <v>153.83432958436231</v>
      </c>
    </row>
    <row r="1771" spans="1:128" s="29" customFormat="1" x14ac:dyDescent="0.25">
      <c r="A1771" s="34" t="s">
        <v>85</v>
      </c>
      <c r="B1771" s="1">
        <v>39444</v>
      </c>
      <c r="C1771" s="2"/>
      <c r="D1771"/>
      <c r="E1771"/>
      <c r="F1771"/>
      <c r="G1771" t="s">
        <v>21</v>
      </c>
      <c r="H1771"/>
      <c r="I1771"/>
      <c r="J1771"/>
      <c r="K1771"/>
      <c r="L1771" s="6"/>
      <c r="M1771"/>
      <c r="N1771"/>
      <c r="O1771"/>
      <c r="P1771"/>
      <c r="Q1771"/>
      <c r="R1771"/>
      <c r="S1771"/>
      <c r="T1771"/>
      <c r="U1771"/>
      <c r="V1771" s="40"/>
      <c r="W1771"/>
      <c r="X1771"/>
      <c r="Y1771"/>
      <c r="Z1771"/>
      <c r="AA1771" s="40"/>
      <c r="AB1771"/>
      <c r="AC1771" s="42"/>
      <c r="AD1771"/>
      <c r="AE1771"/>
      <c r="AF1771"/>
      <c r="AG1771"/>
      <c r="AH1771"/>
      <c r="AI1771"/>
      <c r="AJ1771"/>
      <c r="AK1771"/>
      <c r="AL1771"/>
      <c r="AM1771"/>
      <c r="AN1771" s="40"/>
      <c r="AO1771"/>
      <c r="AP1771"/>
      <c r="AQ1771"/>
      <c r="AR1771" s="40"/>
      <c r="AS1771"/>
      <c r="AT1771"/>
      <c r="AU1771"/>
      <c r="AV1771"/>
      <c r="AW1771"/>
      <c r="AX1771" s="6"/>
      <c r="AY1771"/>
      <c r="AZ1771"/>
      <c r="BA1771"/>
      <c r="BB1771" s="40">
        <v>0</v>
      </c>
      <c r="BC1771"/>
      <c r="BD1771"/>
      <c r="BE1771"/>
      <c r="BF1771"/>
      <c r="BG1771"/>
      <c r="BH1771"/>
      <c r="BI1771" s="2">
        <v>171.1751113529759</v>
      </c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</row>
    <row r="1772" spans="1:128" x14ac:dyDescent="0.25">
      <c r="A1772" s="34" t="s">
        <v>85</v>
      </c>
      <c r="B1772" s="30">
        <v>39449</v>
      </c>
      <c r="C1772" s="31"/>
      <c r="D1772" s="30"/>
      <c r="E1772" s="29"/>
      <c r="F1772" s="29">
        <v>79</v>
      </c>
      <c r="G1772" t="s">
        <v>21</v>
      </c>
      <c r="H1772" s="31"/>
      <c r="I1772" s="32"/>
      <c r="J1772" s="32"/>
      <c r="K1772" s="31"/>
      <c r="L1772" s="36"/>
      <c r="M1772" s="31"/>
      <c r="N1772" s="31"/>
      <c r="O1772" s="31"/>
      <c r="P1772" s="32"/>
      <c r="Q1772" s="32"/>
      <c r="R1772" s="32"/>
      <c r="S1772" s="32"/>
      <c r="T1772" s="32"/>
      <c r="U1772" s="32"/>
      <c r="W1772" s="32"/>
      <c r="X1772" s="32"/>
      <c r="Y1772" s="32"/>
      <c r="Z1772" s="32"/>
      <c r="AB1772" s="32">
        <v>1.79</v>
      </c>
      <c r="AC1772" s="4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O1772" s="32"/>
      <c r="AP1772" s="32"/>
      <c r="AQ1772" s="32"/>
      <c r="AR1772" s="41">
        <v>234</v>
      </c>
      <c r="AS1772" s="32">
        <v>156.03</v>
      </c>
      <c r="AT1772" s="32">
        <v>14.38</v>
      </c>
      <c r="AU1772" s="32"/>
      <c r="AV1772" s="32"/>
      <c r="AW1772" s="32"/>
      <c r="AX1772" s="32"/>
      <c r="AY1772" s="32"/>
      <c r="AZ1772" s="32"/>
      <c r="BA1772" s="32"/>
      <c r="BB1772" s="40">
        <v>0</v>
      </c>
      <c r="BC1772" s="32"/>
      <c r="BE1772" s="32"/>
      <c r="BF1772" s="32"/>
      <c r="BG1772" s="32"/>
      <c r="BH1772" s="32"/>
      <c r="BI1772" s="31">
        <v>136.37578957105521</v>
      </c>
      <c r="BJ1772" s="32"/>
      <c r="BK1772" s="32"/>
      <c r="BL1772" s="32"/>
      <c r="BM1772" s="32"/>
      <c r="BN1772" s="32"/>
      <c r="BO1772" s="32"/>
      <c r="BP1772" s="32"/>
      <c r="BQ1772" s="32"/>
      <c r="BR1772" s="32"/>
      <c r="BS1772" s="32"/>
      <c r="BT1772" s="32"/>
      <c r="BU1772" s="32"/>
      <c r="BV1772" s="32"/>
      <c r="BW1772" s="32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32"/>
      <c r="CK1772" s="32"/>
      <c r="CL1772" s="32"/>
      <c r="CM1772" s="32"/>
      <c r="CN1772" s="32"/>
      <c r="CO1772" s="32"/>
      <c r="CP1772" s="32"/>
      <c r="CQ1772" s="32"/>
      <c r="CR1772" s="32"/>
      <c r="CS1772" s="32"/>
      <c r="CT1772" s="32"/>
      <c r="CU1772" s="32"/>
      <c r="CV1772" s="32"/>
      <c r="CW1772" s="32"/>
      <c r="CX1772" s="32"/>
      <c r="CY1772" s="32"/>
      <c r="CZ1772" s="32"/>
      <c r="DA1772" s="32"/>
      <c r="DB1772" s="32"/>
      <c r="DC1772" s="32"/>
      <c r="DD1772" s="32"/>
      <c r="DE1772" s="32"/>
      <c r="DF1772" s="32"/>
      <c r="DG1772" s="32"/>
      <c r="DH1772" s="32"/>
      <c r="DI1772" s="32"/>
      <c r="DJ1772" s="32"/>
      <c r="DK1772" s="32"/>
      <c r="DL1772" s="32"/>
      <c r="DM1772" s="32"/>
      <c r="DN1772" s="32"/>
      <c r="DO1772" s="32"/>
      <c r="DP1772" s="32"/>
      <c r="DQ1772" s="32"/>
      <c r="DR1772" s="32"/>
      <c r="DS1772" s="32"/>
      <c r="DT1772" s="32"/>
      <c r="DU1772" s="32"/>
      <c r="DV1772" s="32"/>
      <c r="DW1772" s="32"/>
      <c r="DX1772" s="32"/>
    </row>
    <row r="1773" spans="1:128" x14ac:dyDescent="0.25">
      <c r="A1773" s="34" t="s">
        <v>85</v>
      </c>
      <c r="B1773" s="1">
        <v>39451</v>
      </c>
      <c r="C1773" s="2"/>
      <c r="G1773" t="s">
        <v>21</v>
      </c>
      <c r="U1773"/>
      <c r="X1773"/>
      <c r="Z1773"/>
      <c r="AC1773" s="42"/>
      <c r="AE1773"/>
      <c r="AM1773"/>
      <c r="AP1773"/>
      <c r="BA1773"/>
      <c r="BB1773" s="40">
        <v>0</v>
      </c>
      <c r="BC1773"/>
      <c r="BI1773" s="2">
        <v>125.65821048410599</v>
      </c>
    </row>
    <row r="1774" spans="1:128" x14ac:dyDescent="0.25">
      <c r="A1774" s="34" t="s">
        <v>85</v>
      </c>
      <c r="B1774" s="1">
        <v>39454</v>
      </c>
      <c r="C1774" s="2"/>
      <c r="G1774" t="s">
        <v>21</v>
      </c>
      <c r="U1774"/>
      <c r="X1774"/>
      <c r="Z1774"/>
      <c r="AC1774" s="42"/>
      <c r="AE1774"/>
      <c r="AM1774"/>
      <c r="AP1774"/>
      <c r="BA1774"/>
      <c r="BB1774" s="40">
        <v>0</v>
      </c>
      <c r="BC1774"/>
      <c r="BI1774" s="2">
        <v>215.53355025968219</v>
      </c>
    </row>
    <row r="1775" spans="1:128" x14ac:dyDescent="0.25">
      <c r="A1775" s="34" t="s">
        <v>85</v>
      </c>
      <c r="B1775" s="1">
        <v>39462</v>
      </c>
      <c r="C1775" s="2"/>
      <c r="D1775" s="1"/>
      <c r="F1775">
        <v>92</v>
      </c>
      <c r="G1775" t="s">
        <v>21</v>
      </c>
      <c r="H1775" s="2"/>
      <c r="I1775" s="12"/>
      <c r="J1775" s="12"/>
      <c r="K1775" s="2"/>
      <c r="L1775" s="36"/>
      <c r="M1775" s="2"/>
      <c r="N1775" s="2"/>
      <c r="O1775" s="2"/>
      <c r="P1775" s="12"/>
      <c r="Q1775" s="12"/>
      <c r="R1775" s="12"/>
      <c r="S1775" s="12"/>
      <c r="T1775" s="12"/>
      <c r="U1775" s="12"/>
      <c r="W1775" s="12"/>
      <c r="X1775" s="12"/>
      <c r="Y1775" s="12"/>
      <c r="Z1775" s="12"/>
      <c r="AB1775" s="12">
        <v>2.72</v>
      </c>
      <c r="AC1775" s="4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O1775" s="12"/>
      <c r="AP1775" s="12"/>
      <c r="AQ1775" s="12"/>
      <c r="AR1775" s="41">
        <v>317</v>
      </c>
      <c r="AS1775" s="12">
        <v>204.48</v>
      </c>
      <c r="AT1775" s="12">
        <v>73.8</v>
      </c>
      <c r="AU1775" s="12"/>
      <c r="AV1775" s="12"/>
      <c r="AW1775" s="12"/>
      <c r="AX1775" s="13"/>
      <c r="AY1775" s="12"/>
      <c r="AZ1775" s="12"/>
      <c r="BA1775" s="12"/>
      <c r="BB1775" s="40">
        <v>0</v>
      </c>
      <c r="BC1775" s="12"/>
      <c r="BE1775" s="12"/>
      <c r="BF1775" s="12"/>
      <c r="BG1775" s="12"/>
      <c r="BH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2"/>
      <c r="DF1775" s="12"/>
      <c r="DG1775" s="12"/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/>
      <c r="DT1775" s="12"/>
      <c r="DU1775" s="12"/>
      <c r="DV1775" s="12"/>
      <c r="DW1775" s="12"/>
      <c r="DX1775" s="12"/>
    </row>
    <row r="1776" spans="1:128" x14ac:dyDescent="0.25">
      <c r="A1776" s="34" t="s">
        <v>85</v>
      </c>
      <c r="B1776" s="1">
        <v>39463</v>
      </c>
      <c r="C1776" s="2"/>
      <c r="G1776" t="s">
        <v>21</v>
      </c>
      <c r="U1776"/>
      <c r="X1776"/>
      <c r="Z1776"/>
      <c r="AC1776" s="42"/>
      <c r="AE1776"/>
      <c r="AM1776"/>
      <c r="AP1776"/>
      <c r="BA1776"/>
      <c r="BB1776" s="40">
        <v>0</v>
      </c>
      <c r="BC1776"/>
      <c r="BI1776" s="2">
        <v>163.5535208981247</v>
      </c>
    </row>
    <row r="1777" spans="1:128" x14ac:dyDescent="0.25">
      <c r="A1777" s="34" t="s">
        <v>85</v>
      </c>
      <c r="B1777" s="1">
        <v>39468</v>
      </c>
      <c r="C1777" s="2"/>
      <c r="G1777" t="s">
        <v>21</v>
      </c>
      <c r="U1777"/>
      <c r="X1777"/>
      <c r="Z1777"/>
      <c r="AC1777" s="42"/>
      <c r="AE1777"/>
      <c r="AM1777"/>
      <c r="AP1777"/>
      <c r="BA1777"/>
      <c r="BB1777" s="40">
        <v>0</v>
      </c>
      <c r="BC1777"/>
      <c r="BI1777" s="2">
        <v>207.15993989229059</v>
      </c>
    </row>
    <row r="1778" spans="1:128" x14ac:dyDescent="0.25">
      <c r="A1778" s="34" t="s">
        <v>85</v>
      </c>
      <c r="B1778" s="1">
        <v>39476</v>
      </c>
      <c r="C1778" s="2"/>
      <c r="D1778" s="1"/>
      <c r="F1778">
        <v>106</v>
      </c>
      <c r="G1778" t="s">
        <v>21</v>
      </c>
      <c r="H1778" s="2"/>
      <c r="I1778" s="12"/>
      <c r="J1778" s="12"/>
      <c r="K1778" s="2"/>
      <c r="L1778" s="36"/>
      <c r="M1778" s="2"/>
      <c r="N1778" s="2"/>
      <c r="O1778" s="2"/>
      <c r="P1778" s="12"/>
      <c r="Q1778" s="12"/>
      <c r="R1778" s="12"/>
      <c r="S1778" s="12"/>
      <c r="T1778" s="12"/>
      <c r="U1778" s="12"/>
      <c r="W1778" s="12"/>
      <c r="X1778" s="12"/>
      <c r="Y1778" s="12"/>
      <c r="Z1778" s="12"/>
      <c r="AB1778" s="12"/>
      <c r="AC1778" s="4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O1778" s="12"/>
      <c r="AP1778" s="12"/>
      <c r="AQ1778" s="12"/>
      <c r="AR1778" s="41"/>
      <c r="AS1778" s="12"/>
      <c r="AT1778" s="12"/>
      <c r="AU1778" s="12"/>
      <c r="AV1778" s="12"/>
      <c r="AW1778" s="12"/>
      <c r="AX1778" s="13"/>
      <c r="AY1778" s="12"/>
      <c r="AZ1778" s="12"/>
      <c r="BA1778" s="12"/>
      <c r="BB1778" s="40">
        <v>0</v>
      </c>
      <c r="BC1778" s="12"/>
      <c r="BE1778" s="12"/>
      <c r="BF1778" s="12"/>
      <c r="BG1778" s="12"/>
      <c r="BH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2"/>
      <c r="DF1778" s="12"/>
      <c r="DG1778" s="12"/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/>
      <c r="DT1778" s="12"/>
      <c r="DU1778" s="12"/>
      <c r="DV1778" s="12"/>
      <c r="DW1778" s="12"/>
      <c r="DX1778" s="12"/>
    </row>
    <row r="1779" spans="1:128" x14ac:dyDescent="0.25">
      <c r="A1779" s="34" t="s">
        <v>85</v>
      </c>
      <c r="B1779" s="1">
        <v>39478</v>
      </c>
      <c r="C1779" s="2"/>
      <c r="G1779" t="s">
        <v>21</v>
      </c>
      <c r="U1779"/>
      <c r="X1779"/>
      <c r="Z1779"/>
      <c r="AC1779" s="42"/>
      <c r="AE1779"/>
      <c r="AM1779"/>
      <c r="AP1779"/>
      <c r="BA1779"/>
      <c r="BB1779" s="40">
        <v>0</v>
      </c>
      <c r="BC1779"/>
      <c r="BI1779" s="2">
        <v>131.14346444170721</v>
      </c>
    </row>
    <row r="1780" spans="1:128" x14ac:dyDescent="0.25">
      <c r="A1780" s="34" t="s">
        <v>85</v>
      </c>
      <c r="B1780" s="1">
        <v>39485</v>
      </c>
      <c r="C1780" s="2"/>
      <c r="D1780" s="1"/>
      <c r="F1780">
        <v>115</v>
      </c>
      <c r="G1780" t="s">
        <v>21</v>
      </c>
      <c r="H1780" s="2"/>
      <c r="I1780" s="12"/>
      <c r="J1780" s="12"/>
      <c r="K1780" s="2"/>
      <c r="L1780" s="36"/>
      <c r="M1780" s="2"/>
      <c r="N1780" s="2"/>
      <c r="O1780" s="2"/>
      <c r="P1780" s="12"/>
      <c r="Q1780" s="12"/>
      <c r="R1780" s="12"/>
      <c r="S1780" s="12"/>
      <c r="T1780" s="12"/>
      <c r="U1780" s="12"/>
      <c r="W1780" s="12"/>
      <c r="X1780" s="12"/>
      <c r="Y1780" s="12"/>
      <c r="Z1780" s="12"/>
      <c r="AB1780" s="12">
        <v>3.14</v>
      </c>
      <c r="AC1780" s="4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O1780" s="12"/>
      <c r="AP1780" s="12"/>
      <c r="AQ1780" s="12"/>
      <c r="AR1780" s="41">
        <v>404</v>
      </c>
      <c r="AS1780" s="12">
        <v>50.37</v>
      </c>
      <c r="AT1780" s="12">
        <v>194.76</v>
      </c>
      <c r="AU1780" s="12"/>
      <c r="AV1780" s="12"/>
      <c r="AW1780" s="12"/>
      <c r="AX1780" s="13"/>
      <c r="AY1780" s="12"/>
      <c r="AZ1780" s="12"/>
      <c r="BA1780" s="12"/>
      <c r="BB1780" s="40">
        <v>0</v>
      </c>
      <c r="BC1780" s="12"/>
      <c r="BE1780" s="12"/>
      <c r="BF1780" s="12"/>
      <c r="BG1780" s="12"/>
      <c r="BH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2"/>
      <c r="DF1780" s="12"/>
      <c r="DG1780" s="12"/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/>
      <c r="DT1780" s="12"/>
      <c r="DU1780" s="12"/>
      <c r="DV1780" s="12"/>
      <c r="DW1780" s="12"/>
      <c r="DX1780" s="12"/>
    </row>
    <row r="1781" spans="1:128" x14ac:dyDescent="0.25">
      <c r="A1781" s="34" t="s">
        <v>85</v>
      </c>
      <c r="B1781" s="1">
        <v>39486</v>
      </c>
      <c r="C1781" s="2"/>
      <c r="G1781" t="s">
        <v>21</v>
      </c>
      <c r="U1781"/>
      <c r="X1781"/>
      <c r="Z1781"/>
      <c r="AC1781" s="42"/>
      <c r="AE1781"/>
      <c r="AM1781"/>
      <c r="AP1781"/>
      <c r="BA1781"/>
      <c r="BB1781" s="40">
        <v>0</v>
      </c>
      <c r="BC1781"/>
      <c r="BI1781" s="2">
        <v>113.209114143638</v>
      </c>
    </row>
    <row r="1782" spans="1:128" x14ac:dyDescent="0.25">
      <c r="A1782" s="34" t="s">
        <v>85</v>
      </c>
      <c r="B1782" s="1">
        <v>39493</v>
      </c>
      <c r="C1782" s="2"/>
      <c r="G1782" t="s">
        <v>21</v>
      </c>
      <c r="U1782"/>
      <c r="X1782"/>
      <c r="Z1782"/>
      <c r="AC1782" s="42"/>
      <c r="AE1782"/>
      <c r="AM1782"/>
      <c r="AP1782"/>
      <c r="BA1782"/>
      <c r="BB1782" s="40">
        <v>0</v>
      </c>
      <c r="BC1782"/>
      <c r="BI1782" s="2">
        <v>91.261429635625291</v>
      </c>
    </row>
    <row r="1783" spans="1:128" x14ac:dyDescent="0.25">
      <c r="A1783" s="34" t="s">
        <v>85</v>
      </c>
      <c r="B1783" s="1">
        <v>39495</v>
      </c>
      <c r="C1783" s="2"/>
      <c r="G1783" t="s">
        <v>21</v>
      </c>
      <c r="U1783"/>
      <c r="X1783"/>
      <c r="Z1783"/>
      <c r="AC1783" s="42"/>
      <c r="AE1783"/>
      <c r="AM1783"/>
      <c r="AP1783"/>
      <c r="BA1783"/>
      <c r="BB1783" s="40">
        <v>0</v>
      </c>
      <c r="BC1783"/>
      <c r="BI1783" s="2">
        <v>81.842681996666556</v>
      </c>
    </row>
    <row r="1784" spans="1:128" x14ac:dyDescent="0.25">
      <c r="A1784" s="34" t="s">
        <v>85</v>
      </c>
      <c r="B1784" s="1">
        <v>39498</v>
      </c>
      <c r="C1784" s="2"/>
      <c r="G1784" t="s">
        <v>21</v>
      </c>
      <c r="U1784"/>
      <c r="X1784"/>
      <c r="Z1784"/>
      <c r="AC1784" s="42"/>
      <c r="AE1784"/>
      <c r="AM1784"/>
      <c r="AP1784"/>
      <c r="BA1784"/>
      <c r="BB1784" s="40">
        <v>0</v>
      </c>
      <c r="BC1784"/>
      <c r="BI1784" s="2">
        <v>210.34107832852001</v>
      </c>
    </row>
    <row r="1785" spans="1:128" x14ac:dyDescent="0.25">
      <c r="A1785" s="34" t="s">
        <v>85</v>
      </c>
      <c r="B1785" s="1">
        <v>39501</v>
      </c>
      <c r="C1785" s="2"/>
      <c r="G1785" t="s">
        <v>21</v>
      </c>
      <c r="U1785"/>
      <c r="X1785"/>
      <c r="Z1785"/>
      <c r="AC1785" s="42"/>
      <c r="AE1785"/>
      <c r="AM1785"/>
      <c r="AP1785"/>
      <c r="BA1785"/>
      <c r="BB1785" s="40">
        <v>0</v>
      </c>
      <c r="BC1785"/>
      <c r="BI1785" s="2">
        <v>182.24204088684661</v>
      </c>
    </row>
    <row r="1786" spans="1:128" x14ac:dyDescent="0.25">
      <c r="A1786" s="34" t="s">
        <v>85</v>
      </c>
      <c r="B1786" s="1">
        <v>39505</v>
      </c>
      <c r="C1786" s="2"/>
      <c r="D1786" s="1"/>
      <c r="F1786">
        <v>135</v>
      </c>
      <c r="G1786" t="s">
        <v>21</v>
      </c>
      <c r="H1786" s="2"/>
      <c r="I1786" s="12"/>
      <c r="J1786" s="12"/>
      <c r="K1786" s="2"/>
      <c r="L1786" s="36"/>
      <c r="M1786" s="2"/>
      <c r="N1786" s="2"/>
      <c r="O1786" s="2"/>
      <c r="P1786" s="12"/>
      <c r="Q1786" s="12"/>
      <c r="R1786" s="12"/>
      <c r="S1786" s="12"/>
      <c r="T1786" s="12"/>
      <c r="U1786" s="12"/>
      <c r="W1786" s="12"/>
      <c r="X1786" s="12"/>
      <c r="Y1786" s="12"/>
      <c r="Z1786" s="12"/>
      <c r="AB1786" s="12">
        <v>2.97</v>
      </c>
      <c r="AC1786" s="4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O1786" s="12"/>
      <c r="AP1786" s="12"/>
      <c r="AQ1786" s="12"/>
      <c r="AR1786" s="41">
        <v>394</v>
      </c>
      <c r="AS1786" s="12">
        <v>1.62</v>
      </c>
      <c r="AT1786" s="12">
        <v>163.13</v>
      </c>
      <c r="AU1786" s="12">
        <v>0.57803072446403347</v>
      </c>
      <c r="AV1786" s="12"/>
      <c r="AW1786" s="12"/>
      <c r="AX1786" s="13"/>
      <c r="AY1786" s="12"/>
      <c r="AZ1786" s="12"/>
      <c r="BA1786" s="12"/>
      <c r="BB1786" s="40">
        <v>0</v>
      </c>
      <c r="BC1786" s="12"/>
      <c r="BE1786" s="12"/>
      <c r="BF1786" s="12"/>
      <c r="BG1786" s="12"/>
      <c r="BH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  <c r="CZ1786" s="12"/>
      <c r="DA1786" s="12"/>
      <c r="DB1786" s="12"/>
      <c r="DC1786" s="12"/>
      <c r="DD1786" s="12"/>
      <c r="DE1786" s="12"/>
      <c r="DF1786" s="12"/>
      <c r="DG1786" s="12"/>
      <c r="DH1786" s="12"/>
      <c r="DI1786" s="12"/>
      <c r="DJ1786" s="12"/>
      <c r="DK1786" s="12"/>
      <c r="DL1786" s="12"/>
      <c r="DM1786" s="12"/>
      <c r="DN1786" s="12"/>
      <c r="DO1786" s="12"/>
      <c r="DP1786" s="12"/>
      <c r="DQ1786" s="12"/>
      <c r="DR1786" s="12"/>
      <c r="DS1786" s="12"/>
      <c r="DT1786" s="12"/>
      <c r="DU1786" s="12"/>
      <c r="DV1786" s="12"/>
      <c r="DW1786" s="12"/>
      <c r="DX1786" s="12"/>
    </row>
    <row r="1787" spans="1:128" x14ac:dyDescent="0.25">
      <c r="A1787" s="34" t="s">
        <v>85</v>
      </c>
      <c r="B1787" s="1">
        <v>39511</v>
      </c>
      <c r="C1787" s="2"/>
      <c r="G1787" t="s">
        <v>21</v>
      </c>
      <c r="U1787"/>
      <c r="X1787"/>
      <c r="Z1787"/>
      <c r="AC1787" s="42"/>
      <c r="AE1787"/>
      <c r="AM1787"/>
      <c r="AP1787"/>
      <c r="BA1787"/>
      <c r="BB1787" s="40">
        <v>0</v>
      </c>
      <c r="BC1787"/>
      <c r="BI1787" s="2">
        <v>145.8017748104684</v>
      </c>
    </row>
    <row r="1788" spans="1:128" x14ac:dyDescent="0.25">
      <c r="A1788" s="34" t="s">
        <v>85</v>
      </c>
      <c r="B1788" s="1">
        <v>39519</v>
      </c>
      <c r="C1788" s="2"/>
      <c r="G1788" t="s">
        <v>21</v>
      </c>
      <c r="U1788"/>
      <c r="X1788"/>
      <c r="Z1788"/>
      <c r="AC1788" s="42"/>
      <c r="AE1788"/>
      <c r="AM1788"/>
      <c r="AP1788"/>
      <c r="BA1788"/>
      <c r="BB1788" s="40">
        <v>0</v>
      </c>
      <c r="BC1788"/>
      <c r="BI1788" s="2">
        <v>83.841628374910442</v>
      </c>
    </row>
    <row r="1789" spans="1:128" x14ac:dyDescent="0.25">
      <c r="A1789" s="34" t="s">
        <v>85</v>
      </c>
      <c r="B1789" s="1">
        <v>39525</v>
      </c>
      <c r="C1789" s="2"/>
      <c r="G1789" t="s">
        <v>21</v>
      </c>
      <c r="U1789"/>
      <c r="X1789"/>
      <c r="Z1789"/>
      <c r="AC1789" s="42"/>
      <c r="AE1789"/>
      <c r="AM1789"/>
      <c r="AP1789"/>
      <c r="BA1789"/>
      <c r="BB1789" s="40">
        <v>0</v>
      </c>
      <c r="BC1789"/>
      <c r="BI1789" s="2">
        <v>61.069273011979263</v>
      </c>
    </row>
    <row r="1790" spans="1:128" s="29" customFormat="1" x14ac:dyDescent="0.25">
      <c r="A1790" s="34" t="s">
        <v>85</v>
      </c>
      <c r="B1790" s="1">
        <v>39539</v>
      </c>
      <c r="C1790" s="2"/>
      <c r="D1790"/>
      <c r="E1790"/>
      <c r="F1790"/>
      <c r="G1790" t="s">
        <v>21</v>
      </c>
      <c r="H1790"/>
      <c r="I1790"/>
      <c r="J1790"/>
      <c r="K1790"/>
      <c r="L1790" s="6"/>
      <c r="M1790"/>
      <c r="N1790"/>
      <c r="O1790"/>
      <c r="P1790"/>
      <c r="Q1790"/>
      <c r="R1790"/>
      <c r="S1790"/>
      <c r="T1790"/>
      <c r="U1790"/>
      <c r="V1790" s="40"/>
      <c r="W1790"/>
      <c r="X1790"/>
      <c r="Y1790"/>
      <c r="Z1790"/>
      <c r="AA1790" s="40"/>
      <c r="AB1790"/>
      <c r="AC1790" s="42"/>
      <c r="AD1790"/>
      <c r="AE1790"/>
      <c r="AF1790"/>
      <c r="AG1790"/>
      <c r="AH1790"/>
      <c r="AI1790"/>
      <c r="AJ1790"/>
      <c r="AK1790"/>
      <c r="AL1790"/>
      <c r="AM1790"/>
      <c r="AN1790" s="40"/>
      <c r="AO1790"/>
      <c r="AP1790"/>
      <c r="AQ1790"/>
      <c r="AR1790" s="40"/>
      <c r="AS1790"/>
      <c r="AT1790"/>
      <c r="AU1790"/>
      <c r="AV1790"/>
      <c r="AW1790"/>
      <c r="AX1790" s="6"/>
      <c r="AY1790"/>
      <c r="AZ1790"/>
      <c r="BA1790"/>
      <c r="BB1790" s="40">
        <v>0</v>
      </c>
      <c r="BC1790"/>
      <c r="BD1790"/>
      <c r="BE1790"/>
      <c r="BF1790"/>
      <c r="BG1790"/>
      <c r="BH1790"/>
      <c r="BI1790" s="2">
        <v>30.43584331844853</v>
      </c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</row>
    <row r="1791" spans="1:128" x14ac:dyDescent="0.25">
      <c r="A1791" s="34" t="s">
        <v>85</v>
      </c>
      <c r="B1791" s="1">
        <v>39540</v>
      </c>
      <c r="C1791" s="2"/>
      <c r="D1791" s="1"/>
      <c r="F1791">
        <v>170</v>
      </c>
      <c r="G1791" t="s">
        <v>21</v>
      </c>
      <c r="H1791" s="2"/>
      <c r="I1791" s="12"/>
      <c r="J1791" s="12"/>
      <c r="K1791" s="2"/>
      <c r="L1791" s="36"/>
      <c r="M1791" s="2"/>
      <c r="N1791" s="2"/>
      <c r="O1791" s="2"/>
      <c r="P1791" s="12"/>
      <c r="Q1791" s="12"/>
      <c r="R1791" s="12"/>
      <c r="S1791" s="12"/>
      <c r="T1791" s="12"/>
      <c r="U1791" s="12"/>
      <c r="W1791" s="12"/>
      <c r="X1791" s="12"/>
      <c r="Y1791" s="12"/>
      <c r="Z1791" s="12"/>
      <c r="AB1791" s="12">
        <v>1.26</v>
      </c>
      <c r="AC1791" s="4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O1791" s="12"/>
      <c r="AP1791" s="12"/>
      <c r="AQ1791" s="12"/>
      <c r="AR1791" s="41"/>
      <c r="AS1791" s="12">
        <v>0</v>
      </c>
      <c r="AT1791" s="12">
        <v>152.68</v>
      </c>
      <c r="AU1791" s="12">
        <v>104.09671673390197</v>
      </c>
      <c r="AV1791" s="12"/>
      <c r="AW1791" s="12"/>
      <c r="AX1791" s="13"/>
      <c r="AY1791" s="12"/>
      <c r="AZ1791" s="12"/>
      <c r="BA1791" s="12"/>
      <c r="BB1791" s="40">
        <v>0</v>
      </c>
      <c r="BC1791" s="12"/>
      <c r="BE1791" s="12"/>
      <c r="BF1791" s="12"/>
      <c r="BG1791" s="12"/>
      <c r="BH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  <c r="CZ1791" s="12"/>
      <c r="DA1791" s="12"/>
      <c r="DB1791" s="12"/>
      <c r="DC1791" s="12"/>
      <c r="DD1791" s="12"/>
      <c r="DE1791" s="12"/>
      <c r="DF1791" s="12"/>
      <c r="DG1791" s="12"/>
      <c r="DH1791" s="12"/>
      <c r="DI1791" s="12"/>
      <c r="DJ1791" s="12"/>
      <c r="DK1791" s="12"/>
      <c r="DL1791" s="12"/>
      <c r="DM1791" s="12"/>
      <c r="DN1791" s="12"/>
      <c r="DO1791" s="12"/>
      <c r="DP1791" s="12"/>
      <c r="DQ1791" s="12"/>
      <c r="DR1791" s="12"/>
      <c r="DS1791" s="12"/>
      <c r="DT1791" s="12"/>
      <c r="DU1791" s="12"/>
      <c r="DV1791" s="12"/>
      <c r="DW1791" s="12"/>
      <c r="DX1791" s="12"/>
    </row>
    <row r="1792" spans="1:128" x14ac:dyDescent="0.25">
      <c r="A1792" s="34" t="s">
        <v>85</v>
      </c>
      <c r="B1792" s="1">
        <v>39548</v>
      </c>
      <c r="C1792" s="2"/>
      <c r="G1792" t="s">
        <v>21</v>
      </c>
      <c r="U1792"/>
      <c r="X1792"/>
      <c r="Z1792"/>
      <c r="AC1792" s="42"/>
      <c r="AE1792"/>
      <c r="AM1792"/>
      <c r="AP1792"/>
      <c r="BA1792"/>
      <c r="BB1792" s="40">
        <v>0</v>
      </c>
      <c r="BC1792"/>
      <c r="BI1792" s="2">
        <v>21.058158380043078</v>
      </c>
    </row>
    <row r="1793" spans="1:128" x14ac:dyDescent="0.25">
      <c r="A1793" s="34" t="s">
        <v>85</v>
      </c>
      <c r="B1793" s="1">
        <v>39370</v>
      </c>
      <c r="C1793" s="2">
        <v>0</v>
      </c>
      <c r="D1793" s="1" t="s">
        <v>223</v>
      </c>
      <c r="E1793" t="s">
        <v>14</v>
      </c>
      <c r="F1793">
        <v>0</v>
      </c>
      <c r="G1793" t="s">
        <v>21</v>
      </c>
      <c r="H1793" s="2"/>
      <c r="I1793" s="12"/>
      <c r="J1793" s="12"/>
      <c r="K1793" s="2"/>
      <c r="L1793" s="36"/>
      <c r="M1793" s="2"/>
      <c r="N1793" s="2"/>
      <c r="O1793" s="2"/>
      <c r="P1793" s="12"/>
      <c r="Q1793" s="12"/>
      <c r="R1793" s="12"/>
      <c r="S1793" s="12"/>
      <c r="T1793" s="12"/>
      <c r="U1793" s="12"/>
      <c r="W1793" s="12"/>
      <c r="X1793" s="12"/>
      <c r="Y1793" s="12"/>
      <c r="Z1793" s="12"/>
      <c r="AB1793" s="12"/>
      <c r="AC1793" s="4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O1793" s="12"/>
      <c r="AP1793" s="12"/>
      <c r="AQ1793" s="12"/>
      <c r="AR1793" s="41"/>
      <c r="AS1793" s="12"/>
      <c r="AT1793" s="12"/>
      <c r="AU1793" s="12"/>
      <c r="AV1793" s="12"/>
      <c r="AW1793" s="12"/>
      <c r="AX1793" s="13"/>
      <c r="AY1793" s="12"/>
      <c r="AZ1793" s="12"/>
      <c r="BA1793" s="12"/>
      <c r="BB1793" s="40">
        <v>0</v>
      </c>
      <c r="BC1793" s="12"/>
      <c r="BE1793" s="12"/>
      <c r="BF1793" s="12"/>
      <c r="BG1793" s="12"/>
      <c r="BH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  <c r="CZ1793" s="12"/>
      <c r="DA1793" s="12"/>
      <c r="DB1793" s="12"/>
      <c r="DC1793" s="12"/>
      <c r="DD1793" s="12"/>
      <c r="DE1793" s="12"/>
      <c r="DF1793" s="12"/>
      <c r="DG1793" s="12"/>
      <c r="DH1793" s="12"/>
      <c r="DI1793" s="12"/>
      <c r="DJ1793" s="12"/>
      <c r="DK1793" s="12"/>
      <c r="DL1793" s="12"/>
      <c r="DM1793" s="12"/>
      <c r="DN1793" s="12"/>
      <c r="DO1793" s="12"/>
      <c r="DP1793" s="12"/>
      <c r="DQ1793" s="12"/>
      <c r="DR1793" s="12"/>
      <c r="DS1793" s="12"/>
      <c r="DT1793" s="12"/>
      <c r="DU1793" s="12"/>
      <c r="DV1793" s="12"/>
      <c r="DW1793" s="12"/>
      <c r="DX1793" s="12"/>
    </row>
    <row r="1794" spans="1:128" x14ac:dyDescent="0.25">
      <c r="A1794" s="34" t="s">
        <v>85</v>
      </c>
      <c r="B1794" s="30">
        <v>39420</v>
      </c>
      <c r="C1794" s="2">
        <v>3</v>
      </c>
      <c r="D1794" t="s">
        <v>224</v>
      </c>
      <c r="E1794" s="29" t="s">
        <v>16</v>
      </c>
      <c r="F1794" s="29">
        <v>50</v>
      </c>
      <c r="G1794" t="s">
        <v>21</v>
      </c>
      <c r="H1794" s="31"/>
      <c r="I1794" s="32"/>
      <c r="J1794" s="32"/>
      <c r="K1794" s="31"/>
      <c r="L1794" s="36">
        <v>50</v>
      </c>
      <c r="M1794" s="31"/>
      <c r="N1794" s="31"/>
      <c r="O1794" s="31"/>
      <c r="P1794" s="32"/>
      <c r="Q1794" s="32"/>
      <c r="R1794" s="32"/>
      <c r="S1794" s="32"/>
      <c r="T1794" s="32"/>
      <c r="U1794" s="32"/>
      <c r="W1794" s="32"/>
      <c r="X1794" s="32"/>
      <c r="Y1794" s="32"/>
      <c r="Z1794" s="32"/>
      <c r="AB1794" s="32"/>
      <c r="AC1794" s="4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O1794" s="32"/>
      <c r="AP1794" s="32"/>
      <c r="AQ1794" s="32"/>
      <c r="AR1794" s="41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40">
        <v>0</v>
      </c>
      <c r="BC1794" s="32"/>
      <c r="BE1794" s="32"/>
      <c r="BF1794" s="32"/>
      <c r="BG1794" s="32"/>
      <c r="BH1794" s="32"/>
      <c r="BI1794" s="31">
        <v>125.63371164062301</v>
      </c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/>
      <c r="DA1794" s="32"/>
      <c r="DB1794" s="32"/>
      <c r="DC1794" s="32"/>
      <c r="DD1794" s="32"/>
      <c r="DE1794" s="32"/>
      <c r="DF1794" s="32"/>
      <c r="DG1794" s="32"/>
      <c r="DH1794" s="32"/>
      <c r="DI1794" s="32"/>
      <c r="DJ1794" s="32"/>
      <c r="DK1794" s="32"/>
      <c r="DL1794" s="32"/>
      <c r="DM1794" s="32"/>
      <c r="DN1794" s="32"/>
      <c r="DO1794" s="32"/>
      <c r="DP1794" s="32"/>
      <c r="DQ1794" s="32"/>
      <c r="DR1794" s="32"/>
      <c r="DS1794" s="32"/>
      <c r="DT1794" s="32"/>
      <c r="DU1794" s="32"/>
      <c r="DV1794" s="32"/>
      <c r="DW1794" s="32"/>
      <c r="DX1794" s="32"/>
    </row>
    <row r="1795" spans="1:128" x14ac:dyDescent="0.25">
      <c r="A1795" s="34" t="s">
        <v>88</v>
      </c>
      <c r="B1795" s="1">
        <v>39377</v>
      </c>
      <c r="C1795" s="2">
        <v>2</v>
      </c>
      <c r="D1795" s="1" t="s">
        <v>219</v>
      </c>
      <c r="E1795" t="s">
        <v>99</v>
      </c>
      <c r="F1795">
        <v>7</v>
      </c>
      <c r="G1795" t="s">
        <v>21</v>
      </c>
      <c r="H1795" s="2"/>
      <c r="I1795" s="12"/>
      <c r="J1795" s="12"/>
      <c r="K1795" s="2">
        <v>7</v>
      </c>
      <c r="L1795" s="36"/>
      <c r="M1795" s="2"/>
      <c r="N1795" s="2"/>
      <c r="O1795" s="2"/>
      <c r="P1795" s="12"/>
      <c r="Q1795" s="12"/>
      <c r="R1795" s="12"/>
      <c r="S1795" s="12"/>
      <c r="T1795" s="12"/>
      <c r="U1795" s="12"/>
      <c r="W1795" s="12"/>
      <c r="X1795" s="12"/>
      <c r="Y1795" s="12"/>
      <c r="Z1795" s="12"/>
      <c r="AB1795" s="12"/>
      <c r="AC1795" s="4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O1795" s="12"/>
      <c r="AP1795" s="12"/>
      <c r="AQ1795" s="12"/>
      <c r="AR1795" s="41"/>
      <c r="AS1795" s="12"/>
      <c r="AT1795" s="12"/>
      <c r="AU1795" s="12"/>
      <c r="AV1795" s="12"/>
      <c r="AW1795" s="12"/>
      <c r="AX1795" s="13"/>
      <c r="AY1795" s="12"/>
      <c r="AZ1795" s="12"/>
      <c r="BA1795" s="12"/>
      <c r="BB1795" s="40">
        <v>0</v>
      </c>
      <c r="BC1795" s="12"/>
      <c r="BE1795" s="12"/>
      <c r="BF1795" s="12"/>
      <c r="BG1795" s="12"/>
      <c r="BH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  <c r="CN1795" s="12"/>
      <c r="CO1795" s="12"/>
      <c r="CP1795" s="12"/>
      <c r="CQ1795" s="12"/>
      <c r="CR1795" s="12"/>
      <c r="CS1795" s="12"/>
      <c r="CT1795" s="12"/>
      <c r="CU1795" s="12"/>
      <c r="CV1795" s="12"/>
      <c r="CW1795" s="12"/>
      <c r="CX1795" s="12"/>
      <c r="CY1795" s="12"/>
      <c r="CZ1795" s="12"/>
      <c r="DA1795" s="12"/>
      <c r="DB1795" s="12"/>
      <c r="DC1795" s="12"/>
      <c r="DD1795" s="12"/>
      <c r="DE1795" s="12"/>
      <c r="DF1795" s="12"/>
      <c r="DG1795" s="12"/>
      <c r="DH1795" s="12"/>
      <c r="DI1795" s="12"/>
      <c r="DJ1795" s="12"/>
      <c r="DK1795" s="12"/>
      <c r="DL1795" s="12"/>
      <c r="DM1795" s="12"/>
      <c r="DN1795" s="12"/>
      <c r="DO1795" s="12"/>
      <c r="DP1795" s="12"/>
      <c r="DQ1795" s="12"/>
      <c r="DR1795" s="12"/>
      <c r="DS1795" s="12"/>
      <c r="DT1795" s="12"/>
      <c r="DU1795" s="12"/>
      <c r="DV1795" s="12"/>
      <c r="DW1795" s="12"/>
      <c r="DX1795" s="12"/>
    </row>
    <row r="1796" spans="1:128" x14ac:dyDescent="0.25">
      <c r="A1796" s="34" t="s">
        <v>88</v>
      </c>
      <c r="B1796" s="1">
        <v>39443</v>
      </c>
      <c r="C1796" s="2">
        <v>4</v>
      </c>
      <c r="D1796" t="s">
        <v>220</v>
      </c>
      <c r="E1796" t="s">
        <v>17</v>
      </c>
      <c r="F1796">
        <v>73</v>
      </c>
      <c r="G1796" t="s">
        <v>21</v>
      </c>
      <c r="H1796" s="2"/>
      <c r="I1796" s="12"/>
      <c r="J1796" s="12"/>
      <c r="K1796" s="2"/>
      <c r="L1796" s="36"/>
      <c r="M1796" s="2">
        <v>73</v>
      </c>
      <c r="N1796" s="2"/>
      <c r="O1796" s="2"/>
      <c r="P1796" s="12"/>
      <c r="Q1796" s="12"/>
      <c r="R1796" s="12"/>
      <c r="S1796" s="12"/>
      <c r="T1796" s="12"/>
      <c r="U1796" s="12"/>
      <c r="W1796" s="12"/>
      <c r="X1796" s="12"/>
      <c r="Y1796" s="12"/>
      <c r="Z1796" s="12"/>
      <c r="AB1796" s="12"/>
      <c r="AC1796" s="4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O1796" s="12"/>
      <c r="AP1796" s="12"/>
      <c r="AQ1796" s="12"/>
      <c r="AR1796" s="41"/>
      <c r="AS1796" s="12"/>
      <c r="AT1796" s="12"/>
      <c r="AU1796" s="12"/>
      <c r="AV1796" s="12"/>
      <c r="AW1796" s="12"/>
      <c r="AX1796" s="13"/>
      <c r="AY1796" s="12"/>
      <c r="AZ1796" s="12"/>
      <c r="BA1796" s="12"/>
      <c r="BB1796" s="40">
        <v>0</v>
      </c>
      <c r="BC1796" s="12"/>
      <c r="BE1796" s="12"/>
      <c r="BF1796" s="12"/>
      <c r="BG1796" s="12"/>
      <c r="BH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  <c r="CZ1796" s="12"/>
      <c r="DA1796" s="12"/>
      <c r="DB1796" s="12"/>
      <c r="DC1796" s="12"/>
      <c r="DD1796" s="12"/>
      <c r="DE1796" s="12"/>
      <c r="DF1796" s="12"/>
      <c r="DG1796" s="12"/>
      <c r="DH1796" s="12"/>
      <c r="DI1796" s="12"/>
      <c r="DJ1796" s="12"/>
      <c r="DK1796" s="12"/>
      <c r="DL1796" s="12"/>
      <c r="DM1796" s="12"/>
      <c r="DN1796" s="12"/>
      <c r="DO1796" s="12"/>
      <c r="DP1796" s="12"/>
      <c r="DQ1796" s="12"/>
      <c r="DR1796" s="12"/>
      <c r="DS1796" s="12"/>
      <c r="DT1796" s="12"/>
      <c r="DU1796" s="12"/>
      <c r="DV1796" s="12"/>
      <c r="DW1796" s="12"/>
      <c r="DX1796" s="12"/>
    </row>
    <row r="1797" spans="1:128" x14ac:dyDescent="0.25">
      <c r="A1797" s="34" t="s">
        <v>88</v>
      </c>
      <c r="B1797" s="4"/>
      <c r="C1797" s="36">
        <v>9</v>
      </c>
      <c r="D1797" t="s">
        <v>122</v>
      </c>
      <c r="E1797" t="s">
        <v>22</v>
      </c>
      <c r="F1797" s="5"/>
      <c r="G1797" t="s">
        <v>21</v>
      </c>
      <c r="H1797" s="2"/>
      <c r="I1797" s="12"/>
      <c r="J1797" s="12"/>
      <c r="K1797" s="2"/>
      <c r="L1797" s="36"/>
      <c r="M1797" s="2"/>
      <c r="N1797" s="2"/>
      <c r="O1797" s="2"/>
      <c r="P1797" s="12"/>
      <c r="Q1797" s="12"/>
      <c r="R1797" s="12"/>
      <c r="S1797" s="12"/>
      <c r="T1797" s="12"/>
      <c r="U1797" s="12"/>
      <c r="W1797" s="12"/>
      <c r="X1797" s="12"/>
      <c r="Y1797" s="12"/>
      <c r="Z1797" s="12"/>
      <c r="AB1797" s="12"/>
      <c r="AC1797" s="4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O1797" s="12"/>
      <c r="AP1797" s="12"/>
      <c r="AQ1797" s="12"/>
      <c r="AR1797" s="41"/>
      <c r="AS1797" s="12"/>
      <c r="AT1797" s="12"/>
      <c r="AU1797" s="12"/>
      <c r="AV1797" s="12"/>
      <c r="AW1797" s="12"/>
      <c r="AX1797" s="13"/>
      <c r="AY1797" s="12"/>
      <c r="AZ1797" s="12">
        <v>39.625915076735595</v>
      </c>
      <c r="BA1797" s="12">
        <v>2860.2</v>
      </c>
      <c r="BB1797" s="40">
        <v>286.02</v>
      </c>
      <c r="BC1797" s="12"/>
      <c r="BE1797" s="12"/>
      <c r="BF1797" s="12">
        <v>12.6</v>
      </c>
      <c r="BG1797" s="12"/>
      <c r="BH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  <c r="CZ1797" s="12"/>
      <c r="DA1797" s="12"/>
      <c r="DB1797" s="12"/>
      <c r="DC1797" s="12"/>
      <c r="DD1797" s="12"/>
      <c r="DE1797" s="12"/>
      <c r="DF1797" s="12"/>
      <c r="DG1797" s="12"/>
      <c r="DH1797" s="12"/>
      <c r="DI1797" s="12"/>
      <c r="DJ1797" s="12"/>
      <c r="DK1797" s="12"/>
      <c r="DL1797" s="12"/>
      <c r="DM1797" s="12"/>
      <c r="DN1797" s="12"/>
      <c r="DO1797" s="12"/>
      <c r="DP1797" s="12"/>
      <c r="DQ1797" s="12"/>
      <c r="DR1797" s="12"/>
      <c r="DS1797" s="12"/>
      <c r="DT1797" s="12"/>
      <c r="DU1797" s="12"/>
      <c r="DV1797" s="12"/>
      <c r="DW1797" s="12"/>
      <c r="DX1797" s="12"/>
    </row>
    <row r="1798" spans="1:128" x14ac:dyDescent="0.25">
      <c r="A1798" s="34" t="s">
        <v>88</v>
      </c>
      <c r="B1798" s="1">
        <v>39535</v>
      </c>
      <c r="C1798" s="2">
        <v>8</v>
      </c>
      <c r="D1798" s="1" t="s">
        <v>221</v>
      </c>
      <c r="E1798" t="s">
        <v>19</v>
      </c>
      <c r="F1798">
        <v>165</v>
      </c>
      <c r="G1798" t="s">
        <v>21</v>
      </c>
      <c r="H1798" s="2"/>
      <c r="I1798" s="12"/>
      <c r="J1798" s="12"/>
      <c r="K1798" s="2"/>
      <c r="L1798" s="36"/>
      <c r="M1798" s="2"/>
      <c r="N1798" s="2"/>
      <c r="O1798" s="2">
        <v>165</v>
      </c>
      <c r="P1798" s="12"/>
      <c r="Q1798" s="12"/>
      <c r="R1798" s="12"/>
      <c r="S1798" s="12"/>
      <c r="T1798" s="12"/>
      <c r="U1798" s="12"/>
      <c r="W1798" s="12"/>
      <c r="X1798" s="12"/>
      <c r="Y1798" s="12"/>
      <c r="Z1798" s="12"/>
      <c r="AB1798" s="12"/>
      <c r="AC1798" s="4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O1798" s="12"/>
      <c r="AP1798" s="12"/>
      <c r="AQ1798" s="12"/>
      <c r="AR1798" s="41"/>
      <c r="AS1798" s="12"/>
      <c r="AT1798" s="12"/>
      <c r="AU1798" s="12"/>
      <c r="AV1798" s="12"/>
      <c r="AW1798" s="12"/>
      <c r="AX1798" s="13"/>
      <c r="AY1798" s="12"/>
      <c r="AZ1798" s="12"/>
      <c r="BA1798" s="12"/>
      <c r="BB1798" s="40">
        <v>0</v>
      </c>
      <c r="BC1798" s="12"/>
      <c r="BE1798" s="12"/>
      <c r="BF1798" s="12"/>
      <c r="BG1798" s="12"/>
      <c r="BH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2"/>
      <c r="DF1798" s="12"/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</row>
    <row r="1799" spans="1:128" x14ac:dyDescent="0.25">
      <c r="A1799" s="34" t="s">
        <v>88</v>
      </c>
      <c r="B1799" s="1">
        <v>39508</v>
      </c>
      <c r="C1799" s="2">
        <v>7</v>
      </c>
      <c r="D1799" t="s">
        <v>222</v>
      </c>
      <c r="E1799" t="s">
        <v>18</v>
      </c>
      <c r="F1799">
        <v>138</v>
      </c>
      <c r="G1799" t="s">
        <v>21</v>
      </c>
      <c r="H1799" s="2"/>
      <c r="I1799" s="12"/>
      <c r="J1799" s="12"/>
      <c r="K1799" s="2"/>
      <c r="L1799" s="36"/>
      <c r="M1799" s="2"/>
      <c r="N1799" s="2">
        <v>138</v>
      </c>
      <c r="O1799" s="2"/>
      <c r="P1799" s="12"/>
      <c r="Q1799" s="12"/>
      <c r="R1799" s="12"/>
      <c r="S1799" s="12"/>
      <c r="T1799" s="12"/>
      <c r="U1799" s="12"/>
      <c r="W1799" s="12"/>
      <c r="X1799" s="12"/>
      <c r="Y1799" s="12"/>
      <c r="Z1799" s="12"/>
      <c r="AB1799" s="12"/>
      <c r="AC1799" s="4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O1799" s="12"/>
      <c r="AP1799" s="12"/>
      <c r="AQ1799" s="12"/>
      <c r="AR1799" s="41"/>
      <c r="AS1799" s="12"/>
      <c r="AT1799" s="12"/>
      <c r="AU1799" s="12"/>
      <c r="AV1799" s="12"/>
      <c r="AW1799" s="12"/>
      <c r="AX1799" s="13"/>
      <c r="AY1799" s="12"/>
      <c r="AZ1799" s="12"/>
      <c r="BA1799" s="12"/>
      <c r="BB1799" s="40">
        <v>0</v>
      </c>
      <c r="BC1799" s="12"/>
      <c r="BE1799" s="12"/>
      <c r="BF1799" s="12"/>
      <c r="BG1799" s="12"/>
      <c r="BH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  <c r="CZ1799" s="12"/>
      <c r="DA1799" s="12"/>
      <c r="DB1799" s="12"/>
      <c r="DC1799" s="12"/>
      <c r="DD1799" s="12"/>
      <c r="DE1799" s="12"/>
      <c r="DF1799" s="12"/>
      <c r="DG1799" s="12"/>
      <c r="DH1799" s="12"/>
      <c r="DI1799" s="12"/>
      <c r="DJ1799" s="12"/>
      <c r="DK1799" s="12"/>
      <c r="DL1799" s="12"/>
      <c r="DM1799" s="12"/>
      <c r="DN1799" s="12"/>
      <c r="DO1799" s="12"/>
      <c r="DP1799" s="12"/>
      <c r="DQ1799" s="12"/>
      <c r="DR1799" s="12"/>
      <c r="DS1799" s="12"/>
      <c r="DT1799" s="12"/>
      <c r="DU1799" s="12"/>
      <c r="DV1799" s="12"/>
      <c r="DW1799" s="12"/>
      <c r="DX1799" s="12"/>
    </row>
    <row r="1800" spans="1:128" x14ac:dyDescent="0.25">
      <c r="A1800" s="34" t="s">
        <v>88</v>
      </c>
      <c r="B1800" s="1">
        <v>39413</v>
      </c>
      <c r="C1800" s="2"/>
      <c r="G1800" t="s">
        <v>21</v>
      </c>
      <c r="U1800"/>
      <c r="X1800"/>
      <c r="Z1800"/>
      <c r="AC1800" s="42"/>
      <c r="AE1800"/>
      <c r="AM1800"/>
      <c r="AP1800"/>
      <c r="BA1800"/>
      <c r="BB1800" s="40">
        <v>0</v>
      </c>
      <c r="BC1800"/>
      <c r="BI1800" s="2">
        <v>190.33178238791771</v>
      </c>
    </row>
    <row r="1801" spans="1:128" x14ac:dyDescent="0.25">
      <c r="A1801" s="34" t="s">
        <v>88</v>
      </c>
      <c r="B1801" s="1">
        <v>39370</v>
      </c>
      <c r="C1801" s="2">
        <v>0</v>
      </c>
      <c r="D1801" s="1" t="s">
        <v>223</v>
      </c>
      <c r="E1801" t="s">
        <v>14</v>
      </c>
      <c r="F1801">
        <v>0</v>
      </c>
      <c r="G1801" t="s">
        <v>21</v>
      </c>
      <c r="H1801" s="2"/>
      <c r="I1801" s="12"/>
      <c r="J1801" s="12"/>
      <c r="K1801" s="2"/>
      <c r="L1801" s="36"/>
      <c r="M1801" s="2"/>
      <c r="N1801" s="2"/>
      <c r="O1801" s="2"/>
      <c r="P1801" s="12"/>
      <c r="Q1801" s="12"/>
      <c r="R1801" s="12"/>
      <c r="S1801" s="12"/>
      <c r="T1801" s="12"/>
      <c r="U1801" s="12"/>
      <c r="W1801" s="12"/>
      <c r="X1801" s="12"/>
      <c r="Y1801" s="12"/>
      <c r="Z1801" s="12"/>
      <c r="AB1801" s="12"/>
      <c r="AC1801" s="4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O1801" s="12"/>
      <c r="AP1801" s="12"/>
      <c r="AQ1801" s="12"/>
      <c r="AR1801" s="41"/>
      <c r="AS1801" s="12"/>
      <c r="AT1801" s="12"/>
      <c r="AU1801" s="12"/>
      <c r="AV1801" s="12"/>
      <c r="AW1801" s="12"/>
      <c r="AX1801" s="13"/>
      <c r="AY1801" s="12"/>
      <c r="AZ1801" s="12"/>
      <c r="BA1801" s="12"/>
      <c r="BB1801" s="40">
        <v>0</v>
      </c>
      <c r="BC1801" s="12"/>
      <c r="BE1801" s="12"/>
      <c r="BF1801" s="12"/>
      <c r="BG1801" s="12"/>
      <c r="BH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  <c r="CZ1801" s="12"/>
      <c r="DA1801" s="12"/>
      <c r="DB1801" s="12"/>
      <c r="DC1801" s="12"/>
      <c r="DD1801" s="12"/>
      <c r="DE1801" s="12"/>
      <c r="DF1801" s="12"/>
      <c r="DG1801" s="12"/>
      <c r="DH1801" s="12"/>
      <c r="DI1801" s="12"/>
      <c r="DJ1801" s="12"/>
      <c r="DK1801" s="12"/>
      <c r="DL1801" s="12"/>
      <c r="DM1801" s="12"/>
      <c r="DN1801" s="12"/>
      <c r="DO1801" s="12"/>
      <c r="DP1801" s="12"/>
      <c r="DQ1801" s="12"/>
      <c r="DR1801" s="12"/>
      <c r="DS1801" s="12"/>
      <c r="DT1801" s="12"/>
      <c r="DU1801" s="12"/>
      <c r="DV1801" s="12"/>
      <c r="DW1801" s="12"/>
      <c r="DX1801" s="12"/>
    </row>
    <row r="1802" spans="1:128" x14ac:dyDescent="0.25">
      <c r="A1802" s="34" t="s">
        <v>88</v>
      </c>
      <c r="B1802" s="1">
        <v>39421</v>
      </c>
      <c r="C1802" s="2"/>
      <c r="G1802" t="s">
        <v>21</v>
      </c>
      <c r="U1802"/>
      <c r="X1802"/>
      <c r="Z1802"/>
      <c r="AC1802" s="42"/>
      <c r="AE1802"/>
      <c r="AM1802"/>
      <c r="AP1802"/>
      <c r="BA1802"/>
      <c r="BB1802" s="40">
        <v>0</v>
      </c>
      <c r="BC1802"/>
      <c r="BI1802" s="2">
        <v>205.58078479133189</v>
      </c>
    </row>
    <row r="1803" spans="1:128" x14ac:dyDescent="0.25">
      <c r="A1803" s="34" t="s">
        <v>88</v>
      </c>
      <c r="B1803" s="1">
        <v>39427</v>
      </c>
      <c r="C1803" s="2"/>
      <c r="G1803" t="s">
        <v>21</v>
      </c>
      <c r="U1803"/>
      <c r="X1803"/>
      <c r="Z1803"/>
      <c r="AC1803" s="42"/>
      <c r="AE1803"/>
      <c r="AM1803"/>
      <c r="AP1803"/>
      <c r="BA1803"/>
      <c r="BB1803" s="40">
        <v>0</v>
      </c>
      <c r="BC1803"/>
      <c r="BI1803" s="2">
        <v>179.05186240666711</v>
      </c>
    </row>
    <row r="1804" spans="1:128" x14ac:dyDescent="0.25">
      <c r="A1804" s="34" t="s">
        <v>88</v>
      </c>
      <c r="B1804" s="1">
        <v>39429</v>
      </c>
      <c r="C1804" s="2"/>
      <c r="G1804" t="s">
        <v>21</v>
      </c>
      <c r="U1804"/>
      <c r="X1804"/>
      <c r="Z1804"/>
      <c r="AC1804" s="42"/>
      <c r="AE1804"/>
      <c r="AM1804"/>
      <c r="AP1804"/>
      <c r="BA1804"/>
      <c r="BB1804" s="40">
        <v>0</v>
      </c>
      <c r="BC1804"/>
      <c r="BI1804" s="2">
        <v>178.54396587675589</v>
      </c>
    </row>
    <row r="1805" spans="1:128" x14ac:dyDescent="0.25">
      <c r="A1805" s="34" t="s">
        <v>88</v>
      </c>
      <c r="B1805" s="1">
        <v>39432</v>
      </c>
      <c r="C1805" s="2"/>
      <c r="G1805" t="s">
        <v>21</v>
      </c>
      <c r="U1805"/>
      <c r="X1805"/>
      <c r="Z1805"/>
      <c r="AC1805" s="42"/>
      <c r="AE1805"/>
      <c r="AM1805"/>
      <c r="AP1805"/>
      <c r="BA1805"/>
      <c r="BB1805" s="40">
        <v>0</v>
      </c>
      <c r="BC1805"/>
      <c r="BI1805" s="2">
        <v>217.6922908191394</v>
      </c>
    </row>
    <row r="1806" spans="1:128" s="29" customFormat="1" x14ac:dyDescent="0.25">
      <c r="A1806" s="34" t="s">
        <v>88</v>
      </c>
      <c r="B1806" s="1">
        <v>39434</v>
      </c>
      <c r="C1806" s="2"/>
      <c r="D1806"/>
      <c r="E1806"/>
      <c r="F1806"/>
      <c r="G1806" t="s">
        <v>21</v>
      </c>
      <c r="H1806"/>
      <c r="I1806"/>
      <c r="J1806"/>
      <c r="K1806"/>
      <c r="L1806" s="6"/>
      <c r="M1806"/>
      <c r="N1806"/>
      <c r="O1806"/>
      <c r="P1806"/>
      <c r="Q1806"/>
      <c r="R1806"/>
      <c r="S1806"/>
      <c r="T1806"/>
      <c r="U1806"/>
      <c r="V1806" s="40"/>
      <c r="W1806"/>
      <c r="X1806"/>
      <c r="Y1806"/>
      <c r="Z1806"/>
      <c r="AA1806" s="40"/>
      <c r="AB1806"/>
      <c r="AC1806" s="42"/>
      <c r="AD1806"/>
      <c r="AE1806"/>
      <c r="AF1806"/>
      <c r="AG1806"/>
      <c r="AH1806"/>
      <c r="AI1806"/>
      <c r="AJ1806"/>
      <c r="AK1806"/>
      <c r="AL1806"/>
      <c r="AM1806"/>
      <c r="AN1806" s="40"/>
      <c r="AO1806"/>
      <c r="AP1806"/>
      <c r="AQ1806"/>
      <c r="AR1806" s="40"/>
      <c r="AS1806"/>
      <c r="AT1806"/>
      <c r="AU1806"/>
      <c r="AV1806"/>
      <c r="AW1806"/>
      <c r="AX1806" s="6"/>
      <c r="AY1806"/>
      <c r="AZ1806"/>
      <c r="BA1806"/>
      <c r="BB1806" s="40">
        <v>0</v>
      </c>
      <c r="BC1806"/>
      <c r="BD1806"/>
      <c r="BE1806"/>
      <c r="BF1806"/>
      <c r="BG1806"/>
      <c r="BH1806"/>
      <c r="BI1806" s="2">
        <v>211.71234214586869</v>
      </c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</row>
    <row r="1807" spans="1:128" x14ac:dyDescent="0.25">
      <c r="A1807" s="34" t="s">
        <v>88</v>
      </c>
      <c r="B1807" s="1">
        <v>39444</v>
      </c>
      <c r="C1807" s="2"/>
      <c r="G1807" t="s">
        <v>21</v>
      </c>
      <c r="U1807"/>
      <c r="X1807"/>
      <c r="Z1807"/>
      <c r="AC1807" s="42"/>
      <c r="AE1807"/>
      <c r="AM1807"/>
      <c r="AP1807"/>
      <c r="BA1807"/>
      <c r="BB1807" s="40">
        <v>0</v>
      </c>
      <c r="BC1807"/>
      <c r="BI1807" s="2">
        <v>207.37091636855411</v>
      </c>
    </row>
    <row r="1808" spans="1:128" x14ac:dyDescent="0.25">
      <c r="A1808" s="34" t="s">
        <v>88</v>
      </c>
      <c r="B1808" s="30">
        <v>39449</v>
      </c>
      <c r="C1808" s="31"/>
      <c r="D1808" s="30"/>
      <c r="E1808" s="29"/>
      <c r="F1808" s="29">
        <v>79</v>
      </c>
      <c r="G1808" t="s">
        <v>21</v>
      </c>
      <c r="H1808" s="31"/>
      <c r="I1808" s="32"/>
      <c r="J1808" s="32"/>
      <c r="K1808" s="31"/>
      <c r="L1808" s="36"/>
      <c r="M1808" s="31"/>
      <c r="N1808" s="31"/>
      <c r="O1808" s="31"/>
      <c r="P1808" s="32"/>
      <c r="Q1808" s="32"/>
      <c r="R1808" s="32"/>
      <c r="S1808" s="32"/>
      <c r="T1808" s="32"/>
      <c r="U1808" s="32"/>
      <c r="W1808" s="32"/>
      <c r="X1808" s="32"/>
      <c r="Y1808" s="32"/>
      <c r="Z1808" s="32"/>
      <c r="AB1808" s="32">
        <v>2.14</v>
      </c>
      <c r="AC1808" s="4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O1808" s="32"/>
      <c r="AP1808" s="32"/>
      <c r="AQ1808" s="32"/>
      <c r="AR1808" s="41">
        <v>217</v>
      </c>
      <c r="AS1808" s="32">
        <v>131.07</v>
      </c>
      <c r="AT1808" s="32">
        <v>14.99</v>
      </c>
      <c r="AU1808" s="32"/>
      <c r="AV1808" s="32"/>
      <c r="AW1808" s="32"/>
      <c r="AX1808" s="32"/>
      <c r="AY1808" s="32"/>
      <c r="AZ1808" s="32"/>
      <c r="BA1808" s="32"/>
      <c r="BB1808" s="40">
        <v>0</v>
      </c>
      <c r="BC1808" s="32"/>
      <c r="BE1808" s="32"/>
      <c r="BF1808" s="32"/>
      <c r="BG1808" s="32"/>
      <c r="BH1808" s="32"/>
      <c r="BI1808" s="31">
        <v>181.83127756466081</v>
      </c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/>
      <c r="DB1808" s="32"/>
      <c r="DC1808" s="32"/>
      <c r="DD1808" s="32"/>
      <c r="DE1808" s="32"/>
      <c r="DF1808" s="32"/>
      <c r="DG1808" s="32"/>
      <c r="DH1808" s="32"/>
      <c r="DI1808" s="32"/>
      <c r="DJ1808" s="32"/>
      <c r="DK1808" s="32"/>
      <c r="DL1808" s="32"/>
      <c r="DM1808" s="32"/>
      <c r="DN1808" s="32"/>
      <c r="DO1808" s="32"/>
      <c r="DP1808" s="32"/>
      <c r="DQ1808" s="32"/>
      <c r="DR1808" s="32"/>
      <c r="DS1808" s="32"/>
      <c r="DT1808" s="32"/>
      <c r="DU1808" s="32"/>
      <c r="DV1808" s="32"/>
      <c r="DW1808" s="32"/>
      <c r="DX1808" s="32"/>
    </row>
    <row r="1809" spans="1:128" x14ac:dyDescent="0.25">
      <c r="A1809" s="34" t="s">
        <v>88</v>
      </c>
      <c r="B1809" s="1">
        <v>39454</v>
      </c>
      <c r="C1809" s="2"/>
      <c r="G1809" t="s">
        <v>21</v>
      </c>
      <c r="U1809"/>
      <c r="X1809"/>
      <c r="Z1809"/>
      <c r="AC1809" s="42"/>
      <c r="AE1809"/>
      <c r="AM1809"/>
      <c r="AP1809"/>
      <c r="BA1809"/>
      <c r="BB1809" s="40">
        <v>0</v>
      </c>
      <c r="BC1809"/>
      <c r="BI1809" s="2">
        <v>173.15816882796199</v>
      </c>
    </row>
    <row r="1810" spans="1:128" x14ac:dyDescent="0.25">
      <c r="A1810" s="34" t="s">
        <v>88</v>
      </c>
      <c r="B1810" s="1">
        <v>39457</v>
      </c>
      <c r="C1810" s="2"/>
      <c r="G1810" t="s">
        <v>21</v>
      </c>
      <c r="U1810"/>
      <c r="X1810"/>
      <c r="Z1810"/>
      <c r="AC1810" s="42"/>
      <c r="AE1810"/>
      <c r="AM1810"/>
      <c r="AP1810"/>
      <c r="BA1810"/>
      <c r="BB1810" s="40">
        <v>0</v>
      </c>
      <c r="BC1810"/>
      <c r="BI1810" s="2">
        <v>160.97282091602301</v>
      </c>
    </row>
    <row r="1811" spans="1:128" x14ac:dyDescent="0.25">
      <c r="A1811" s="34" t="s">
        <v>88</v>
      </c>
      <c r="B1811" s="1">
        <v>39460</v>
      </c>
      <c r="C1811" s="2"/>
      <c r="G1811" t="s">
        <v>21</v>
      </c>
      <c r="U1811"/>
      <c r="X1811"/>
      <c r="Z1811"/>
      <c r="AC1811" s="42"/>
      <c r="AE1811"/>
      <c r="AM1811"/>
      <c r="AP1811"/>
      <c r="BA1811"/>
      <c r="BB1811" s="40">
        <v>0</v>
      </c>
      <c r="BC1811"/>
      <c r="BI1811" s="2">
        <v>214.84016589243831</v>
      </c>
    </row>
    <row r="1812" spans="1:128" x14ac:dyDescent="0.25">
      <c r="A1812" s="34" t="s">
        <v>88</v>
      </c>
      <c r="B1812" s="1">
        <v>39462</v>
      </c>
      <c r="C1812" s="2"/>
      <c r="D1812" s="1"/>
      <c r="F1812">
        <v>92</v>
      </c>
      <c r="G1812" t="s">
        <v>21</v>
      </c>
      <c r="H1812" s="2"/>
      <c r="I1812" s="12"/>
      <c r="J1812" s="12"/>
      <c r="K1812" s="2"/>
      <c r="L1812" s="36"/>
      <c r="M1812" s="2"/>
      <c r="N1812" s="2"/>
      <c r="O1812" s="2"/>
      <c r="P1812" s="12"/>
      <c r="Q1812" s="12"/>
      <c r="R1812" s="12"/>
      <c r="S1812" s="12"/>
      <c r="T1812" s="12"/>
      <c r="U1812" s="12"/>
      <c r="W1812" s="12"/>
      <c r="X1812" s="12"/>
      <c r="Y1812" s="12"/>
      <c r="Z1812" s="12"/>
      <c r="AB1812" s="12">
        <v>2.73</v>
      </c>
      <c r="AC1812" s="4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O1812" s="12"/>
      <c r="AP1812" s="12"/>
      <c r="AQ1812" s="12"/>
      <c r="AR1812" s="41">
        <v>315</v>
      </c>
      <c r="AS1812" s="12">
        <v>164.05</v>
      </c>
      <c r="AT1812" s="12">
        <v>84.2</v>
      </c>
      <c r="AU1812" s="12"/>
      <c r="AV1812" s="12"/>
      <c r="AW1812" s="12"/>
      <c r="AX1812" s="13"/>
      <c r="AY1812" s="12"/>
      <c r="AZ1812" s="12"/>
      <c r="BA1812" s="12"/>
      <c r="BB1812" s="40">
        <v>0</v>
      </c>
      <c r="BC1812" s="12"/>
      <c r="BE1812" s="12"/>
      <c r="BF1812" s="12"/>
      <c r="BG1812" s="12"/>
      <c r="BH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  <c r="CZ1812" s="12"/>
      <c r="DA1812" s="12"/>
      <c r="DB1812" s="12"/>
      <c r="DC1812" s="12"/>
      <c r="DD1812" s="12"/>
      <c r="DE1812" s="12"/>
      <c r="DF1812" s="12"/>
      <c r="DG1812" s="12"/>
      <c r="DH1812" s="12"/>
      <c r="DI1812" s="12"/>
      <c r="DJ1812" s="12"/>
      <c r="DK1812" s="12"/>
      <c r="DL1812" s="12"/>
      <c r="DM1812" s="12"/>
      <c r="DN1812" s="12"/>
      <c r="DO1812" s="12"/>
      <c r="DP1812" s="12"/>
      <c r="DQ1812" s="12"/>
      <c r="DR1812" s="12"/>
      <c r="DS1812" s="12"/>
      <c r="DT1812" s="12"/>
      <c r="DU1812" s="12"/>
      <c r="DV1812" s="12"/>
      <c r="DW1812" s="12"/>
      <c r="DX1812" s="12"/>
    </row>
    <row r="1813" spans="1:128" x14ac:dyDescent="0.25">
      <c r="A1813" s="34" t="s">
        <v>88</v>
      </c>
      <c r="B1813" s="1">
        <v>39468</v>
      </c>
      <c r="C1813" s="2"/>
      <c r="G1813" t="s">
        <v>21</v>
      </c>
      <c r="U1813"/>
      <c r="X1813"/>
      <c r="Z1813"/>
      <c r="AC1813" s="42"/>
      <c r="AE1813"/>
      <c r="AM1813"/>
      <c r="AP1813"/>
      <c r="BA1813"/>
      <c r="BB1813" s="40">
        <v>0</v>
      </c>
      <c r="BC1813"/>
      <c r="BI1813" s="2">
        <v>221.31758686952011</v>
      </c>
    </row>
    <row r="1814" spans="1:128" x14ac:dyDescent="0.25">
      <c r="A1814" s="34" t="s">
        <v>88</v>
      </c>
      <c r="B1814" s="1">
        <v>39476</v>
      </c>
      <c r="C1814" s="2"/>
      <c r="D1814" s="1"/>
      <c r="F1814">
        <v>106</v>
      </c>
      <c r="G1814" t="s">
        <v>21</v>
      </c>
      <c r="H1814" s="2"/>
      <c r="I1814" s="12"/>
      <c r="J1814" s="12"/>
      <c r="K1814" s="2"/>
      <c r="L1814" s="36"/>
      <c r="M1814" s="2"/>
      <c r="N1814" s="2"/>
      <c r="O1814" s="2"/>
      <c r="P1814" s="12"/>
      <c r="Q1814" s="12"/>
      <c r="R1814" s="12"/>
      <c r="S1814" s="12"/>
      <c r="T1814" s="12"/>
      <c r="U1814" s="12"/>
      <c r="W1814" s="12"/>
      <c r="X1814" s="12"/>
      <c r="Y1814" s="12"/>
      <c r="Z1814" s="12"/>
      <c r="AB1814" s="12"/>
      <c r="AC1814" s="4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O1814" s="12"/>
      <c r="AP1814" s="12"/>
      <c r="AQ1814" s="12"/>
      <c r="AR1814" s="41">
        <v>313</v>
      </c>
      <c r="AS1814" s="12"/>
      <c r="AT1814" s="12"/>
      <c r="AU1814" s="12"/>
      <c r="AV1814" s="12"/>
      <c r="AW1814" s="12"/>
      <c r="AX1814" s="13"/>
      <c r="AY1814" s="12"/>
      <c r="AZ1814" s="12"/>
      <c r="BA1814" s="12"/>
      <c r="BB1814" s="40">
        <v>0</v>
      </c>
      <c r="BC1814" s="12"/>
      <c r="BE1814" s="12"/>
      <c r="BF1814" s="12"/>
      <c r="BG1814" s="12"/>
      <c r="BH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2"/>
      <c r="DF1814" s="12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</row>
    <row r="1815" spans="1:128" x14ac:dyDescent="0.25">
      <c r="A1815" s="34" t="s">
        <v>88</v>
      </c>
      <c r="B1815" s="1">
        <v>39478</v>
      </c>
      <c r="C1815" s="2"/>
      <c r="G1815" t="s">
        <v>21</v>
      </c>
      <c r="U1815"/>
      <c r="X1815"/>
      <c r="Z1815"/>
      <c r="AC1815" s="42"/>
      <c r="AE1815"/>
      <c r="AM1815"/>
      <c r="AP1815"/>
      <c r="BA1815"/>
      <c r="BB1815" s="40">
        <v>0</v>
      </c>
      <c r="BC1815"/>
      <c r="BI1815" s="2">
        <v>163.6609652841102</v>
      </c>
    </row>
    <row r="1816" spans="1:128" x14ac:dyDescent="0.25">
      <c r="A1816" s="34" t="s">
        <v>88</v>
      </c>
      <c r="B1816" s="1">
        <v>39481</v>
      </c>
      <c r="C1816" s="2"/>
      <c r="G1816" t="s">
        <v>21</v>
      </c>
      <c r="U1816"/>
      <c r="X1816"/>
      <c r="Z1816"/>
      <c r="AC1816" s="42"/>
      <c r="AE1816"/>
      <c r="AM1816"/>
      <c r="AP1816"/>
      <c r="BA1816"/>
      <c r="BB1816" s="40">
        <v>0</v>
      </c>
      <c r="BC1816"/>
      <c r="BI1816" s="2">
        <v>164.33680203974399</v>
      </c>
    </row>
    <row r="1817" spans="1:128" x14ac:dyDescent="0.25">
      <c r="A1817" s="34" t="s">
        <v>88</v>
      </c>
      <c r="B1817" s="1">
        <v>39485</v>
      </c>
      <c r="C1817" s="2"/>
      <c r="D1817" s="1"/>
      <c r="F1817">
        <v>115</v>
      </c>
      <c r="G1817" t="s">
        <v>21</v>
      </c>
      <c r="H1817" s="2"/>
      <c r="I1817" s="12"/>
      <c r="J1817" s="12"/>
      <c r="K1817" s="2"/>
      <c r="L1817" s="36"/>
      <c r="M1817" s="2"/>
      <c r="N1817" s="2"/>
      <c r="O1817" s="2"/>
      <c r="P1817" s="12"/>
      <c r="Q1817" s="12"/>
      <c r="R1817" s="12"/>
      <c r="S1817" s="12"/>
      <c r="T1817" s="12"/>
      <c r="U1817" s="12"/>
      <c r="W1817" s="12"/>
      <c r="X1817" s="12"/>
      <c r="Y1817" s="12"/>
      <c r="Z1817" s="12"/>
      <c r="AB1817" s="12">
        <v>2.89</v>
      </c>
      <c r="AC1817" s="4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O1817" s="12"/>
      <c r="AP1817" s="12"/>
      <c r="AQ1817" s="12"/>
      <c r="AR1817" s="41">
        <v>323</v>
      </c>
      <c r="AS1817" s="12">
        <v>25.82</v>
      </c>
      <c r="AT1817" s="12">
        <v>149.21</v>
      </c>
      <c r="AU1817" s="12"/>
      <c r="AV1817" s="12"/>
      <c r="AW1817" s="12"/>
      <c r="AX1817" s="13"/>
      <c r="AY1817" s="12"/>
      <c r="AZ1817" s="12"/>
      <c r="BA1817" s="12"/>
      <c r="BB1817" s="40">
        <v>0</v>
      </c>
      <c r="BC1817" s="12"/>
      <c r="BE1817" s="12"/>
      <c r="BF1817" s="12"/>
      <c r="BG1817" s="12"/>
      <c r="BH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2"/>
      <c r="DF1817" s="12"/>
      <c r="DG1817" s="12"/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/>
      <c r="DT1817" s="12"/>
      <c r="DU1817" s="12"/>
      <c r="DV1817" s="12"/>
      <c r="DW1817" s="12"/>
      <c r="DX1817" s="12"/>
    </row>
    <row r="1818" spans="1:128" x14ac:dyDescent="0.25">
      <c r="A1818" s="34" t="s">
        <v>88</v>
      </c>
      <c r="B1818" s="1">
        <v>39486</v>
      </c>
      <c r="C1818" s="2"/>
      <c r="G1818" t="s">
        <v>21</v>
      </c>
      <c r="U1818"/>
      <c r="X1818"/>
      <c r="Z1818"/>
      <c r="AC1818" s="42"/>
      <c r="AE1818"/>
      <c r="AM1818"/>
      <c r="AP1818"/>
      <c r="BA1818"/>
      <c r="BB1818" s="40">
        <v>0</v>
      </c>
      <c r="BC1818"/>
      <c r="BI1818" s="2">
        <v>155.17188835185681</v>
      </c>
    </row>
    <row r="1819" spans="1:128" x14ac:dyDescent="0.25">
      <c r="A1819" s="34" t="s">
        <v>88</v>
      </c>
      <c r="B1819" s="1">
        <v>39488</v>
      </c>
      <c r="C1819" s="2"/>
      <c r="G1819" t="s">
        <v>21</v>
      </c>
      <c r="U1819"/>
      <c r="X1819"/>
      <c r="Z1819"/>
      <c r="AC1819" s="42"/>
      <c r="AE1819"/>
      <c r="AM1819"/>
      <c r="AP1819"/>
      <c r="BA1819"/>
      <c r="BB1819" s="40">
        <v>0</v>
      </c>
      <c r="BC1819"/>
      <c r="BI1819" s="2">
        <v>148.64995359749449</v>
      </c>
    </row>
    <row r="1820" spans="1:128" x14ac:dyDescent="0.25">
      <c r="A1820" s="34" t="s">
        <v>88</v>
      </c>
      <c r="B1820" s="1">
        <v>39491</v>
      </c>
      <c r="C1820" s="2"/>
      <c r="G1820" t="s">
        <v>21</v>
      </c>
      <c r="U1820"/>
      <c r="X1820"/>
      <c r="Z1820"/>
      <c r="AC1820" s="42"/>
      <c r="AE1820"/>
      <c r="AM1820"/>
      <c r="AP1820"/>
      <c r="BA1820"/>
      <c r="BB1820" s="40">
        <v>0</v>
      </c>
      <c r="BC1820"/>
      <c r="BI1820" s="2">
        <v>221.7659537451033</v>
      </c>
    </row>
    <row r="1821" spans="1:128" x14ac:dyDescent="0.25">
      <c r="A1821" s="34" t="s">
        <v>88</v>
      </c>
      <c r="B1821" s="1">
        <v>39493</v>
      </c>
      <c r="C1821" s="2"/>
      <c r="G1821" t="s">
        <v>21</v>
      </c>
      <c r="U1821"/>
      <c r="X1821"/>
      <c r="Z1821"/>
      <c r="AC1821" s="42"/>
      <c r="AE1821"/>
      <c r="AM1821"/>
      <c r="AP1821"/>
      <c r="BA1821"/>
      <c r="BB1821" s="40">
        <v>0</v>
      </c>
      <c r="BC1821"/>
      <c r="BI1821" s="2">
        <v>209.88490905116029</v>
      </c>
    </row>
    <row r="1822" spans="1:128" s="29" customFormat="1" x14ac:dyDescent="0.25">
      <c r="A1822" s="34" t="s">
        <v>88</v>
      </c>
      <c r="B1822" s="1">
        <v>39500</v>
      </c>
      <c r="C1822" s="2"/>
      <c r="D1822"/>
      <c r="E1822"/>
      <c r="F1822"/>
      <c r="G1822" t="s">
        <v>21</v>
      </c>
      <c r="H1822"/>
      <c r="I1822"/>
      <c r="J1822"/>
      <c r="K1822"/>
      <c r="L1822" s="6"/>
      <c r="M1822"/>
      <c r="N1822"/>
      <c r="O1822"/>
      <c r="P1822"/>
      <c r="Q1822"/>
      <c r="R1822"/>
      <c r="S1822"/>
      <c r="T1822"/>
      <c r="U1822"/>
      <c r="V1822" s="40"/>
      <c r="W1822"/>
      <c r="X1822"/>
      <c r="Y1822"/>
      <c r="Z1822"/>
      <c r="AA1822" s="40"/>
      <c r="AB1822"/>
      <c r="AC1822" s="42"/>
      <c r="AD1822"/>
      <c r="AE1822"/>
      <c r="AF1822"/>
      <c r="AG1822"/>
      <c r="AH1822"/>
      <c r="AI1822"/>
      <c r="AJ1822"/>
      <c r="AK1822"/>
      <c r="AL1822"/>
      <c r="AM1822"/>
      <c r="AN1822" s="40"/>
      <c r="AO1822"/>
      <c r="AP1822"/>
      <c r="AQ1822"/>
      <c r="AR1822" s="40"/>
      <c r="AS1822"/>
      <c r="AT1822"/>
      <c r="AU1822"/>
      <c r="AV1822"/>
      <c r="AW1822"/>
      <c r="AX1822" s="6"/>
      <c r="AY1822"/>
      <c r="AZ1822"/>
      <c r="BA1822"/>
      <c r="BB1822" s="40">
        <v>0</v>
      </c>
      <c r="BC1822"/>
      <c r="BD1822"/>
      <c r="BE1822"/>
      <c r="BF1822"/>
      <c r="BG1822"/>
      <c r="BH1822"/>
      <c r="BI1822" s="2">
        <v>167.45774445548571</v>
      </c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</row>
    <row r="1823" spans="1:128" x14ac:dyDescent="0.25">
      <c r="A1823" s="34" t="s">
        <v>88</v>
      </c>
      <c r="B1823" s="1">
        <v>39502</v>
      </c>
      <c r="C1823" s="2"/>
      <c r="G1823" t="s">
        <v>21</v>
      </c>
      <c r="U1823"/>
      <c r="X1823"/>
      <c r="Z1823"/>
      <c r="AC1823" s="42"/>
      <c r="AE1823"/>
      <c r="AM1823"/>
      <c r="AP1823"/>
      <c r="BA1823"/>
      <c r="BB1823" s="40">
        <v>0</v>
      </c>
      <c r="BC1823"/>
      <c r="BI1823" s="2">
        <v>150.6549312549032</v>
      </c>
    </row>
    <row r="1824" spans="1:128" x14ac:dyDescent="0.25">
      <c r="A1824" s="34" t="s">
        <v>88</v>
      </c>
      <c r="B1824" s="30">
        <v>39505</v>
      </c>
      <c r="C1824" s="31"/>
      <c r="D1824" s="30"/>
      <c r="E1824" s="29"/>
      <c r="F1824" s="29">
        <v>135</v>
      </c>
      <c r="G1824" t="s">
        <v>21</v>
      </c>
      <c r="H1824" s="31"/>
      <c r="I1824" s="32"/>
      <c r="J1824" s="32"/>
      <c r="K1824" s="31"/>
      <c r="L1824" s="36"/>
      <c r="M1824" s="31"/>
      <c r="N1824" s="31"/>
      <c r="O1824" s="31"/>
      <c r="P1824" s="32"/>
      <c r="Q1824" s="32"/>
      <c r="R1824" s="32"/>
      <c r="S1824" s="32"/>
      <c r="T1824" s="32"/>
      <c r="U1824" s="32"/>
      <c r="W1824" s="32"/>
      <c r="X1824" s="32"/>
      <c r="Y1824" s="32"/>
      <c r="Z1824" s="32"/>
      <c r="AB1824" s="32">
        <v>3.13</v>
      </c>
      <c r="AC1824" s="4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O1824" s="32"/>
      <c r="AP1824" s="32"/>
      <c r="AQ1824" s="32"/>
      <c r="AR1824" s="41">
        <v>360</v>
      </c>
      <c r="AS1824" s="32">
        <v>2.1800000000000002</v>
      </c>
      <c r="AT1824" s="32">
        <v>177.66</v>
      </c>
      <c r="AU1824" s="32">
        <v>0.57412369242062766</v>
      </c>
      <c r="AV1824" s="32"/>
      <c r="AW1824" s="32"/>
      <c r="AX1824" s="32"/>
      <c r="AY1824" s="32"/>
      <c r="AZ1824" s="32"/>
      <c r="BA1824" s="32"/>
      <c r="BB1824" s="40">
        <v>0</v>
      </c>
      <c r="BC1824" s="32"/>
      <c r="BE1824" s="32"/>
      <c r="BF1824" s="32"/>
      <c r="BG1824" s="32"/>
      <c r="BH1824" s="32"/>
      <c r="BI1824" s="31">
        <v>211.05424198968669</v>
      </c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  <c r="DQ1824" s="32"/>
      <c r="DR1824" s="32"/>
      <c r="DS1824" s="32"/>
      <c r="DT1824" s="32"/>
      <c r="DU1824" s="32"/>
      <c r="DV1824" s="32"/>
      <c r="DW1824" s="32"/>
      <c r="DX1824" s="32"/>
    </row>
    <row r="1825" spans="1:128" x14ac:dyDescent="0.25">
      <c r="A1825" s="34" t="s">
        <v>88</v>
      </c>
      <c r="B1825" s="1">
        <v>39511</v>
      </c>
      <c r="C1825" s="2"/>
      <c r="G1825" t="s">
        <v>21</v>
      </c>
      <c r="U1825"/>
      <c r="X1825"/>
      <c r="Z1825"/>
      <c r="AC1825" s="42"/>
      <c r="AE1825"/>
      <c r="AM1825"/>
      <c r="AP1825"/>
      <c r="BA1825"/>
      <c r="BB1825" s="40">
        <v>0</v>
      </c>
      <c r="BC1825"/>
      <c r="BI1825" s="2">
        <v>193.2220875931535</v>
      </c>
    </row>
    <row r="1826" spans="1:128" x14ac:dyDescent="0.25">
      <c r="A1826" s="34" t="s">
        <v>88</v>
      </c>
      <c r="B1826" s="1">
        <v>39519</v>
      </c>
      <c r="C1826" s="2"/>
      <c r="G1826" t="s">
        <v>21</v>
      </c>
      <c r="U1826"/>
      <c r="X1826"/>
      <c r="Z1826"/>
      <c r="AC1826" s="42"/>
      <c r="AE1826"/>
      <c r="AM1826"/>
      <c r="AP1826"/>
      <c r="BA1826"/>
      <c r="BB1826" s="40">
        <v>0</v>
      </c>
      <c r="BC1826"/>
      <c r="BI1826" s="2">
        <v>150.30173279875081</v>
      </c>
    </row>
    <row r="1827" spans="1:128" x14ac:dyDescent="0.25">
      <c r="A1827" s="34" t="s">
        <v>88</v>
      </c>
      <c r="B1827" s="1">
        <v>39525</v>
      </c>
      <c r="C1827" s="2"/>
      <c r="G1827" t="s">
        <v>21</v>
      </c>
      <c r="U1827"/>
      <c r="X1827"/>
      <c r="Z1827"/>
      <c r="AC1827" s="42"/>
      <c r="AE1827"/>
      <c r="AM1827"/>
      <c r="AP1827"/>
      <c r="BA1827"/>
      <c r="BB1827" s="40">
        <v>0</v>
      </c>
      <c r="BC1827"/>
      <c r="BI1827" s="2">
        <v>118.01838266119211</v>
      </c>
    </row>
    <row r="1828" spans="1:128" x14ac:dyDescent="0.25">
      <c r="A1828" s="34" t="s">
        <v>88</v>
      </c>
      <c r="B1828" s="1">
        <v>39532</v>
      </c>
      <c r="C1828" s="2"/>
      <c r="G1828" t="s">
        <v>21</v>
      </c>
      <c r="U1828"/>
      <c r="X1828"/>
      <c r="Z1828"/>
      <c r="AC1828" s="42"/>
      <c r="AE1828"/>
      <c r="AM1828"/>
      <c r="AP1828"/>
      <c r="BA1828"/>
      <c r="BB1828" s="40">
        <v>0</v>
      </c>
      <c r="BC1828"/>
      <c r="BI1828" s="2">
        <v>92.439372340925019</v>
      </c>
    </row>
    <row r="1829" spans="1:128" x14ac:dyDescent="0.25">
      <c r="A1829" s="34" t="s">
        <v>88</v>
      </c>
      <c r="B1829" s="1">
        <v>39539</v>
      </c>
      <c r="C1829" s="2"/>
      <c r="G1829" t="s">
        <v>21</v>
      </c>
      <c r="U1829"/>
      <c r="X1829"/>
      <c r="Z1829"/>
      <c r="AC1829" s="42"/>
      <c r="AE1829"/>
      <c r="AM1829"/>
      <c r="AP1829"/>
      <c r="BA1829"/>
      <c r="BB1829" s="40">
        <v>0</v>
      </c>
      <c r="BC1829"/>
      <c r="BI1829" s="2">
        <v>81.622383887089683</v>
      </c>
    </row>
    <row r="1830" spans="1:128" x14ac:dyDescent="0.25">
      <c r="A1830" s="34" t="s">
        <v>88</v>
      </c>
      <c r="B1830" s="1">
        <v>39540</v>
      </c>
      <c r="C1830" s="2"/>
      <c r="D1830" s="1"/>
      <c r="F1830">
        <v>170</v>
      </c>
      <c r="G1830" t="s">
        <v>21</v>
      </c>
      <c r="H1830" s="2"/>
      <c r="I1830" s="12"/>
      <c r="J1830" s="12"/>
      <c r="K1830" s="2"/>
      <c r="L1830" s="36"/>
      <c r="M1830" s="2"/>
      <c r="N1830" s="2"/>
      <c r="O1830" s="2"/>
      <c r="P1830" s="12"/>
      <c r="Q1830" s="12"/>
      <c r="R1830" s="12"/>
      <c r="S1830" s="12"/>
      <c r="T1830" s="12"/>
      <c r="U1830" s="12"/>
      <c r="W1830" s="12"/>
      <c r="X1830" s="12"/>
      <c r="Y1830" s="12"/>
      <c r="Z1830" s="12"/>
      <c r="AB1830" s="12">
        <v>1.53</v>
      </c>
      <c r="AC1830" s="4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O1830" s="12"/>
      <c r="AP1830" s="12"/>
      <c r="AQ1830" s="12"/>
      <c r="AR1830" s="41"/>
      <c r="AS1830" s="12">
        <v>0</v>
      </c>
      <c r="AT1830" s="12">
        <v>168.69</v>
      </c>
      <c r="AU1830" s="12">
        <v>123.11270229621782</v>
      </c>
      <c r="AV1830" s="12"/>
      <c r="AW1830" s="12"/>
      <c r="AX1830" s="13"/>
      <c r="AY1830" s="12"/>
      <c r="AZ1830" s="12"/>
      <c r="BA1830" s="12"/>
      <c r="BB1830" s="40">
        <v>0</v>
      </c>
      <c r="BC1830" s="12"/>
      <c r="BE1830" s="12"/>
      <c r="BF1830" s="12"/>
      <c r="BG1830" s="12"/>
      <c r="BH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2"/>
      <c r="DF1830" s="12"/>
      <c r="DG1830" s="12"/>
      <c r="DH1830" s="12"/>
      <c r="DI1830" s="12"/>
      <c r="DJ1830" s="12"/>
      <c r="DK1830" s="12"/>
      <c r="DL1830" s="12"/>
      <c r="DM1830" s="12"/>
      <c r="DN1830" s="12"/>
      <c r="DO1830" s="12"/>
      <c r="DP1830" s="12"/>
      <c r="DQ1830" s="12"/>
      <c r="DR1830" s="12"/>
      <c r="DS1830" s="12"/>
      <c r="DT1830" s="12"/>
      <c r="DU1830" s="12"/>
      <c r="DV1830" s="12"/>
      <c r="DW1830" s="12"/>
      <c r="DX1830" s="12"/>
    </row>
    <row r="1831" spans="1:128" x14ac:dyDescent="0.25">
      <c r="A1831" s="34" t="s">
        <v>88</v>
      </c>
      <c r="B1831" s="1">
        <v>39548</v>
      </c>
      <c r="C1831" s="2"/>
      <c r="G1831" t="s">
        <v>21</v>
      </c>
      <c r="U1831"/>
      <c r="X1831"/>
      <c r="Z1831"/>
      <c r="AC1831" s="42"/>
      <c r="AE1831"/>
      <c r="AM1831"/>
      <c r="AP1831"/>
      <c r="BA1831"/>
      <c r="BB1831" s="40">
        <v>0</v>
      </c>
      <c r="BC1831"/>
      <c r="BI1831" s="2">
        <v>73.335407425059316</v>
      </c>
    </row>
    <row r="1832" spans="1:128" x14ac:dyDescent="0.25">
      <c r="A1832" s="34" t="s">
        <v>88</v>
      </c>
      <c r="B1832" s="1">
        <v>39420</v>
      </c>
      <c r="C1832" s="2">
        <v>3</v>
      </c>
      <c r="D1832" t="s">
        <v>224</v>
      </c>
      <c r="E1832" t="s">
        <v>16</v>
      </c>
      <c r="F1832">
        <v>50</v>
      </c>
      <c r="G1832" t="s">
        <v>21</v>
      </c>
      <c r="H1832" s="2"/>
      <c r="I1832" s="12"/>
      <c r="J1832" s="12"/>
      <c r="K1832" s="2"/>
      <c r="L1832" s="36">
        <v>50</v>
      </c>
      <c r="M1832" s="2"/>
      <c r="N1832" s="2"/>
      <c r="O1832" s="2"/>
      <c r="P1832" s="12"/>
      <c r="Q1832" s="12"/>
      <c r="R1832" s="12"/>
      <c r="S1832" s="12"/>
      <c r="T1832" s="12"/>
      <c r="U1832" s="12"/>
      <c r="W1832" s="12"/>
      <c r="X1832" s="12"/>
      <c r="Y1832" s="12"/>
      <c r="Z1832" s="12"/>
      <c r="AB1832" s="12"/>
      <c r="AC1832" s="4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O1832" s="12"/>
      <c r="AP1832" s="12"/>
      <c r="AQ1832" s="12"/>
      <c r="AR1832" s="41"/>
      <c r="AS1832" s="12"/>
      <c r="AT1832" s="12"/>
      <c r="AU1832" s="12"/>
      <c r="AV1832" s="12"/>
      <c r="AW1832" s="12"/>
      <c r="AX1832" s="13"/>
      <c r="AY1832" s="12"/>
      <c r="AZ1832" s="12"/>
      <c r="BA1832" s="12"/>
      <c r="BB1832" s="40">
        <v>0</v>
      </c>
      <c r="BC1832" s="12"/>
      <c r="BE1832" s="12"/>
      <c r="BF1832" s="12"/>
      <c r="BG1832" s="12"/>
      <c r="BH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2"/>
      <c r="DF1832" s="12"/>
      <c r="DG1832" s="12"/>
      <c r="DH1832" s="12"/>
      <c r="DI1832" s="12"/>
      <c r="DJ1832" s="12"/>
      <c r="DK1832" s="12"/>
      <c r="DL1832" s="12"/>
      <c r="DM1832" s="12"/>
      <c r="DN1832" s="12"/>
      <c r="DO1832" s="12"/>
      <c r="DP1832" s="12"/>
      <c r="DQ1832" s="12"/>
      <c r="DR1832" s="12"/>
      <c r="DS1832" s="12"/>
      <c r="DT1832" s="12"/>
      <c r="DU1832" s="12"/>
      <c r="DV1832" s="12"/>
      <c r="DW1832" s="12"/>
      <c r="DX1832" s="12"/>
    </row>
    <row r="1833" spans="1:128" x14ac:dyDescent="0.25">
      <c r="A1833" s="34" t="s">
        <v>91</v>
      </c>
      <c r="B1833" s="1">
        <v>39377</v>
      </c>
      <c r="C1833" s="2">
        <v>2</v>
      </c>
      <c r="D1833" s="1" t="s">
        <v>219</v>
      </c>
      <c r="E1833" t="s">
        <v>99</v>
      </c>
      <c r="F1833">
        <v>7</v>
      </c>
      <c r="G1833" t="s">
        <v>21</v>
      </c>
      <c r="H1833" s="2"/>
      <c r="I1833" s="12"/>
      <c r="J1833" s="12"/>
      <c r="K1833" s="2">
        <v>7</v>
      </c>
      <c r="L1833" s="36"/>
      <c r="M1833" s="2"/>
      <c r="N1833" s="2"/>
      <c r="O1833" s="2"/>
      <c r="P1833" s="12"/>
      <c r="Q1833" s="12"/>
      <c r="R1833" s="12"/>
      <c r="S1833" s="12"/>
      <c r="T1833" s="12"/>
      <c r="U1833" s="12"/>
      <c r="W1833" s="12"/>
      <c r="X1833" s="12"/>
      <c r="Y1833" s="12"/>
      <c r="Z1833" s="12"/>
      <c r="AB1833" s="12"/>
      <c r="AC1833" s="4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O1833" s="12"/>
      <c r="AP1833" s="12"/>
      <c r="AQ1833" s="12"/>
      <c r="AR1833" s="41"/>
      <c r="AS1833" s="12"/>
      <c r="AT1833" s="12"/>
      <c r="AU1833" s="12"/>
      <c r="AV1833" s="12"/>
      <c r="AW1833" s="12"/>
      <c r="AX1833" s="13"/>
      <c r="AY1833" s="12"/>
      <c r="AZ1833" s="12"/>
      <c r="BA1833" s="12"/>
      <c r="BB1833" s="40">
        <v>0</v>
      </c>
      <c r="BC1833" s="12"/>
      <c r="BE1833" s="12"/>
      <c r="BF1833" s="12"/>
      <c r="BG1833" s="12"/>
      <c r="BH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/>
      <c r="CV1833" s="12"/>
      <c r="CW1833" s="12"/>
      <c r="CX1833" s="12"/>
      <c r="CY1833" s="12"/>
      <c r="CZ1833" s="12"/>
      <c r="DA1833" s="12"/>
      <c r="DB1833" s="12"/>
      <c r="DC1833" s="12"/>
      <c r="DD1833" s="12"/>
      <c r="DE1833" s="12"/>
      <c r="DF1833" s="12"/>
      <c r="DG1833" s="12"/>
      <c r="DH1833" s="12"/>
      <c r="DI1833" s="12"/>
      <c r="DJ1833" s="12"/>
      <c r="DK1833" s="12"/>
      <c r="DL1833" s="12"/>
      <c r="DM1833" s="12"/>
      <c r="DN1833" s="12"/>
      <c r="DO1833" s="12"/>
      <c r="DP1833" s="12"/>
      <c r="DQ1833" s="12"/>
      <c r="DR1833" s="12"/>
      <c r="DS1833" s="12"/>
      <c r="DT1833" s="12"/>
      <c r="DU1833" s="12"/>
      <c r="DV1833" s="12"/>
      <c r="DW1833" s="12"/>
      <c r="DX1833" s="12"/>
    </row>
    <row r="1834" spans="1:128" x14ac:dyDescent="0.25">
      <c r="A1834" s="34" t="s">
        <v>91</v>
      </c>
      <c r="B1834" s="1">
        <v>39443</v>
      </c>
      <c r="C1834" s="2">
        <v>4</v>
      </c>
      <c r="D1834" t="s">
        <v>220</v>
      </c>
      <c r="E1834" t="s">
        <v>17</v>
      </c>
      <c r="F1834">
        <v>73</v>
      </c>
      <c r="G1834" t="s">
        <v>21</v>
      </c>
      <c r="H1834" s="2"/>
      <c r="I1834" s="12"/>
      <c r="J1834" s="12"/>
      <c r="K1834" s="2"/>
      <c r="L1834" s="36"/>
      <c r="M1834" s="2">
        <v>73</v>
      </c>
      <c r="N1834" s="2"/>
      <c r="O1834" s="2"/>
      <c r="P1834" s="12"/>
      <c r="Q1834" s="12"/>
      <c r="R1834" s="12"/>
      <c r="S1834" s="12"/>
      <c r="T1834" s="12"/>
      <c r="U1834" s="12"/>
      <c r="W1834" s="12"/>
      <c r="X1834" s="12"/>
      <c r="Y1834" s="12"/>
      <c r="Z1834" s="12"/>
      <c r="AB1834" s="12"/>
      <c r="AC1834" s="4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O1834" s="12"/>
      <c r="AP1834" s="12"/>
      <c r="AQ1834" s="12"/>
      <c r="AR1834" s="41"/>
      <c r="AS1834" s="12"/>
      <c r="AT1834" s="12"/>
      <c r="AU1834" s="12"/>
      <c r="AV1834" s="12"/>
      <c r="AW1834" s="12"/>
      <c r="AX1834" s="13"/>
      <c r="AY1834" s="12"/>
      <c r="AZ1834" s="12"/>
      <c r="BA1834" s="12"/>
      <c r="BB1834" s="40">
        <v>0</v>
      </c>
      <c r="BC1834" s="12"/>
      <c r="BE1834" s="12"/>
      <c r="BF1834" s="12"/>
      <c r="BG1834" s="12"/>
      <c r="BH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2"/>
      <c r="DF1834" s="12"/>
      <c r="DG1834" s="12"/>
      <c r="DH1834" s="12"/>
      <c r="DI1834" s="12"/>
      <c r="DJ1834" s="12"/>
      <c r="DK1834" s="12"/>
      <c r="DL1834" s="12"/>
      <c r="DM1834" s="12"/>
      <c r="DN1834" s="12"/>
      <c r="DO1834" s="12"/>
      <c r="DP1834" s="12"/>
      <c r="DQ1834" s="12"/>
      <c r="DR1834" s="12"/>
      <c r="DS1834" s="12"/>
      <c r="DT1834" s="12"/>
      <c r="DU1834" s="12"/>
      <c r="DV1834" s="12"/>
      <c r="DW1834" s="12"/>
      <c r="DX1834" s="12"/>
    </row>
    <row r="1835" spans="1:128" x14ac:dyDescent="0.25">
      <c r="A1835" s="34" t="s">
        <v>91</v>
      </c>
      <c r="B1835" s="4"/>
      <c r="C1835" s="36">
        <v>9</v>
      </c>
      <c r="D1835" t="s">
        <v>122</v>
      </c>
      <c r="E1835" t="s">
        <v>22</v>
      </c>
      <c r="F1835" s="5"/>
      <c r="G1835" t="s">
        <v>21</v>
      </c>
      <c r="H1835" s="2"/>
      <c r="I1835" s="12"/>
      <c r="J1835" s="12"/>
      <c r="K1835" s="2"/>
      <c r="L1835" s="36"/>
      <c r="M1835" s="2"/>
      <c r="N1835" s="2"/>
      <c r="O1835" s="2"/>
      <c r="P1835" s="12"/>
      <c r="Q1835" s="12"/>
      <c r="R1835" s="12"/>
      <c r="S1835" s="12"/>
      <c r="T1835" s="12"/>
      <c r="U1835" s="12"/>
      <c r="W1835" s="12"/>
      <c r="X1835" s="12"/>
      <c r="Y1835" s="12"/>
      <c r="Z1835" s="12"/>
      <c r="AB1835" s="12"/>
      <c r="AC1835" s="4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O1835" s="12"/>
      <c r="AP1835" s="12"/>
      <c r="AQ1835" s="12"/>
      <c r="AR1835" s="41"/>
      <c r="AS1835" s="12"/>
      <c r="AT1835" s="12"/>
      <c r="AU1835" s="12"/>
      <c r="AV1835" s="12"/>
      <c r="AW1835" s="12"/>
      <c r="AX1835" s="13"/>
      <c r="AY1835" s="12"/>
      <c r="AZ1835" s="12">
        <v>40.623357681639028</v>
      </c>
      <c r="BA1835" s="12">
        <v>3132.6000000000004</v>
      </c>
      <c r="BB1835" s="40">
        <v>313.26000000000005</v>
      </c>
      <c r="BC1835" s="12"/>
      <c r="BE1835" s="12"/>
      <c r="BF1835" s="12">
        <v>13.8</v>
      </c>
      <c r="BG1835" s="12"/>
      <c r="BH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2"/>
      <c r="DF1835" s="12"/>
      <c r="DG1835" s="12"/>
      <c r="DH1835" s="12"/>
      <c r="DI1835" s="12"/>
      <c r="DJ1835" s="12"/>
      <c r="DK1835" s="12"/>
      <c r="DL1835" s="12"/>
      <c r="DM1835" s="12"/>
      <c r="DN1835" s="12"/>
      <c r="DO1835" s="12"/>
      <c r="DP1835" s="12"/>
      <c r="DQ1835" s="12"/>
      <c r="DR1835" s="12"/>
      <c r="DS1835" s="12"/>
      <c r="DT1835" s="12"/>
      <c r="DU1835" s="12"/>
      <c r="DV1835" s="12"/>
      <c r="DW1835" s="12"/>
      <c r="DX1835" s="12"/>
    </row>
    <row r="1836" spans="1:128" x14ac:dyDescent="0.25">
      <c r="A1836" s="34" t="s">
        <v>91</v>
      </c>
      <c r="B1836" s="1">
        <v>39542</v>
      </c>
      <c r="C1836" s="2">
        <v>8</v>
      </c>
      <c r="D1836" s="1" t="s">
        <v>221</v>
      </c>
      <c r="E1836" t="s">
        <v>19</v>
      </c>
      <c r="F1836">
        <v>172</v>
      </c>
      <c r="G1836" t="s">
        <v>21</v>
      </c>
      <c r="H1836" s="2"/>
      <c r="I1836" s="12"/>
      <c r="J1836" s="12"/>
      <c r="K1836" s="2"/>
      <c r="L1836" s="36"/>
      <c r="M1836" s="2"/>
      <c r="N1836" s="2"/>
      <c r="O1836" s="2">
        <v>172</v>
      </c>
      <c r="P1836" s="12"/>
      <c r="Q1836" s="12"/>
      <c r="R1836" s="12"/>
      <c r="S1836" s="12"/>
      <c r="T1836" s="12"/>
      <c r="U1836" s="12"/>
      <c r="W1836" s="12"/>
      <c r="X1836" s="12"/>
      <c r="Y1836" s="12"/>
      <c r="Z1836" s="12"/>
      <c r="AB1836" s="12"/>
      <c r="AC1836" s="4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O1836" s="12"/>
      <c r="AP1836" s="12"/>
      <c r="AQ1836" s="12"/>
      <c r="AR1836" s="41"/>
      <c r="AS1836" s="12"/>
      <c r="AT1836" s="12"/>
      <c r="AU1836" s="12"/>
      <c r="AV1836" s="12"/>
      <c r="AW1836" s="12"/>
      <c r="AX1836" s="13"/>
      <c r="AY1836" s="12"/>
      <c r="AZ1836" s="12"/>
      <c r="BA1836" s="12"/>
      <c r="BB1836" s="40">
        <v>0</v>
      </c>
      <c r="BC1836" s="12"/>
      <c r="BE1836" s="12"/>
      <c r="BF1836" s="12"/>
      <c r="BG1836" s="12"/>
      <c r="BH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2"/>
      <c r="DF1836" s="12"/>
      <c r="DG1836" s="12"/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/>
      <c r="DT1836" s="12"/>
      <c r="DU1836" s="12"/>
      <c r="DV1836" s="12"/>
      <c r="DW1836" s="12"/>
      <c r="DX1836" s="12"/>
    </row>
    <row r="1837" spans="1:128" x14ac:dyDescent="0.25">
      <c r="A1837" s="34" t="s">
        <v>91</v>
      </c>
      <c r="B1837" s="1">
        <v>39513</v>
      </c>
      <c r="C1837" s="2">
        <v>7</v>
      </c>
      <c r="D1837" t="s">
        <v>222</v>
      </c>
      <c r="E1837" t="s">
        <v>18</v>
      </c>
      <c r="F1837">
        <v>143</v>
      </c>
      <c r="G1837" t="s">
        <v>21</v>
      </c>
      <c r="H1837" s="2"/>
      <c r="I1837" s="12"/>
      <c r="J1837" s="12"/>
      <c r="K1837" s="2"/>
      <c r="L1837" s="36"/>
      <c r="M1837" s="2"/>
      <c r="N1837" s="2">
        <v>143</v>
      </c>
      <c r="O1837" s="2"/>
      <c r="P1837" s="12"/>
      <c r="Q1837" s="12"/>
      <c r="R1837" s="12"/>
      <c r="S1837" s="12"/>
      <c r="T1837" s="12"/>
      <c r="U1837" s="12"/>
      <c r="W1837" s="12"/>
      <c r="X1837" s="12"/>
      <c r="Y1837" s="12"/>
      <c r="Z1837" s="12"/>
      <c r="AB1837" s="12"/>
      <c r="AC1837" s="4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O1837" s="12"/>
      <c r="AP1837" s="12"/>
      <c r="AQ1837" s="12"/>
      <c r="AR1837" s="41"/>
      <c r="AS1837" s="12"/>
      <c r="AT1837" s="12"/>
      <c r="AU1837" s="12"/>
      <c r="AV1837" s="12"/>
      <c r="AW1837" s="12"/>
      <c r="AX1837" s="13"/>
      <c r="AY1837" s="12"/>
      <c r="AZ1837" s="12"/>
      <c r="BA1837" s="12"/>
      <c r="BB1837" s="40">
        <v>0</v>
      </c>
      <c r="BC1837" s="12"/>
      <c r="BE1837" s="12"/>
      <c r="BF1837" s="12"/>
      <c r="BG1837" s="12"/>
      <c r="BH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2"/>
      <c r="DF1837" s="12"/>
      <c r="DG1837" s="12"/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/>
      <c r="DT1837" s="12"/>
      <c r="DU1837" s="12"/>
      <c r="DV1837" s="12"/>
      <c r="DW1837" s="12"/>
      <c r="DX1837" s="12"/>
    </row>
    <row r="1838" spans="1:128" x14ac:dyDescent="0.25">
      <c r="A1838" s="34" t="s">
        <v>91</v>
      </c>
      <c r="B1838" s="1">
        <v>39370</v>
      </c>
      <c r="C1838" s="2">
        <v>0</v>
      </c>
      <c r="D1838" s="1" t="s">
        <v>223</v>
      </c>
      <c r="E1838" t="s">
        <v>14</v>
      </c>
      <c r="F1838">
        <v>0</v>
      </c>
      <c r="G1838" t="s">
        <v>21</v>
      </c>
      <c r="H1838" s="2"/>
      <c r="I1838" s="12"/>
      <c r="J1838" s="12"/>
      <c r="K1838" s="2"/>
      <c r="L1838" s="36"/>
      <c r="M1838" s="2"/>
      <c r="N1838" s="2"/>
      <c r="O1838" s="2"/>
      <c r="P1838" s="12"/>
      <c r="Q1838" s="12"/>
      <c r="R1838" s="12"/>
      <c r="S1838" s="12"/>
      <c r="T1838" s="12"/>
      <c r="U1838" s="12"/>
      <c r="W1838" s="12"/>
      <c r="X1838" s="12"/>
      <c r="Y1838" s="12"/>
      <c r="Z1838" s="12"/>
      <c r="AB1838" s="12"/>
      <c r="AC1838" s="4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O1838" s="12"/>
      <c r="AP1838" s="12"/>
      <c r="AQ1838" s="12"/>
      <c r="AR1838" s="41"/>
      <c r="AS1838" s="12"/>
      <c r="AT1838" s="12"/>
      <c r="AU1838" s="12"/>
      <c r="AV1838" s="12"/>
      <c r="AW1838" s="12"/>
      <c r="AX1838" s="13"/>
      <c r="AY1838" s="12"/>
      <c r="AZ1838" s="12"/>
      <c r="BA1838" s="12"/>
      <c r="BB1838" s="40">
        <v>0</v>
      </c>
      <c r="BC1838" s="12"/>
      <c r="BE1838" s="12"/>
      <c r="BF1838" s="12"/>
      <c r="BG1838" s="12"/>
      <c r="BH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2"/>
      <c r="DF1838" s="12"/>
      <c r="DG1838" s="12"/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/>
      <c r="DT1838" s="12"/>
      <c r="DU1838" s="12"/>
      <c r="DV1838" s="12"/>
      <c r="DW1838" s="12"/>
      <c r="DX1838" s="12"/>
    </row>
    <row r="1839" spans="1:128" x14ac:dyDescent="0.25">
      <c r="A1839" s="34" t="s">
        <v>91</v>
      </c>
      <c r="B1839" s="1">
        <v>39413</v>
      </c>
      <c r="C1839" s="2"/>
      <c r="G1839" t="s">
        <v>21</v>
      </c>
      <c r="U1839"/>
      <c r="X1839"/>
      <c r="Z1839"/>
      <c r="AC1839" s="42"/>
      <c r="AE1839"/>
      <c r="AM1839"/>
      <c r="AP1839"/>
      <c r="BA1839"/>
      <c r="BB1839" s="40">
        <v>0</v>
      </c>
      <c r="BC1839"/>
      <c r="BI1839" s="2">
        <v>195.767692189889</v>
      </c>
    </row>
    <row r="1840" spans="1:128" x14ac:dyDescent="0.25">
      <c r="A1840" s="34" t="s">
        <v>91</v>
      </c>
      <c r="B1840" s="1">
        <v>39421</v>
      </c>
      <c r="C1840" s="2"/>
      <c r="G1840" t="s">
        <v>21</v>
      </c>
      <c r="U1840"/>
      <c r="X1840"/>
      <c r="Z1840"/>
      <c r="AC1840" s="42"/>
      <c r="AE1840"/>
      <c r="AM1840"/>
      <c r="AP1840"/>
      <c r="BA1840"/>
      <c r="BB1840" s="40">
        <v>0</v>
      </c>
      <c r="BC1840"/>
      <c r="BI1840" s="2">
        <v>212.67578121304209</v>
      </c>
    </row>
    <row r="1841" spans="1:128" x14ac:dyDescent="0.25">
      <c r="A1841" s="34" t="s">
        <v>91</v>
      </c>
      <c r="B1841" s="1">
        <v>39427</v>
      </c>
      <c r="C1841" s="2"/>
      <c r="G1841" t="s">
        <v>21</v>
      </c>
      <c r="U1841"/>
      <c r="X1841"/>
      <c r="Z1841"/>
      <c r="AC1841" s="42"/>
      <c r="AE1841"/>
      <c r="AM1841"/>
      <c r="AP1841"/>
      <c r="BA1841"/>
      <c r="BB1841" s="40">
        <v>0</v>
      </c>
      <c r="BC1841"/>
      <c r="BI1841" s="2">
        <v>185.93559099424019</v>
      </c>
    </row>
    <row r="1842" spans="1:128" x14ac:dyDescent="0.25">
      <c r="A1842" s="34" t="s">
        <v>91</v>
      </c>
      <c r="B1842" s="1">
        <v>39430</v>
      </c>
      <c r="C1842" s="2"/>
      <c r="G1842" t="s">
        <v>21</v>
      </c>
      <c r="U1842"/>
      <c r="X1842"/>
      <c r="Z1842"/>
      <c r="AC1842" s="42"/>
      <c r="AE1842"/>
      <c r="AM1842"/>
      <c r="AP1842"/>
      <c r="BA1842"/>
      <c r="BB1842" s="40">
        <v>0</v>
      </c>
      <c r="BC1842"/>
      <c r="BI1842" s="2">
        <v>232.06148077096819</v>
      </c>
    </row>
    <row r="1843" spans="1:128" x14ac:dyDescent="0.25">
      <c r="A1843" s="34" t="s">
        <v>91</v>
      </c>
      <c r="B1843" s="1">
        <v>39434</v>
      </c>
      <c r="C1843" s="2"/>
      <c r="G1843" t="s">
        <v>21</v>
      </c>
      <c r="U1843"/>
      <c r="X1843"/>
      <c r="Z1843"/>
      <c r="AC1843" s="42"/>
      <c r="AE1843"/>
      <c r="AM1843"/>
      <c r="AP1843"/>
      <c r="BA1843"/>
      <c r="BB1843" s="40">
        <v>0</v>
      </c>
      <c r="BC1843"/>
      <c r="BI1843" s="2">
        <v>215.7549678495844</v>
      </c>
    </row>
    <row r="1844" spans="1:128" s="29" customFormat="1" x14ac:dyDescent="0.25">
      <c r="A1844" s="34" t="s">
        <v>91</v>
      </c>
      <c r="B1844" s="1">
        <v>39436</v>
      </c>
      <c r="C1844" s="2"/>
      <c r="D1844"/>
      <c r="E1844"/>
      <c r="F1844"/>
      <c r="G1844" t="s">
        <v>21</v>
      </c>
      <c r="H1844"/>
      <c r="I1844"/>
      <c r="J1844"/>
      <c r="K1844"/>
      <c r="L1844" s="6"/>
      <c r="M1844"/>
      <c r="N1844"/>
      <c r="O1844"/>
      <c r="P1844"/>
      <c r="Q1844"/>
      <c r="R1844"/>
      <c r="S1844"/>
      <c r="T1844"/>
      <c r="U1844"/>
      <c r="V1844" s="40"/>
      <c r="W1844"/>
      <c r="X1844"/>
      <c r="Y1844"/>
      <c r="Z1844"/>
      <c r="AA1844" s="40"/>
      <c r="AB1844"/>
      <c r="AC1844" s="42"/>
      <c r="AD1844"/>
      <c r="AE1844"/>
      <c r="AF1844"/>
      <c r="AG1844"/>
      <c r="AH1844"/>
      <c r="AI1844"/>
      <c r="AJ1844"/>
      <c r="AK1844"/>
      <c r="AL1844"/>
      <c r="AM1844"/>
      <c r="AN1844" s="40"/>
      <c r="AO1844"/>
      <c r="AP1844"/>
      <c r="AQ1844"/>
      <c r="AR1844" s="40"/>
      <c r="AS1844"/>
      <c r="AT1844"/>
      <c r="AU1844"/>
      <c r="AV1844"/>
      <c r="AW1844"/>
      <c r="AX1844" s="6"/>
      <c r="AY1844"/>
      <c r="AZ1844"/>
      <c r="BA1844"/>
      <c r="BB1844" s="40">
        <v>0</v>
      </c>
      <c r="BC1844"/>
      <c r="BD1844"/>
      <c r="BE1844"/>
      <c r="BF1844"/>
      <c r="BG1844"/>
      <c r="BH1844"/>
      <c r="BI1844" s="2">
        <v>216.91744026960961</v>
      </c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</row>
    <row r="1845" spans="1:128" x14ac:dyDescent="0.25">
      <c r="A1845" s="34" t="s">
        <v>91</v>
      </c>
      <c r="B1845" s="1">
        <v>39444</v>
      </c>
      <c r="C1845" s="2"/>
      <c r="G1845" t="s">
        <v>21</v>
      </c>
      <c r="U1845"/>
      <c r="X1845"/>
      <c r="Z1845"/>
      <c r="AC1845" s="42"/>
      <c r="AE1845"/>
      <c r="AM1845"/>
      <c r="AP1845"/>
      <c r="BA1845"/>
      <c r="BB1845" s="40">
        <v>0</v>
      </c>
      <c r="BC1845"/>
      <c r="BI1845" s="2">
        <v>212.08101224706539</v>
      </c>
    </row>
    <row r="1846" spans="1:128" x14ac:dyDescent="0.25">
      <c r="A1846" s="34" t="s">
        <v>91</v>
      </c>
      <c r="B1846" s="30">
        <v>39449</v>
      </c>
      <c r="C1846" s="31"/>
      <c r="D1846" s="30"/>
      <c r="E1846" s="29"/>
      <c r="F1846" s="29">
        <v>79</v>
      </c>
      <c r="G1846" t="s">
        <v>21</v>
      </c>
      <c r="H1846" s="31"/>
      <c r="I1846" s="32"/>
      <c r="J1846" s="32"/>
      <c r="K1846" s="31"/>
      <c r="L1846" s="36"/>
      <c r="M1846" s="31"/>
      <c r="N1846" s="31"/>
      <c r="O1846" s="31"/>
      <c r="P1846" s="32"/>
      <c r="Q1846" s="32"/>
      <c r="R1846" s="32"/>
      <c r="S1846" s="32"/>
      <c r="T1846" s="32"/>
      <c r="U1846" s="32"/>
      <c r="W1846" s="32"/>
      <c r="X1846" s="32"/>
      <c r="Y1846" s="32"/>
      <c r="Z1846" s="32"/>
      <c r="AB1846" s="32">
        <v>2.0299999999999998</v>
      </c>
      <c r="AC1846" s="4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O1846" s="32"/>
      <c r="AP1846" s="32"/>
      <c r="AQ1846" s="32"/>
      <c r="AR1846" s="41">
        <v>202</v>
      </c>
      <c r="AS1846" s="32">
        <v>114.79</v>
      </c>
      <c r="AT1846" s="32">
        <v>14.06</v>
      </c>
      <c r="AU1846" s="32"/>
      <c r="AV1846" s="32"/>
      <c r="AW1846" s="32"/>
      <c r="AX1846" s="32"/>
      <c r="AY1846" s="32"/>
      <c r="AZ1846" s="32"/>
      <c r="BA1846" s="32"/>
      <c r="BB1846" s="40">
        <v>0</v>
      </c>
      <c r="BC1846" s="32"/>
      <c r="BE1846" s="32"/>
      <c r="BF1846" s="32"/>
      <c r="BG1846" s="32"/>
      <c r="BH1846" s="32"/>
      <c r="BI1846" s="31">
        <v>189.39828630543099</v>
      </c>
      <c r="BJ1846" s="32"/>
      <c r="BK1846" s="32"/>
      <c r="BL1846" s="32"/>
      <c r="BM1846" s="32"/>
      <c r="BN1846" s="32"/>
      <c r="BO1846" s="32"/>
      <c r="BP1846" s="32"/>
      <c r="BQ1846" s="32"/>
      <c r="BR1846" s="32"/>
      <c r="BS1846" s="32"/>
      <c r="BT1846" s="32"/>
      <c r="BU1846" s="32"/>
      <c r="BV1846" s="32"/>
      <c r="BW1846" s="32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32"/>
      <c r="CK1846" s="32"/>
      <c r="CL1846" s="32"/>
      <c r="CM1846" s="32"/>
      <c r="CN1846" s="32"/>
      <c r="CO1846" s="32"/>
      <c r="CP1846" s="32"/>
      <c r="CQ1846" s="32"/>
      <c r="CR1846" s="32"/>
      <c r="CS1846" s="32"/>
      <c r="CT1846" s="32"/>
      <c r="CU1846" s="32"/>
      <c r="CV1846" s="32"/>
      <c r="CW1846" s="32"/>
      <c r="CX1846" s="32"/>
      <c r="CY1846" s="32"/>
      <c r="CZ1846" s="32"/>
      <c r="DA1846" s="32"/>
      <c r="DB1846" s="32"/>
      <c r="DC1846" s="32"/>
      <c r="DD1846" s="32"/>
      <c r="DE1846" s="32"/>
      <c r="DF1846" s="32"/>
      <c r="DG1846" s="32"/>
      <c r="DH1846" s="32"/>
      <c r="DI1846" s="32"/>
      <c r="DJ1846" s="32"/>
      <c r="DK1846" s="32"/>
      <c r="DL1846" s="32"/>
      <c r="DM1846" s="32"/>
      <c r="DN1846" s="32"/>
      <c r="DO1846" s="32"/>
      <c r="DP1846" s="32"/>
      <c r="DQ1846" s="32"/>
      <c r="DR1846" s="32"/>
      <c r="DS1846" s="32"/>
      <c r="DT1846" s="32"/>
      <c r="DU1846" s="32"/>
      <c r="DV1846" s="32"/>
      <c r="DW1846" s="32"/>
      <c r="DX1846" s="32"/>
    </row>
    <row r="1847" spans="1:128" x14ac:dyDescent="0.25">
      <c r="A1847" s="34" t="s">
        <v>91</v>
      </c>
      <c r="B1847" s="1">
        <v>39454</v>
      </c>
      <c r="C1847" s="2"/>
      <c r="G1847" t="s">
        <v>21</v>
      </c>
      <c r="U1847"/>
      <c r="X1847"/>
      <c r="Z1847"/>
      <c r="AC1847" s="42"/>
      <c r="AE1847"/>
      <c r="AM1847"/>
      <c r="AP1847"/>
      <c r="BA1847"/>
      <c r="BB1847" s="40">
        <v>0</v>
      </c>
      <c r="BC1847"/>
      <c r="BI1847" s="2">
        <v>227.43764323424489</v>
      </c>
    </row>
    <row r="1848" spans="1:128" x14ac:dyDescent="0.25">
      <c r="A1848" s="34" t="s">
        <v>91</v>
      </c>
      <c r="B1848" s="1">
        <v>39460</v>
      </c>
      <c r="C1848" s="2"/>
      <c r="G1848" t="s">
        <v>21</v>
      </c>
      <c r="U1848"/>
      <c r="X1848"/>
      <c r="Z1848"/>
      <c r="AC1848" s="42"/>
      <c r="AE1848"/>
      <c r="AM1848"/>
      <c r="AP1848"/>
      <c r="BA1848"/>
      <c r="BB1848" s="40">
        <v>0</v>
      </c>
      <c r="BC1848"/>
      <c r="BI1848" s="2">
        <v>210.02939429042939</v>
      </c>
    </row>
    <row r="1849" spans="1:128" x14ac:dyDescent="0.25">
      <c r="A1849" s="34" t="s">
        <v>91</v>
      </c>
      <c r="B1849" s="1">
        <v>39462</v>
      </c>
      <c r="C1849" s="2"/>
      <c r="D1849" s="1"/>
      <c r="F1849">
        <v>92</v>
      </c>
      <c r="G1849" t="s">
        <v>21</v>
      </c>
      <c r="H1849" s="2"/>
      <c r="I1849" s="12"/>
      <c r="J1849" s="12"/>
      <c r="K1849" s="2"/>
      <c r="L1849" s="36"/>
      <c r="M1849" s="2"/>
      <c r="N1849" s="2"/>
      <c r="O1849" s="2"/>
      <c r="P1849" s="12"/>
      <c r="Q1849" s="12"/>
      <c r="R1849" s="12"/>
      <c r="S1849" s="12"/>
      <c r="T1849" s="12"/>
      <c r="U1849" s="12"/>
      <c r="W1849" s="12"/>
      <c r="X1849" s="12"/>
      <c r="Y1849" s="12"/>
      <c r="Z1849" s="12"/>
      <c r="AB1849" s="12">
        <v>3.19</v>
      </c>
      <c r="AC1849" s="4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O1849" s="12"/>
      <c r="AP1849" s="12"/>
      <c r="AQ1849" s="12"/>
      <c r="AR1849" s="41">
        <v>345</v>
      </c>
      <c r="AS1849" s="12">
        <v>206</v>
      </c>
      <c r="AT1849" s="12">
        <v>79.239999999999995</v>
      </c>
      <c r="AU1849" s="12"/>
      <c r="AV1849" s="12"/>
      <c r="AW1849" s="12"/>
      <c r="AX1849" s="13"/>
      <c r="AY1849" s="12"/>
      <c r="AZ1849" s="12"/>
      <c r="BA1849" s="12"/>
      <c r="BB1849" s="40">
        <v>0</v>
      </c>
      <c r="BC1849" s="12"/>
      <c r="BE1849" s="12"/>
      <c r="BF1849" s="12"/>
      <c r="BG1849" s="12"/>
      <c r="BH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  <c r="CZ1849" s="12"/>
      <c r="DA1849" s="12"/>
      <c r="DB1849" s="12"/>
      <c r="DC1849" s="12"/>
      <c r="DD1849" s="12"/>
      <c r="DE1849" s="12"/>
      <c r="DF1849" s="12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</row>
    <row r="1850" spans="1:128" x14ac:dyDescent="0.25">
      <c r="A1850" s="34" t="s">
        <v>91</v>
      </c>
      <c r="B1850" s="1">
        <v>39463</v>
      </c>
      <c r="C1850" s="2"/>
      <c r="G1850" t="s">
        <v>21</v>
      </c>
      <c r="U1850"/>
      <c r="X1850"/>
      <c r="Z1850"/>
      <c r="AC1850" s="42"/>
      <c r="AE1850"/>
      <c r="AM1850"/>
      <c r="AP1850"/>
      <c r="BA1850"/>
      <c r="BB1850" s="40">
        <v>0</v>
      </c>
      <c r="BC1850"/>
      <c r="BI1850" s="2">
        <v>175.33164776543731</v>
      </c>
    </row>
    <row r="1851" spans="1:128" x14ac:dyDescent="0.25">
      <c r="A1851" s="34" t="s">
        <v>91</v>
      </c>
      <c r="B1851" s="1">
        <v>39468</v>
      </c>
      <c r="C1851" s="2"/>
      <c r="G1851" t="s">
        <v>21</v>
      </c>
      <c r="U1851"/>
      <c r="X1851"/>
      <c r="Z1851"/>
      <c r="AC1851" s="42"/>
      <c r="AE1851"/>
      <c r="AM1851"/>
      <c r="AP1851"/>
      <c r="BA1851"/>
      <c r="BB1851" s="40">
        <v>0</v>
      </c>
      <c r="BC1851"/>
      <c r="BI1851" s="2">
        <v>233.6876291006443</v>
      </c>
    </row>
    <row r="1852" spans="1:128" x14ac:dyDescent="0.25">
      <c r="A1852" s="34" t="s">
        <v>91</v>
      </c>
      <c r="B1852" s="1">
        <v>39472</v>
      </c>
      <c r="C1852" s="2"/>
      <c r="G1852" t="s">
        <v>21</v>
      </c>
      <c r="U1852"/>
      <c r="X1852"/>
      <c r="Z1852"/>
      <c r="AC1852" s="42"/>
      <c r="AE1852"/>
      <c r="AM1852"/>
      <c r="AP1852"/>
      <c r="BA1852"/>
      <c r="BB1852" s="40">
        <v>0</v>
      </c>
      <c r="BC1852"/>
      <c r="BI1852" s="2">
        <v>224.80380216749859</v>
      </c>
    </row>
    <row r="1853" spans="1:128" x14ac:dyDescent="0.25">
      <c r="A1853" s="34" t="s">
        <v>91</v>
      </c>
      <c r="B1853" s="1">
        <v>39476</v>
      </c>
      <c r="C1853" s="2"/>
      <c r="D1853" s="1"/>
      <c r="F1853">
        <v>106</v>
      </c>
      <c r="G1853" t="s">
        <v>21</v>
      </c>
      <c r="H1853" s="2"/>
      <c r="I1853" s="12"/>
      <c r="J1853" s="12"/>
      <c r="K1853" s="2"/>
      <c r="L1853" s="36"/>
      <c r="M1853" s="2"/>
      <c r="N1853" s="2"/>
      <c r="O1853" s="2"/>
      <c r="P1853" s="12"/>
      <c r="Q1853" s="12"/>
      <c r="R1853" s="12"/>
      <c r="S1853" s="12"/>
      <c r="T1853" s="12"/>
      <c r="U1853" s="12"/>
      <c r="W1853" s="12"/>
      <c r="X1853" s="12"/>
      <c r="Y1853" s="12"/>
      <c r="Z1853" s="12"/>
      <c r="AB1853" s="12"/>
      <c r="AC1853" s="4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O1853" s="12"/>
      <c r="AP1853" s="12"/>
      <c r="AQ1853" s="12"/>
      <c r="AR1853" s="41">
        <v>454</v>
      </c>
      <c r="AS1853" s="12"/>
      <c r="AT1853" s="12"/>
      <c r="AU1853" s="12"/>
      <c r="AV1853" s="12"/>
      <c r="AW1853" s="12"/>
      <c r="AX1853" s="13"/>
      <c r="AY1853" s="12"/>
      <c r="AZ1853" s="12"/>
      <c r="BA1853" s="12"/>
      <c r="BB1853" s="40">
        <v>0</v>
      </c>
      <c r="BC1853" s="12"/>
      <c r="BE1853" s="12"/>
      <c r="BF1853" s="12"/>
      <c r="BG1853" s="12"/>
      <c r="BH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2"/>
      <c r="CH1853" s="12"/>
      <c r="CI1853" s="12"/>
      <c r="CJ1853" s="12"/>
      <c r="CK1853" s="12"/>
      <c r="CL1853" s="12"/>
      <c r="CM1853" s="12"/>
      <c r="CN1853" s="12"/>
      <c r="CO1853" s="12"/>
      <c r="CP1853" s="12"/>
      <c r="CQ1853" s="12"/>
      <c r="CR1853" s="12"/>
      <c r="CS1853" s="12"/>
      <c r="CT1853" s="12"/>
      <c r="CU1853" s="12"/>
      <c r="CV1853" s="12"/>
      <c r="CW1853" s="12"/>
      <c r="CX1853" s="12"/>
      <c r="CY1853" s="12"/>
      <c r="CZ1853" s="12"/>
      <c r="DA1853" s="12"/>
      <c r="DB1853" s="12"/>
      <c r="DC1853" s="12"/>
      <c r="DD1853" s="12"/>
      <c r="DE1853" s="12"/>
      <c r="DF1853" s="12"/>
      <c r="DG1853" s="12"/>
      <c r="DH1853" s="12"/>
      <c r="DI1853" s="12"/>
      <c r="DJ1853" s="12"/>
      <c r="DK1853" s="12"/>
      <c r="DL1853" s="12"/>
      <c r="DM1853" s="12"/>
      <c r="DN1853" s="12"/>
      <c r="DO1853" s="12"/>
      <c r="DP1853" s="12"/>
      <c r="DQ1853" s="12"/>
      <c r="DR1853" s="12"/>
      <c r="DS1853" s="12"/>
      <c r="DT1853" s="12"/>
      <c r="DU1853" s="12"/>
      <c r="DV1853" s="12"/>
      <c r="DW1853" s="12"/>
      <c r="DX1853" s="12"/>
    </row>
    <row r="1854" spans="1:128" x14ac:dyDescent="0.25">
      <c r="A1854" s="34" t="s">
        <v>91</v>
      </c>
      <c r="B1854" s="1">
        <v>39478</v>
      </c>
      <c r="C1854" s="2"/>
      <c r="G1854" t="s">
        <v>21</v>
      </c>
      <c r="U1854"/>
      <c r="X1854"/>
      <c r="Z1854"/>
      <c r="AC1854" s="42"/>
      <c r="AE1854"/>
      <c r="AM1854"/>
      <c r="AP1854"/>
      <c r="BA1854"/>
      <c r="BB1854" s="40">
        <v>0</v>
      </c>
      <c r="BC1854"/>
      <c r="BI1854" s="2">
        <v>182.0216180732607</v>
      </c>
    </row>
    <row r="1855" spans="1:128" x14ac:dyDescent="0.25">
      <c r="A1855" s="34" t="s">
        <v>91</v>
      </c>
      <c r="B1855" s="1">
        <v>39481</v>
      </c>
      <c r="C1855" s="2"/>
      <c r="G1855" t="s">
        <v>21</v>
      </c>
      <c r="U1855"/>
      <c r="X1855"/>
      <c r="Z1855"/>
      <c r="AC1855" s="42"/>
      <c r="AE1855"/>
      <c r="AM1855"/>
      <c r="AP1855"/>
      <c r="BA1855"/>
      <c r="BB1855" s="40">
        <v>0</v>
      </c>
      <c r="BC1855"/>
      <c r="BI1855" s="2">
        <v>226.7438409962121</v>
      </c>
    </row>
    <row r="1856" spans="1:128" x14ac:dyDescent="0.25">
      <c r="A1856" s="34" t="s">
        <v>91</v>
      </c>
      <c r="B1856" s="1">
        <v>39485</v>
      </c>
      <c r="C1856" s="2"/>
      <c r="D1856" s="1"/>
      <c r="F1856">
        <v>115</v>
      </c>
      <c r="G1856" t="s">
        <v>21</v>
      </c>
      <c r="H1856" s="2"/>
      <c r="I1856" s="12"/>
      <c r="J1856" s="12"/>
      <c r="K1856" s="2"/>
      <c r="L1856" s="36"/>
      <c r="M1856" s="2"/>
      <c r="N1856" s="2"/>
      <c r="O1856" s="2"/>
      <c r="P1856" s="12"/>
      <c r="Q1856" s="12"/>
      <c r="R1856" s="12"/>
      <c r="S1856" s="12"/>
      <c r="T1856" s="12"/>
      <c r="U1856" s="12"/>
      <c r="W1856" s="12"/>
      <c r="X1856" s="12"/>
      <c r="Y1856" s="12"/>
      <c r="Z1856" s="12"/>
      <c r="AB1856" s="12">
        <v>3.58</v>
      </c>
      <c r="AC1856" s="4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O1856" s="12"/>
      <c r="AP1856" s="12"/>
      <c r="AQ1856" s="12"/>
      <c r="AR1856" s="41">
        <v>359</v>
      </c>
      <c r="AS1856" s="12">
        <v>46.2</v>
      </c>
      <c r="AT1856" s="12">
        <v>179.95</v>
      </c>
      <c r="AU1856" s="12"/>
      <c r="AV1856" s="12"/>
      <c r="AW1856" s="12"/>
      <c r="AX1856" s="13"/>
      <c r="AY1856" s="12"/>
      <c r="AZ1856" s="12"/>
      <c r="BA1856" s="12"/>
      <c r="BB1856" s="40">
        <v>0</v>
      </c>
      <c r="BC1856" s="12"/>
      <c r="BE1856" s="12"/>
      <c r="BF1856" s="12"/>
      <c r="BG1856" s="12"/>
      <c r="BH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2"/>
      <c r="CH1856" s="12"/>
      <c r="CI1856" s="12"/>
      <c r="CJ1856" s="12"/>
      <c r="CK1856" s="12"/>
      <c r="CL1856" s="12"/>
      <c r="CM1856" s="12"/>
      <c r="CN1856" s="12"/>
      <c r="CO1856" s="12"/>
      <c r="CP1856" s="12"/>
      <c r="CQ1856" s="12"/>
      <c r="CR1856" s="12"/>
      <c r="CS1856" s="12"/>
      <c r="CT1856" s="12"/>
      <c r="CU1856" s="12"/>
      <c r="CV1856" s="12"/>
      <c r="CW1856" s="12"/>
      <c r="CX1856" s="12"/>
      <c r="CY1856" s="12"/>
      <c r="CZ1856" s="12"/>
      <c r="DA1856" s="12"/>
      <c r="DB1856" s="12"/>
      <c r="DC1856" s="12"/>
      <c r="DD1856" s="12"/>
      <c r="DE1856" s="12"/>
      <c r="DF1856" s="12"/>
      <c r="DG1856" s="12"/>
      <c r="DH1856" s="12"/>
      <c r="DI1856" s="12"/>
      <c r="DJ1856" s="12"/>
      <c r="DK1856" s="12"/>
      <c r="DL1856" s="12"/>
      <c r="DM1856" s="12"/>
      <c r="DN1856" s="12"/>
      <c r="DO1856" s="12"/>
      <c r="DP1856" s="12"/>
      <c r="DQ1856" s="12"/>
      <c r="DR1856" s="12"/>
      <c r="DS1856" s="12"/>
      <c r="DT1856" s="12"/>
      <c r="DU1856" s="12"/>
      <c r="DV1856" s="12"/>
      <c r="DW1856" s="12"/>
      <c r="DX1856" s="12"/>
    </row>
    <row r="1857" spans="1:128" x14ac:dyDescent="0.25">
      <c r="A1857" s="34" t="s">
        <v>91</v>
      </c>
      <c r="B1857" s="1">
        <v>39486</v>
      </c>
      <c r="C1857" s="2"/>
      <c r="G1857" t="s">
        <v>21</v>
      </c>
      <c r="U1857"/>
      <c r="X1857"/>
      <c r="Z1857"/>
      <c r="AC1857" s="42"/>
      <c r="AE1857"/>
      <c r="AM1857"/>
      <c r="AP1857"/>
      <c r="BA1857"/>
      <c r="BB1857" s="40">
        <v>0</v>
      </c>
      <c r="BC1857"/>
      <c r="BI1857" s="2">
        <v>214.5275640271758</v>
      </c>
    </row>
    <row r="1858" spans="1:128" x14ac:dyDescent="0.25">
      <c r="A1858" s="34" t="s">
        <v>91</v>
      </c>
      <c r="B1858" s="1">
        <v>39493</v>
      </c>
      <c r="C1858" s="2"/>
      <c r="G1858" t="s">
        <v>21</v>
      </c>
      <c r="U1858"/>
      <c r="X1858"/>
      <c r="Z1858"/>
      <c r="AC1858" s="42"/>
      <c r="AE1858"/>
      <c r="AM1858"/>
      <c r="AP1858"/>
      <c r="BA1858"/>
      <c r="BB1858" s="40">
        <v>0</v>
      </c>
      <c r="BC1858"/>
      <c r="BI1858" s="2">
        <v>212.93715207362359</v>
      </c>
    </row>
    <row r="1859" spans="1:128" x14ac:dyDescent="0.25">
      <c r="A1859" s="34" t="s">
        <v>91</v>
      </c>
      <c r="B1859" s="1">
        <v>39498</v>
      </c>
      <c r="C1859" s="2"/>
      <c r="G1859" t="s">
        <v>21</v>
      </c>
      <c r="U1859"/>
      <c r="X1859"/>
      <c r="Z1859"/>
      <c r="AC1859" s="42"/>
      <c r="AE1859"/>
      <c r="AM1859"/>
      <c r="AP1859"/>
      <c r="BA1859"/>
      <c r="BB1859" s="40">
        <v>0</v>
      </c>
      <c r="BC1859"/>
      <c r="BI1859" s="2">
        <v>179.21050475858641</v>
      </c>
    </row>
    <row r="1860" spans="1:128" x14ac:dyDescent="0.25">
      <c r="A1860" s="34" t="s">
        <v>91</v>
      </c>
      <c r="B1860" s="1">
        <v>39501</v>
      </c>
      <c r="C1860" s="2"/>
      <c r="G1860" t="s">
        <v>21</v>
      </c>
      <c r="U1860"/>
      <c r="X1860"/>
      <c r="Z1860"/>
      <c r="AC1860" s="42"/>
      <c r="AE1860"/>
      <c r="AM1860"/>
      <c r="AP1860"/>
      <c r="BA1860"/>
      <c r="BB1860" s="40">
        <v>0</v>
      </c>
      <c r="BC1860"/>
      <c r="BI1860" s="2">
        <v>216.1593532847032</v>
      </c>
    </row>
    <row r="1861" spans="1:128" x14ac:dyDescent="0.25">
      <c r="A1861" s="34" t="s">
        <v>91</v>
      </c>
      <c r="B1861" s="1">
        <v>39505</v>
      </c>
      <c r="C1861" s="2"/>
      <c r="D1861" s="1"/>
      <c r="F1861">
        <v>135</v>
      </c>
      <c r="G1861" t="s">
        <v>21</v>
      </c>
      <c r="H1861" s="2"/>
      <c r="I1861" s="12"/>
      <c r="J1861" s="12"/>
      <c r="K1861" s="2"/>
      <c r="L1861" s="36"/>
      <c r="M1861" s="2"/>
      <c r="N1861" s="2"/>
      <c r="O1861" s="2"/>
      <c r="P1861" s="12"/>
      <c r="Q1861" s="12"/>
      <c r="R1861" s="12"/>
      <c r="S1861" s="12"/>
      <c r="T1861" s="12"/>
      <c r="U1861" s="12"/>
      <c r="W1861" s="12"/>
      <c r="X1861" s="12"/>
      <c r="Y1861" s="12"/>
      <c r="Z1861" s="12"/>
      <c r="AB1861" s="12">
        <v>3.72</v>
      </c>
      <c r="AC1861" s="4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O1861" s="12"/>
      <c r="AP1861" s="12"/>
      <c r="AQ1861" s="12"/>
      <c r="AR1861" s="41">
        <v>389</v>
      </c>
      <c r="AS1861" s="12">
        <v>6.72</v>
      </c>
      <c r="AT1861" s="12">
        <v>200.12</v>
      </c>
      <c r="AU1861" s="12">
        <v>0</v>
      </c>
      <c r="AV1861" s="12"/>
      <c r="AW1861" s="12"/>
      <c r="AX1861" s="13"/>
      <c r="AY1861" s="12"/>
      <c r="AZ1861" s="12"/>
      <c r="BA1861" s="12"/>
      <c r="BB1861" s="40">
        <v>0</v>
      </c>
      <c r="BC1861" s="12"/>
      <c r="BE1861" s="12"/>
      <c r="BF1861" s="12"/>
      <c r="BG1861" s="12"/>
      <c r="BH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  <c r="CN1861" s="12"/>
      <c r="CO1861" s="12"/>
      <c r="CP1861" s="12"/>
      <c r="CQ1861" s="12"/>
      <c r="CR1861" s="12"/>
      <c r="CS1861" s="12"/>
      <c r="CT1861" s="12"/>
      <c r="CU1861" s="12"/>
      <c r="CV1861" s="12"/>
      <c r="CW1861" s="12"/>
      <c r="CX1861" s="12"/>
      <c r="CY1861" s="12"/>
      <c r="CZ1861" s="12"/>
      <c r="DA1861" s="12"/>
      <c r="DB1861" s="12"/>
      <c r="DC1861" s="12"/>
      <c r="DD1861" s="12"/>
      <c r="DE1861" s="12"/>
      <c r="DF1861" s="12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</row>
    <row r="1862" spans="1:128" x14ac:dyDescent="0.25">
      <c r="A1862" s="34" t="s">
        <v>91</v>
      </c>
      <c r="B1862" s="1">
        <v>39511</v>
      </c>
      <c r="C1862" s="2"/>
      <c r="G1862" t="s">
        <v>21</v>
      </c>
      <c r="U1862"/>
      <c r="X1862"/>
      <c r="Z1862"/>
      <c r="AC1862" s="42"/>
      <c r="AE1862"/>
      <c r="AM1862"/>
      <c r="AP1862"/>
      <c r="BA1862"/>
      <c r="BB1862" s="40">
        <v>0</v>
      </c>
      <c r="BC1862"/>
      <c r="BI1862" s="2">
        <v>182.1228643461416</v>
      </c>
    </row>
    <row r="1863" spans="1:128" x14ac:dyDescent="0.25">
      <c r="A1863" s="34" t="s">
        <v>91</v>
      </c>
      <c r="B1863" s="1">
        <v>39516</v>
      </c>
      <c r="C1863" s="2"/>
      <c r="G1863" t="s">
        <v>21</v>
      </c>
      <c r="U1863"/>
      <c r="X1863"/>
      <c r="Z1863"/>
      <c r="AC1863" s="42"/>
      <c r="AE1863"/>
      <c r="AM1863"/>
      <c r="AP1863"/>
      <c r="BA1863"/>
      <c r="BB1863" s="40">
        <v>0</v>
      </c>
      <c r="BC1863"/>
      <c r="BI1863" s="2">
        <v>147.3149123267716</v>
      </c>
    </row>
    <row r="1864" spans="1:128" x14ac:dyDescent="0.25">
      <c r="A1864" s="34" t="s">
        <v>91</v>
      </c>
      <c r="B1864" s="1">
        <v>39519</v>
      </c>
      <c r="C1864" s="2"/>
      <c r="G1864" t="s">
        <v>21</v>
      </c>
      <c r="U1864"/>
      <c r="X1864"/>
      <c r="Z1864"/>
      <c r="AC1864" s="42"/>
      <c r="AE1864"/>
      <c r="AM1864"/>
      <c r="AP1864"/>
      <c r="BA1864"/>
      <c r="BB1864" s="40">
        <v>0</v>
      </c>
      <c r="BC1864"/>
      <c r="BI1864" s="2">
        <v>226.88865249723551</v>
      </c>
    </row>
    <row r="1865" spans="1:128" x14ac:dyDescent="0.25">
      <c r="A1865" s="34" t="s">
        <v>91</v>
      </c>
      <c r="B1865" s="1">
        <v>39525</v>
      </c>
      <c r="C1865" s="2"/>
      <c r="G1865" t="s">
        <v>21</v>
      </c>
      <c r="U1865"/>
      <c r="X1865"/>
      <c r="Z1865"/>
      <c r="AC1865" s="42"/>
      <c r="AE1865"/>
      <c r="AM1865"/>
      <c r="AP1865"/>
      <c r="BA1865"/>
      <c r="BB1865" s="40">
        <v>0</v>
      </c>
      <c r="BC1865"/>
      <c r="BI1865" s="2">
        <v>186.74274989794921</v>
      </c>
    </row>
    <row r="1866" spans="1:128" x14ac:dyDescent="0.25">
      <c r="A1866" s="34" t="s">
        <v>91</v>
      </c>
      <c r="B1866" s="1">
        <v>39532</v>
      </c>
      <c r="C1866" s="2"/>
      <c r="G1866" t="s">
        <v>21</v>
      </c>
      <c r="U1866"/>
      <c r="X1866"/>
      <c r="Z1866"/>
      <c r="AC1866" s="42"/>
      <c r="AE1866"/>
      <c r="AM1866"/>
      <c r="AP1866"/>
      <c r="BA1866"/>
      <c r="BB1866" s="40">
        <v>0</v>
      </c>
      <c r="BC1866"/>
      <c r="BI1866" s="2">
        <v>143.46668907561721</v>
      </c>
    </row>
    <row r="1867" spans="1:128" x14ac:dyDescent="0.25">
      <c r="A1867" s="34" t="s">
        <v>91</v>
      </c>
      <c r="B1867" s="1">
        <v>39539</v>
      </c>
      <c r="C1867" s="2"/>
      <c r="G1867" t="s">
        <v>21</v>
      </c>
      <c r="U1867"/>
      <c r="X1867"/>
      <c r="Z1867"/>
      <c r="AC1867" s="42"/>
      <c r="AE1867"/>
      <c r="AM1867"/>
      <c r="AP1867"/>
      <c r="BA1867"/>
      <c r="BB1867" s="40">
        <v>0</v>
      </c>
      <c r="BC1867"/>
      <c r="BI1867" s="2">
        <v>112.7490830132251</v>
      </c>
    </row>
    <row r="1868" spans="1:128" x14ac:dyDescent="0.25">
      <c r="A1868" s="34" t="s">
        <v>91</v>
      </c>
      <c r="B1868" s="1">
        <v>39540</v>
      </c>
      <c r="C1868" s="2"/>
      <c r="D1868" s="1"/>
      <c r="F1868">
        <v>170</v>
      </c>
      <c r="G1868" t="s">
        <v>21</v>
      </c>
      <c r="H1868" s="2"/>
      <c r="I1868" s="12"/>
      <c r="J1868" s="12"/>
      <c r="K1868" s="2"/>
      <c r="L1868" s="36"/>
      <c r="M1868" s="2"/>
      <c r="N1868" s="2"/>
      <c r="O1868" s="2"/>
      <c r="P1868" s="12"/>
      <c r="Q1868" s="12"/>
      <c r="R1868" s="12"/>
      <c r="S1868" s="12"/>
      <c r="T1868" s="12"/>
      <c r="U1868" s="12"/>
      <c r="W1868" s="12"/>
      <c r="X1868" s="12"/>
      <c r="Y1868" s="12"/>
      <c r="Z1868" s="12"/>
      <c r="AB1868" s="12">
        <v>2.2999999999999998</v>
      </c>
      <c r="AC1868" s="4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O1868" s="12"/>
      <c r="AP1868" s="12"/>
      <c r="AQ1868" s="12"/>
      <c r="AR1868" s="41"/>
      <c r="AS1868" s="12">
        <v>0</v>
      </c>
      <c r="AT1868" s="12">
        <v>161.31</v>
      </c>
      <c r="AU1868" s="12">
        <v>93.039528764098719</v>
      </c>
      <c r="AV1868" s="12"/>
      <c r="AW1868" s="12"/>
      <c r="AX1868" s="13"/>
      <c r="AY1868" s="12"/>
      <c r="AZ1868" s="12"/>
      <c r="BA1868" s="12"/>
      <c r="BB1868" s="40">
        <v>0</v>
      </c>
      <c r="BC1868" s="12"/>
      <c r="BE1868" s="12"/>
      <c r="BF1868" s="12"/>
      <c r="BG1868" s="12"/>
      <c r="BH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2"/>
      <c r="CH1868" s="12"/>
      <c r="CI1868" s="12"/>
      <c r="CJ1868" s="12"/>
      <c r="CK1868" s="12"/>
      <c r="CL1868" s="12"/>
      <c r="CM1868" s="12"/>
      <c r="CN1868" s="12"/>
      <c r="CO1868" s="12"/>
      <c r="CP1868" s="12"/>
      <c r="CQ1868" s="12"/>
      <c r="CR1868" s="12"/>
      <c r="CS1868" s="12"/>
      <c r="CT1868" s="12"/>
      <c r="CU1868" s="12"/>
      <c r="CV1868" s="12"/>
      <c r="CW1868" s="12"/>
      <c r="CX1868" s="12"/>
      <c r="CY1868" s="12"/>
      <c r="CZ1868" s="12"/>
      <c r="DA1868" s="12"/>
      <c r="DB1868" s="12"/>
      <c r="DC1868" s="12"/>
      <c r="DD1868" s="12"/>
      <c r="DE1868" s="12"/>
      <c r="DF1868" s="12"/>
      <c r="DG1868" s="12"/>
      <c r="DH1868" s="12"/>
      <c r="DI1868" s="12"/>
      <c r="DJ1868" s="12"/>
      <c r="DK1868" s="12"/>
      <c r="DL1868" s="12"/>
      <c r="DM1868" s="12"/>
      <c r="DN1868" s="12"/>
      <c r="DO1868" s="12"/>
      <c r="DP1868" s="12"/>
      <c r="DQ1868" s="12"/>
      <c r="DR1868" s="12"/>
      <c r="DS1868" s="12"/>
      <c r="DT1868" s="12"/>
      <c r="DU1868" s="12"/>
      <c r="DV1868" s="12"/>
      <c r="DW1868" s="12"/>
      <c r="DX1868" s="12"/>
    </row>
    <row r="1869" spans="1:128" x14ac:dyDescent="0.25">
      <c r="A1869" s="34" t="s">
        <v>91</v>
      </c>
      <c r="B1869" s="1">
        <v>39548</v>
      </c>
      <c r="C1869" s="2"/>
      <c r="G1869" t="s">
        <v>21</v>
      </c>
      <c r="U1869"/>
      <c r="X1869"/>
      <c r="Z1869"/>
      <c r="AC1869" s="42"/>
      <c r="AE1869"/>
      <c r="AM1869"/>
      <c r="AP1869"/>
      <c r="BA1869"/>
      <c r="BB1869" s="40">
        <v>0</v>
      </c>
      <c r="BC1869"/>
      <c r="BI1869" s="2">
        <v>77.566799297651457</v>
      </c>
    </row>
    <row r="1870" spans="1:128" x14ac:dyDescent="0.25">
      <c r="A1870" s="34" t="s">
        <v>91</v>
      </c>
      <c r="B1870" s="1">
        <v>39420</v>
      </c>
      <c r="C1870" s="2">
        <v>3</v>
      </c>
      <c r="D1870" t="s">
        <v>224</v>
      </c>
      <c r="E1870" t="s">
        <v>16</v>
      </c>
      <c r="F1870">
        <v>50</v>
      </c>
      <c r="G1870" t="s">
        <v>21</v>
      </c>
      <c r="H1870" s="2"/>
      <c r="I1870" s="12"/>
      <c r="J1870" s="12"/>
      <c r="K1870" s="2"/>
      <c r="L1870" s="36">
        <v>50</v>
      </c>
      <c r="M1870" s="2"/>
      <c r="N1870" s="2"/>
      <c r="O1870" s="2"/>
      <c r="P1870" s="12"/>
      <c r="Q1870" s="12"/>
      <c r="R1870" s="12"/>
      <c r="S1870" s="12"/>
      <c r="T1870" s="12"/>
      <c r="U1870" s="12"/>
      <c r="W1870" s="12"/>
      <c r="X1870" s="12"/>
      <c r="Y1870" s="12"/>
      <c r="Z1870" s="12"/>
      <c r="AB1870" s="12"/>
      <c r="AC1870" s="4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O1870" s="12"/>
      <c r="AP1870" s="12"/>
      <c r="AQ1870" s="12"/>
      <c r="AR1870" s="41"/>
      <c r="AS1870" s="12"/>
      <c r="AT1870" s="12"/>
      <c r="AU1870" s="12"/>
      <c r="AV1870" s="12"/>
      <c r="AW1870" s="12"/>
      <c r="AX1870" s="13"/>
      <c r="AY1870" s="12"/>
      <c r="AZ1870" s="12"/>
      <c r="BA1870" s="12"/>
      <c r="BB1870" s="40">
        <v>0</v>
      </c>
      <c r="BC1870" s="12"/>
      <c r="BE1870" s="12"/>
      <c r="BF1870" s="12"/>
      <c r="BG1870" s="12"/>
      <c r="BH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2"/>
      <c r="CH1870" s="12"/>
      <c r="CI1870" s="12"/>
      <c r="CJ1870" s="12"/>
      <c r="CK1870" s="12"/>
      <c r="CL1870" s="12"/>
      <c r="CM1870" s="12"/>
      <c r="CN1870" s="12"/>
      <c r="CO1870" s="12"/>
      <c r="CP1870" s="12"/>
      <c r="CQ1870" s="12"/>
      <c r="CR1870" s="12"/>
      <c r="CS1870" s="12"/>
      <c r="CT1870" s="12"/>
      <c r="CU1870" s="12"/>
      <c r="CV1870" s="12"/>
      <c r="CW1870" s="12"/>
      <c r="CX1870" s="12"/>
      <c r="CY1870" s="12"/>
      <c r="CZ1870" s="12"/>
      <c r="DA1870" s="12"/>
      <c r="DB1870" s="12"/>
      <c r="DC1870" s="12"/>
      <c r="DD1870" s="12"/>
      <c r="DE1870" s="12"/>
      <c r="DF1870" s="12"/>
      <c r="DG1870" s="12"/>
      <c r="DH1870" s="12"/>
      <c r="DI1870" s="12"/>
      <c r="DJ1870" s="12"/>
      <c r="DK1870" s="12"/>
      <c r="DL1870" s="12"/>
      <c r="DM1870" s="12"/>
      <c r="DN1870" s="12"/>
      <c r="DO1870" s="12"/>
      <c r="DP1870" s="12"/>
      <c r="DQ1870" s="12"/>
      <c r="DR1870" s="12"/>
      <c r="DS1870" s="12"/>
      <c r="DT1870" s="12"/>
      <c r="DU1870" s="12"/>
      <c r="DV1870" s="12"/>
      <c r="DW1870" s="12"/>
      <c r="DX1870" s="12"/>
    </row>
    <row r="1871" spans="1:128" x14ac:dyDescent="0.25">
      <c r="A1871" s="34" t="s">
        <v>94</v>
      </c>
      <c r="B1871" s="1">
        <v>39377</v>
      </c>
      <c r="C1871" s="2">
        <v>2</v>
      </c>
      <c r="D1871" s="1" t="s">
        <v>219</v>
      </c>
      <c r="E1871" t="s">
        <v>99</v>
      </c>
      <c r="F1871">
        <v>7</v>
      </c>
      <c r="G1871" t="s">
        <v>21</v>
      </c>
      <c r="H1871" s="2"/>
      <c r="I1871" s="12"/>
      <c r="J1871" s="12"/>
      <c r="K1871" s="2">
        <v>7</v>
      </c>
      <c r="L1871" s="36"/>
      <c r="M1871" s="2"/>
      <c r="N1871" s="2"/>
      <c r="O1871" s="2"/>
      <c r="P1871" s="12"/>
      <c r="Q1871" s="12"/>
      <c r="R1871" s="12"/>
      <c r="S1871" s="12"/>
      <c r="T1871" s="12"/>
      <c r="U1871" s="12"/>
      <c r="W1871" s="12"/>
      <c r="X1871" s="12"/>
      <c r="Y1871" s="12"/>
      <c r="Z1871" s="12"/>
      <c r="AB1871" s="12"/>
      <c r="AC1871" s="4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O1871" s="12"/>
      <c r="AP1871" s="12"/>
      <c r="AQ1871" s="12"/>
      <c r="AR1871" s="41"/>
      <c r="AS1871" s="12"/>
      <c r="AT1871" s="12"/>
      <c r="AU1871" s="12"/>
      <c r="AV1871" s="12"/>
      <c r="AW1871" s="12"/>
      <c r="AX1871" s="13"/>
      <c r="AY1871" s="12"/>
      <c r="AZ1871" s="12"/>
      <c r="BA1871" s="12"/>
      <c r="BB1871" s="40">
        <v>0</v>
      </c>
      <c r="BC1871" s="12"/>
      <c r="BE1871" s="12"/>
      <c r="BF1871" s="12"/>
      <c r="BG1871" s="12"/>
      <c r="BH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2"/>
      <c r="CH1871" s="12"/>
      <c r="CI1871" s="12"/>
      <c r="CJ1871" s="12"/>
      <c r="CK1871" s="12"/>
      <c r="CL1871" s="12"/>
      <c r="CM1871" s="12"/>
      <c r="CN1871" s="12"/>
      <c r="CO1871" s="12"/>
      <c r="CP1871" s="12"/>
      <c r="CQ1871" s="12"/>
      <c r="CR1871" s="12"/>
      <c r="CS1871" s="12"/>
      <c r="CT1871" s="12"/>
      <c r="CU1871" s="12"/>
      <c r="CV1871" s="12"/>
      <c r="CW1871" s="12"/>
      <c r="CX1871" s="12"/>
      <c r="CY1871" s="12"/>
      <c r="CZ1871" s="12"/>
      <c r="DA1871" s="12"/>
      <c r="DB1871" s="12"/>
      <c r="DC1871" s="12"/>
      <c r="DD1871" s="12"/>
      <c r="DE1871" s="12"/>
      <c r="DF1871" s="12"/>
      <c r="DG1871" s="12"/>
      <c r="DH1871" s="12"/>
      <c r="DI1871" s="12"/>
      <c r="DJ1871" s="12"/>
      <c r="DK1871" s="12"/>
      <c r="DL1871" s="12"/>
      <c r="DM1871" s="12"/>
      <c r="DN1871" s="12"/>
      <c r="DO1871" s="12"/>
      <c r="DP1871" s="12"/>
      <c r="DQ1871" s="12"/>
      <c r="DR1871" s="12"/>
      <c r="DS1871" s="12"/>
      <c r="DT1871" s="12"/>
      <c r="DU1871" s="12"/>
      <c r="DV1871" s="12"/>
      <c r="DW1871" s="12"/>
      <c r="DX1871" s="12"/>
    </row>
    <row r="1872" spans="1:128" x14ac:dyDescent="0.25">
      <c r="A1872" s="34" t="s">
        <v>94</v>
      </c>
      <c r="B1872" s="1">
        <v>39443</v>
      </c>
      <c r="C1872" s="2">
        <v>4</v>
      </c>
      <c r="D1872" t="s">
        <v>220</v>
      </c>
      <c r="E1872" t="s">
        <v>17</v>
      </c>
      <c r="F1872">
        <v>73</v>
      </c>
      <c r="G1872" t="s">
        <v>21</v>
      </c>
      <c r="H1872" s="2"/>
      <c r="I1872" s="12"/>
      <c r="J1872" s="12"/>
      <c r="K1872" s="2"/>
      <c r="L1872" s="36"/>
      <c r="M1872" s="2">
        <v>73</v>
      </c>
      <c r="N1872" s="2"/>
      <c r="O1872" s="2"/>
      <c r="P1872" s="12"/>
      <c r="Q1872" s="12"/>
      <c r="R1872" s="12"/>
      <c r="S1872" s="12"/>
      <c r="T1872" s="12"/>
      <c r="U1872" s="12"/>
      <c r="W1872" s="12"/>
      <c r="X1872" s="12"/>
      <c r="Y1872" s="12"/>
      <c r="Z1872" s="12"/>
      <c r="AB1872" s="12"/>
      <c r="AC1872" s="4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O1872" s="12"/>
      <c r="AP1872" s="12"/>
      <c r="AQ1872" s="12"/>
      <c r="AR1872" s="41"/>
      <c r="AS1872" s="12"/>
      <c r="AT1872" s="12"/>
      <c r="AU1872" s="12"/>
      <c r="AV1872" s="12"/>
      <c r="AW1872" s="12"/>
      <c r="AX1872" s="13"/>
      <c r="AY1872" s="12"/>
      <c r="AZ1872" s="12"/>
      <c r="BA1872" s="12"/>
      <c r="BB1872" s="40">
        <v>0</v>
      </c>
      <c r="BC1872" s="12"/>
      <c r="BE1872" s="12"/>
      <c r="BF1872" s="12"/>
      <c r="BG1872" s="12"/>
      <c r="BH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2"/>
      <c r="CH1872" s="12"/>
      <c r="CI1872" s="12"/>
      <c r="CJ1872" s="12"/>
      <c r="CK1872" s="12"/>
      <c r="CL1872" s="12"/>
      <c r="CM1872" s="12"/>
      <c r="CN1872" s="12"/>
      <c r="CO1872" s="12"/>
      <c r="CP1872" s="12"/>
      <c r="CQ1872" s="12"/>
      <c r="CR1872" s="12"/>
      <c r="CS1872" s="12"/>
      <c r="CT1872" s="12"/>
      <c r="CU1872" s="12"/>
      <c r="CV1872" s="12"/>
      <c r="CW1872" s="12"/>
      <c r="CX1872" s="12"/>
      <c r="CY1872" s="12"/>
      <c r="CZ1872" s="12"/>
      <c r="DA1872" s="12"/>
      <c r="DB1872" s="12"/>
      <c r="DC1872" s="12"/>
      <c r="DD1872" s="12"/>
      <c r="DE1872" s="12"/>
      <c r="DF1872" s="12"/>
      <c r="DG1872" s="12"/>
      <c r="DH1872" s="12"/>
      <c r="DI1872" s="12"/>
      <c r="DJ1872" s="12"/>
      <c r="DK1872" s="12"/>
      <c r="DL1872" s="12"/>
      <c r="DM1872" s="12"/>
      <c r="DN1872" s="12"/>
      <c r="DO1872" s="12"/>
      <c r="DP1872" s="12"/>
      <c r="DQ1872" s="12"/>
      <c r="DR1872" s="12"/>
      <c r="DS1872" s="12"/>
      <c r="DT1872" s="12"/>
      <c r="DU1872" s="12"/>
      <c r="DV1872" s="12"/>
      <c r="DW1872" s="12"/>
      <c r="DX1872" s="12"/>
    </row>
    <row r="1873" spans="1:128" x14ac:dyDescent="0.25">
      <c r="A1873" s="34" t="s">
        <v>94</v>
      </c>
      <c r="B1873" s="4"/>
      <c r="C1873" s="36">
        <v>9</v>
      </c>
      <c r="D1873" t="s">
        <v>122</v>
      </c>
      <c r="E1873" t="s">
        <v>22</v>
      </c>
      <c r="F1873" s="5"/>
      <c r="G1873" t="s">
        <v>21</v>
      </c>
      <c r="H1873" s="2"/>
      <c r="I1873" s="12"/>
      <c r="J1873" s="12"/>
      <c r="K1873" s="2"/>
      <c r="L1873" s="36"/>
      <c r="M1873" s="2"/>
      <c r="N1873" s="2"/>
      <c r="O1873" s="2"/>
      <c r="P1873" s="12"/>
      <c r="Q1873" s="12"/>
      <c r="R1873" s="12"/>
      <c r="S1873" s="12"/>
      <c r="T1873" s="12"/>
      <c r="U1873" s="12"/>
      <c r="W1873" s="12"/>
      <c r="X1873" s="12"/>
      <c r="Y1873" s="12"/>
      <c r="Z1873" s="12"/>
      <c r="AB1873" s="12"/>
      <c r="AC1873" s="4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O1873" s="12"/>
      <c r="AP1873" s="12"/>
      <c r="AQ1873" s="12"/>
      <c r="AR1873" s="41"/>
      <c r="AS1873" s="12"/>
      <c r="AT1873" s="12"/>
      <c r="AU1873" s="12"/>
      <c r="AV1873" s="12"/>
      <c r="AW1873" s="12"/>
      <c r="AX1873" s="13"/>
      <c r="AY1873" s="12"/>
      <c r="AZ1873" s="12">
        <v>42.242189910736322</v>
      </c>
      <c r="BA1873" s="12">
        <v>2951</v>
      </c>
      <c r="BB1873" s="40">
        <v>295.10000000000002</v>
      </c>
      <c r="BC1873" s="12"/>
      <c r="BE1873" s="12"/>
      <c r="BF1873" s="12">
        <v>13</v>
      </c>
      <c r="BG1873" s="12"/>
      <c r="BH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12"/>
      <c r="CK1873" s="12"/>
      <c r="CL1873" s="12"/>
      <c r="CM1873" s="12"/>
      <c r="CN1873" s="12"/>
      <c r="CO1873" s="12"/>
      <c r="CP1873" s="12"/>
      <c r="CQ1873" s="12"/>
      <c r="CR1873" s="12"/>
      <c r="CS1873" s="12"/>
      <c r="CT1873" s="12"/>
      <c r="CU1873" s="12"/>
      <c r="CV1873" s="12"/>
      <c r="CW1873" s="12"/>
      <c r="CX1873" s="12"/>
      <c r="CY1873" s="12"/>
      <c r="CZ1873" s="12"/>
      <c r="DA1873" s="12"/>
      <c r="DB1873" s="12"/>
      <c r="DC1873" s="12"/>
      <c r="DD1873" s="12"/>
      <c r="DE1873" s="12"/>
      <c r="DF1873" s="12"/>
      <c r="DG1873" s="12"/>
      <c r="DH1873" s="12"/>
      <c r="DI1873" s="12"/>
      <c r="DJ1873" s="12"/>
      <c r="DK1873" s="12"/>
      <c r="DL1873" s="12"/>
      <c r="DM1873" s="12"/>
      <c r="DN1873" s="12"/>
      <c r="DO1873" s="12"/>
      <c r="DP1873" s="12"/>
      <c r="DQ1873" s="12"/>
      <c r="DR1873" s="12"/>
      <c r="DS1873" s="12"/>
      <c r="DT1873" s="12"/>
      <c r="DU1873" s="12"/>
      <c r="DV1873" s="12"/>
      <c r="DW1873" s="12"/>
      <c r="DX1873" s="12"/>
    </row>
    <row r="1874" spans="1:128" x14ac:dyDescent="0.25">
      <c r="A1874" s="34" t="s">
        <v>94</v>
      </c>
      <c r="B1874" s="1">
        <v>39540</v>
      </c>
      <c r="C1874" s="2">
        <v>8</v>
      </c>
      <c r="D1874" s="1" t="s">
        <v>221</v>
      </c>
      <c r="E1874" t="s">
        <v>19</v>
      </c>
      <c r="F1874">
        <v>170</v>
      </c>
      <c r="G1874" t="s">
        <v>21</v>
      </c>
      <c r="H1874" s="2"/>
      <c r="I1874" s="12"/>
      <c r="J1874" s="12"/>
      <c r="K1874" s="2"/>
      <c r="L1874" s="36"/>
      <c r="M1874" s="2"/>
      <c r="N1874" s="2"/>
      <c r="O1874" s="2">
        <v>170</v>
      </c>
      <c r="P1874" s="12"/>
      <c r="Q1874" s="12"/>
      <c r="R1874" s="12"/>
      <c r="S1874" s="12"/>
      <c r="T1874" s="12"/>
      <c r="U1874" s="12"/>
      <c r="W1874" s="12"/>
      <c r="X1874" s="12"/>
      <c r="Y1874" s="12"/>
      <c r="Z1874" s="12"/>
      <c r="AB1874" s="12">
        <v>2.27</v>
      </c>
      <c r="AC1874" s="4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O1874" s="12"/>
      <c r="AP1874" s="12"/>
      <c r="AQ1874" s="12"/>
      <c r="AR1874" s="41"/>
      <c r="AS1874" s="12">
        <v>0</v>
      </c>
      <c r="AT1874" s="12">
        <v>163.9</v>
      </c>
      <c r="AU1874" s="12">
        <v>107.09855374389439</v>
      </c>
      <c r="AV1874" s="12"/>
      <c r="AW1874" s="12"/>
      <c r="AX1874" s="13"/>
      <c r="AY1874" s="12"/>
      <c r="AZ1874" s="12"/>
      <c r="BA1874" s="12"/>
      <c r="BB1874" s="40">
        <v>0</v>
      </c>
      <c r="BC1874" s="12"/>
      <c r="BE1874" s="12"/>
      <c r="BF1874" s="12"/>
      <c r="BG1874" s="12"/>
      <c r="BH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2"/>
      <c r="CH1874" s="12"/>
      <c r="CI1874" s="12"/>
      <c r="CJ1874" s="12"/>
      <c r="CK1874" s="12"/>
      <c r="CL1874" s="12"/>
      <c r="CM1874" s="12"/>
      <c r="CN1874" s="12"/>
      <c r="CO1874" s="12"/>
      <c r="CP1874" s="12"/>
      <c r="CQ1874" s="12"/>
      <c r="CR1874" s="12"/>
      <c r="CS1874" s="12"/>
      <c r="CT1874" s="12"/>
      <c r="CU1874" s="12"/>
      <c r="CV1874" s="12"/>
      <c r="CW1874" s="12"/>
      <c r="CX1874" s="12"/>
      <c r="CY1874" s="12"/>
      <c r="CZ1874" s="12"/>
      <c r="DA1874" s="12"/>
      <c r="DB1874" s="12"/>
      <c r="DC1874" s="12"/>
      <c r="DD1874" s="12"/>
      <c r="DE1874" s="12"/>
      <c r="DF1874" s="12"/>
      <c r="DG1874" s="12"/>
      <c r="DH1874" s="12"/>
      <c r="DI1874" s="12"/>
      <c r="DJ1874" s="12"/>
      <c r="DK1874" s="12"/>
      <c r="DL1874" s="12"/>
      <c r="DM1874" s="12"/>
      <c r="DN1874" s="12"/>
      <c r="DO1874" s="12"/>
      <c r="DP1874" s="12"/>
      <c r="DQ1874" s="12"/>
      <c r="DR1874" s="12"/>
      <c r="DS1874" s="12"/>
      <c r="DT1874" s="12"/>
      <c r="DU1874" s="12"/>
      <c r="DV1874" s="12"/>
      <c r="DW1874" s="12"/>
      <c r="DX1874" s="12"/>
    </row>
    <row r="1875" spans="1:128" s="29" customFormat="1" x14ac:dyDescent="0.25">
      <c r="A1875" s="34" t="s">
        <v>94</v>
      </c>
      <c r="B1875" s="1">
        <v>39513</v>
      </c>
      <c r="C1875" s="2">
        <v>7</v>
      </c>
      <c r="D1875" t="s">
        <v>222</v>
      </c>
      <c r="E1875" t="s">
        <v>18</v>
      </c>
      <c r="F1875">
        <v>143</v>
      </c>
      <c r="G1875" t="s">
        <v>21</v>
      </c>
      <c r="H1875" s="2"/>
      <c r="I1875" s="12"/>
      <c r="J1875" s="12"/>
      <c r="K1875" s="2"/>
      <c r="L1875" s="36"/>
      <c r="M1875" s="2"/>
      <c r="N1875" s="2">
        <v>143</v>
      </c>
      <c r="O1875" s="2"/>
      <c r="P1875" s="12"/>
      <c r="Q1875" s="12"/>
      <c r="R1875" s="12"/>
      <c r="S1875" s="12"/>
      <c r="T1875" s="12"/>
      <c r="U1875" s="12"/>
      <c r="V1875" s="40"/>
      <c r="W1875" s="12"/>
      <c r="X1875" s="12"/>
      <c r="Y1875" s="12"/>
      <c r="Z1875" s="12"/>
      <c r="AA1875" s="40"/>
      <c r="AB1875" s="12"/>
      <c r="AC1875" s="4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40"/>
      <c r="AO1875" s="12"/>
      <c r="AP1875" s="12"/>
      <c r="AQ1875" s="12"/>
      <c r="AR1875" s="41"/>
      <c r="AS1875" s="12"/>
      <c r="AT1875" s="12"/>
      <c r="AU1875" s="12"/>
      <c r="AV1875" s="12"/>
      <c r="AW1875" s="12"/>
      <c r="AX1875" s="13"/>
      <c r="AY1875" s="12"/>
      <c r="AZ1875" s="12"/>
      <c r="BA1875" s="12"/>
      <c r="BB1875" s="40">
        <v>0</v>
      </c>
      <c r="BC1875" s="12"/>
      <c r="BD1875"/>
      <c r="BE1875" s="12"/>
      <c r="BF1875" s="12"/>
      <c r="BG1875" s="12"/>
      <c r="BH1875" s="12"/>
      <c r="BI1875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2"/>
      <c r="CH1875" s="12"/>
      <c r="CI1875" s="12"/>
      <c r="CJ1875" s="12"/>
      <c r="CK1875" s="12"/>
      <c r="CL1875" s="12"/>
      <c r="CM1875" s="12"/>
      <c r="CN1875" s="12"/>
      <c r="CO1875" s="12"/>
      <c r="CP1875" s="12"/>
      <c r="CQ1875" s="12"/>
      <c r="CR1875" s="12"/>
      <c r="CS1875" s="12"/>
      <c r="CT1875" s="12"/>
      <c r="CU1875" s="12"/>
      <c r="CV1875" s="12"/>
      <c r="CW1875" s="12"/>
      <c r="CX1875" s="12"/>
      <c r="CY1875" s="12"/>
      <c r="CZ1875" s="12"/>
      <c r="DA1875" s="12"/>
      <c r="DB1875" s="12"/>
      <c r="DC1875" s="12"/>
      <c r="DD1875" s="12"/>
      <c r="DE1875" s="12"/>
      <c r="DF1875" s="12"/>
      <c r="DG1875" s="12"/>
      <c r="DH1875" s="12"/>
      <c r="DI1875" s="12"/>
      <c r="DJ1875" s="12"/>
      <c r="DK1875" s="12"/>
      <c r="DL1875" s="12"/>
      <c r="DM1875" s="12"/>
      <c r="DN1875" s="12"/>
      <c r="DO1875" s="12"/>
      <c r="DP1875" s="12"/>
      <c r="DQ1875" s="12"/>
      <c r="DR1875" s="12"/>
      <c r="DS1875" s="12"/>
      <c r="DT1875" s="12"/>
      <c r="DU1875" s="12"/>
      <c r="DV1875" s="12"/>
      <c r="DW1875" s="12"/>
      <c r="DX1875" s="12"/>
    </row>
    <row r="1876" spans="1:128" x14ac:dyDescent="0.25">
      <c r="A1876" s="34" t="s">
        <v>94</v>
      </c>
      <c r="B1876" s="1">
        <v>39370</v>
      </c>
      <c r="C1876" s="2">
        <v>0</v>
      </c>
      <c r="D1876" s="1" t="s">
        <v>223</v>
      </c>
      <c r="E1876" t="s">
        <v>14</v>
      </c>
      <c r="F1876">
        <v>0</v>
      </c>
      <c r="G1876" t="s">
        <v>21</v>
      </c>
      <c r="H1876" s="2"/>
      <c r="I1876" s="12"/>
      <c r="J1876" s="12"/>
      <c r="K1876" s="2"/>
      <c r="L1876" s="36"/>
      <c r="M1876" s="2"/>
      <c r="N1876" s="2"/>
      <c r="O1876" s="2"/>
      <c r="P1876" s="12"/>
      <c r="Q1876" s="12"/>
      <c r="R1876" s="12"/>
      <c r="S1876" s="12"/>
      <c r="T1876" s="12"/>
      <c r="U1876" s="12"/>
      <c r="W1876" s="12"/>
      <c r="X1876" s="12"/>
      <c r="Y1876" s="12"/>
      <c r="Z1876" s="12"/>
      <c r="AB1876" s="12"/>
      <c r="AC1876" s="4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O1876" s="12"/>
      <c r="AP1876" s="12"/>
      <c r="AQ1876" s="12"/>
      <c r="AR1876" s="41"/>
      <c r="AS1876" s="12"/>
      <c r="AT1876" s="12"/>
      <c r="AU1876" s="12"/>
      <c r="AV1876" s="12"/>
      <c r="AW1876" s="12"/>
      <c r="AX1876" s="13"/>
      <c r="AY1876" s="12"/>
      <c r="AZ1876" s="12"/>
      <c r="BA1876" s="12"/>
      <c r="BB1876" s="40">
        <v>0</v>
      </c>
      <c r="BC1876" s="12"/>
      <c r="BE1876" s="12"/>
      <c r="BF1876" s="12"/>
      <c r="BG1876" s="12"/>
      <c r="BH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  <c r="CN1876" s="12"/>
      <c r="CO1876" s="12"/>
      <c r="CP1876" s="12"/>
      <c r="CQ1876" s="12"/>
      <c r="CR1876" s="12"/>
      <c r="CS1876" s="12"/>
      <c r="CT1876" s="12"/>
      <c r="CU1876" s="12"/>
      <c r="CV1876" s="12"/>
      <c r="CW1876" s="12"/>
      <c r="CX1876" s="12"/>
      <c r="CY1876" s="12"/>
      <c r="CZ1876" s="12"/>
      <c r="DA1876" s="12"/>
      <c r="DB1876" s="12"/>
      <c r="DC1876" s="12"/>
      <c r="DD1876" s="12"/>
      <c r="DE1876" s="12"/>
      <c r="DF1876" s="12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</row>
    <row r="1877" spans="1:128" x14ac:dyDescent="0.25">
      <c r="A1877" s="34" t="s">
        <v>94</v>
      </c>
      <c r="B1877" s="1">
        <v>39413</v>
      </c>
      <c r="C1877" s="2"/>
      <c r="G1877" t="s">
        <v>21</v>
      </c>
      <c r="U1877"/>
      <c r="X1877"/>
      <c r="Z1877"/>
      <c r="AC1877" s="42"/>
      <c r="AE1877"/>
      <c r="AM1877"/>
      <c r="AP1877"/>
      <c r="BA1877"/>
      <c r="BB1877" s="40">
        <v>0</v>
      </c>
      <c r="BC1877"/>
      <c r="BI1877" s="2">
        <v>179.04830630681039</v>
      </c>
    </row>
    <row r="1878" spans="1:128" x14ac:dyDescent="0.25">
      <c r="A1878" s="34" t="s">
        <v>94</v>
      </c>
      <c r="B1878" s="1">
        <v>39419</v>
      </c>
      <c r="C1878" s="2"/>
      <c r="G1878" t="s">
        <v>21</v>
      </c>
      <c r="U1878"/>
      <c r="X1878"/>
      <c r="Z1878"/>
      <c r="AC1878" s="42"/>
      <c r="AE1878"/>
      <c r="AM1878"/>
      <c r="AP1878"/>
      <c r="BA1878"/>
      <c r="BB1878" s="40">
        <v>0</v>
      </c>
      <c r="BC1878"/>
      <c r="BI1878" s="2">
        <v>187.602531574344</v>
      </c>
    </row>
    <row r="1879" spans="1:128" x14ac:dyDescent="0.25">
      <c r="A1879" s="34" t="s">
        <v>94</v>
      </c>
      <c r="B1879" s="1">
        <v>39421</v>
      </c>
      <c r="C1879" s="2"/>
      <c r="G1879" t="s">
        <v>21</v>
      </c>
      <c r="U1879"/>
      <c r="X1879"/>
      <c r="Z1879"/>
      <c r="AC1879" s="42"/>
      <c r="AE1879"/>
      <c r="AM1879"/>
      <c r="AP1879"/>
      <c r="BA1879"/>
      <c r="BB1879" s="40">
        <v>0</v>
      </c>
      <c r="BC1879"/>
      <c r="BI1879" s="2">
        <v>199.45121278308349</v>
      </c>
    </row>
    <row r="1880" spans="1:128" x14ac:dyDescent="0.25">
      <c r="A1880" s="34" t="s">
        <v>94</v>
      </c>
      <c r="B1880" s="1">
        <v>39424</v>
      </c>
      <c r="C1880" s="2"/>
      <c r="G1880" t="s">
        <v>21</v>
      </c>
      <c r="U1880"/>
      <c r="X1880"/>
      <c r="Z1880"/>
      <c r="AC1880" s="42"/>
      <c r="AE1880"/>
      <c r="AM1880"/>
      <c r="AP1880"/>
      <c r="BA1880"/>
      <c r="BB1880" s="40">
        <v>0</v>
      </c>
      <c r="BC1880"/>
      <c r="BI1880" s="2">
        <v>218.56063428467871</v>
      </c>
    </row>
    <row r="1881" spans="1:128" x14ac:dyDescent="0.25">
      <c r="A1881" s="34" t="s">
        <v>94</v>
      </c>
      <c r="B1881" s="1">
        <v>39427</v>
      </c>
      <c r="C1881" s="2"/>
      <c r="G1881" t="s">
        <v>21</v>
      </c>
      <c r="U1881"/>
      <c r="X1881"/>
      <c r="Z1881"/>
      <c r="AC1881" s="42"/>
      <c r="AE1881"/>
      <c r="AM1881"/>
      <c r="AP1881"/>
      <c r="BA1881"/>
      <c r="BB1881" s="40">
        <v>0</v>
      </c>
      <c r="BC1881"/>
      <c r="BI1881" s="2">
        <v>194.35853533435991</v>
      </c>
    </row>
    <row r="1882" spans="1:128" x14ac:dyDescent="0.25">
      <c r="A1882" s="34" t="s">
        <v>94</v>
      </c>
      <c r="B1882" s="1">
        <v>39429</v>
      </c>
      <c r="C1882" s="2"/>
      <c r="G1882" t="s">
        <v>21</v>
      </c>
      <c r="U1882"/>
      <c r="X1882"/>
      <c r="Z1882"/>
      <c r="AC1882" s="42"/>
      <c r="AE1882"/>
      <c r="AM1882"/>
      <c r="AP1882"/>
      <c r="BA1882"/>
      <c r="BB1882" s="40">
        <v>0</v>
      </c>
      <c r="BC1882"/>
      <c r="BI1882" s="2">
        <v>198.16240776129769</v>
      </c>
    </row>
    <row r="1883" spans="1:128" x14ac:dyDescent="0.25">
      <c r="A1883" s="34" t="s">
        <v>94</v>
      </c>
      <c r="B1883" s="1">
        <v>39432</v>
      </c>
      <c r="C1883" s="2"/>
      <c r="G1883" t="s">
        <v>21</v>
      </c>
      <c r="U1883"/>
      <c r="X1883"/>
      <c r="Z1883"/>
      <c r="AC1883" s="42"/>
      <c r="AE1883"/>
      <c r="AM1883"/>
      <c r="AP1883"/>
      <c r="BA1883"/>
      <c r="BB1883" s="40">
        <v>0</v>
      </c>
      <c r="BC1883"/>
      <c r="BI1883" s="2">
        <v>229.02822643779879</v>
      </c>
    </row>
    <row r="1884" spans="1:128" x14ac:dyDescent="0.25">
      <c r="A1884" s="34" t="s">
        <v>94</v>
      </c>
      <c r="B1884" s="1">
        <v>39434</v>
      </c>
      <c r="C1884" s="2"/>
      <c r="G1884" t="s">
        <v>21</v>
      </c>
      <c r="U1884"/>
      <c r="X1884"/>
      <c r="Z1884"/>
      <c r="AC1884" s="42"/>
      <c r="AE1884"/>
      <c r="AM1884"/>
      <c r="AP1884"/>
      <c r="BA1884"/>
      <c r="BB1884" s="40">
        <v>0</v>
      </c>
      <c r="BC1884"/>
      <c r="BI1884" s="2">
        <v>215.56997818594871</v>
      </c>
    </row>
    <row r="1885" spans="1:128" x14ac:dyDescent="0.25">
      <c r="A1885" s="34" t="s">
        <v>94</v>
      </c>
      <c r="B1885" s="1">
        <v>39436</v>
      </c>
      <c r="C1885" s="2"/>
      <c r="G1885" t="s">
        <v>21</v>
      </c>
      <c r="U1885"/>
      <c r="X1885"/>
      <c r="Z1885"/>
      <c r="AC1885" s="42"/>
      <c r="AE1885"/>
      <c r="AM1885"/>
      <c r="AP1885"/>
      <c r="BA1885"/>
      <c r="BB1885" s="40">
        <v>0</v>
      </c>
      <c r="BC1885"/>
      <c r="BI1885" s="2">
        <v>217.95682178042409</v>
      </c>
    </row>
    <row r="1886" spans="1:128" x14ac:dyDescent="0.25">
      <c r="A1886" s="34" t="s">
        <v>94</v>
      </c>
      <c r="B1886" s="1">
        <v>39440</v>
      </c>
      <c r="C1886" s="2"/>
      <c r="G1886" t="s">
        <v>21</v>
      </c>
      <c r="U1886"/>
      <c r="X1886"/>
      <c r="Z1886"/>
      <c r="AC1886" s="42"/>
      <c r="AE1886"/>
      <c r="AM1886"/>
      <c r="AP1886"/>
      <c r="BA1886"/>
      <c r="BB1886" s="40">
        <v>0</v>
      </c>
      <c r="BC1886"/>
      <c r="BI1886" s="2">
        <v>220.80157863012619</v>
      </c>
    </row>
    <row r="1887" spans="1:128" s="29" customFormat="1" x14ac:dyDescent="0.25">
      <c r="A1887" s="34" t="s">
        <v>94</v>
      </c>
      <c r="B1887" s="1">
        <v>39444</v>
      </c>
      <c r="C1887" s="2"/>
      <c r="D1887"/>
      <c r="E1887"/>
      <c r="F1887"/>
      <c r="G1887" t="s">
        <v>21</v>
      </c>
      <c r="H1887"/>
      <c r="I1887"/>
      <c r="J1887"/>
      <c r="K1887"/>
      <c r="L1887" s="6"/>
      <c r="M1887"/>
      <c r="N1887"/>
      <c r="O1887"/>
      <c r="P1887"/>
      <c r="Q1887"/>
      <c r="R1887"/>
      <c r="S1887"/>
      <c r="T1887"/>
      <c r="U1887"/>
      <c r="V1887" s="40"/>
      <c r="W1887"/>
      <c r="X1887"/>
      <c r="Y1887"/>
      <c r="Z1887"/>
      <c r="AA1887" s="40"/>
      <c r="AB1887"/>
      <c r="AC1887" s="42"/>
      <c r="AD1887"/>
      <c r="AE1887"/>
      <c r="AF1887"/>
      <c r="AG1887"/>
      <c r="AH1887"/>
      <c r="AI1887"/>
      <c r="AJ1887"/>
      <c r="AK1887"/>
      <c r="AL1887"/>
      <c r="AM1887"/>
      <c r="AN1887" s="40"/>
      <c r="AO1887"/>
      <c r="AP1887"/>
      <c r="AQ1887"/>
      <c r="AR1887" s="40"/>
      <c r="AS1887"/>
      <c r="AT1887"/>
      <c r="AU1887"/>
      <c r="AV1887"/>
      <c r="AW1887"/>
      <c r="AX1887" s="6"/>
      <c r="AY1887"/>
      <c r="AZ1887"/>
      <c r="BA1887"/>
      <c r="BB1887" s="40">
        <v>0</v>
      </c>
      <c r="BC1887"/>
      <c r="BD1887"/>
      <c r="BE1887"/>
      <c r="BF1887"/>
      <c r="BG1887"/>
      <c r="BH1887"/>
      <c r="BI1887" s="2">
        <v>212.85419405609429</v>
      </c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</row>
    <row r="1888" spans="1:128" x14ac:dyDescent="0.25">
      <c r="A1888" s="34" t="s">
        <v>94</v>
      </c>
      <c r="B1888" s="1">
        <v>39447</v>
      </c>
      <c r="C1888" s="2"/>
      <c r="G1888" t="s">
        <v>21</v>
      </c>
      <c r="U1888"/>
      <c r="X1888"/>
      <c r="Z1888"/>
      <c r="AC1888" s="42"/>
      <c r="AE1888"/>
      <c r="AM1888"/>
      <c r="AP1888"/>
      <c r="BA1888"/>
      <c r="BB1888" s="40">
        <v>0</v>
      </c>
      <c r="BC1888"/>
      <c r="BI1888" s="2">
        <v>189.94043414777761</v>
      </c>
    </row>
    <row r="1889" spans="1:128" x14ac:dyDescent="0.25">
      <c r="A1889" s="34" t="s">
        <v>94</v>
      </c>
      <c r="B1889" s="30">
        <v>39449</v>
      </c>
      <c r="C1889" s="31"/>
      <c r="D1889" s="30"/>
      <c r="E1889" s="29"/>
      <c r="F1889" s="29">
        <v>79</v>
      </c>
      <c r="G1889" t="s">
        <v>21</v>
      </c>
      <c r="H1889" s="31"/>
      <c r="I1889" s="32"/>
      <c r="J1889" s="32"/>
      <c r="K1889" s="31"/>
      <c r="L1889" s="36"/>
      <c r="M1889" s="31"/>
      <c r="N1889" s="31"/>
      <c r="O1889" s="31"/>
      <c r="P1889" s="32"/>
      <c r="Q1889" s="32"/>
      <c r="R1889" s="32"/>
      <c r="S1889" s="32"/>
      <c r="T1889" s="32"/>
      <c r="U1889" s="32"/>
      <c r="W1889" s="32"/>
      <c r="X1889" s="32"/>
      <c r="Y1889" s="32"/>
      <c r="Z1889" s="32"/>
      <c r="AB1889" s="32">
        <v>2.14</v>
      </c>
      <c r="AC1889" s="4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O1889" s="32"/>
      <c r="AP1889" s="32"/>
      <c r="AQ1889" s="32"/>
      <c r="AR1889" s="41">
        <v>216</v>
      </c>
      <c r="AS1889" s="32">
        <v>141.38999999999999</v>
      </c>
      <c r="AT1889" s="32">
        <v>7.44</v>
      </c>
      <c r="AU1889" s="32"/>
      <c r="AV1889" s="32"/>
      <c r="AW1889" s="32"/>
      <c r="AX1889" s="32"/>
      <c r="AY1889" s="32"/>
      <c r="AZ1889" s="32"/>
      <c r="BA1889" s="32"/>
      <c r="BB1889" s="40">
        <v>0</v>
      </c>
      <c r="BC1889" s="32"/>
      <c r="BE1889" s="32"/>
      <c r="BF1889" s="32"/>
      <c r="BG1889" s="32"/>
      <c r="BH1889" s="32"/>
      <c r="BI1889" s="31">
        <v>230.60861111974589</v>
      </c>
      <c r="BJ1889" s="32"/>
      <c r="BK1889" s="32"/>
      <c r="BL1889" s="32"/>
      <c r="BM1889" s="32"/>
      <c r="BN1889" s="32"/>
      <c r="BO1889" s="32"/>
      <c r="BP1889" s="32"/>
      <c r="BQ1889" s="32"/>
      <c r="BR1889" s="32"/>
      <c r="BS1889" s="32"/>
      <c r="BT1889" s="32"/>
      <c r="BU1889" s="32"/>
      <c r="BV1889" s="32"/>
      <c r="BW1889" s="32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32"/>
      <c r="CK1889" s="32"/>
      <c r="CL1889" s="32"/>
      <c r="CM1889" s="32"/>
      <c r="CN1889" s="32"/>
      <c r="CO1889" s="32"/>
      <c r="CP1889" s="32"/>
      <c r="CQ1889" s="32"/>
      <c r="CR1889" s="32"/>
      <c r="CS1889" s="32"/>
      <c r="CT1889" s="32"/>
      <c r="CU1889" s="32"/>
      <c r="CV1889" s="32"/>
      <c r="CW1889" s="32"/>
      <c r="CX1889" s="32"/>
      <c r="CY1889" s="32"/>
      <c r="CZ1889" s="32"/>
      <c r="DA1889" s="32"/>
      <c r="DB1889" s="32"/>
      <c r="DC1889" s="32"/>
      <c r="DD1889" s="32"/>
      <c r="DE1889" s="32"/>
      <c r="DF1889" s="32"/>
      <c r="DG1889" s="32"/>
      <c r="DH1889" s="32"/>
      <c r="DI1889" s="32"/>
      <c r="DJ1889" s="32"/>
      <c r="DK1889" s="32"/>
      <c r="DL1889" s="32"/>
      <c r="DM1889" s="32"/>
      <c r="DN1889" s="32"/>
      <c r="DO1889" s="32"/>
      <c r="DP1889" s="32"/>
      <c r="DQ1889" s="32"/>
      <c r="DR1889" s="32"/>
      <c r="DS1889" s="32"/>
      <c r="DT1889" s="32"/>
      <c r="DU1889" s="32"/>
      <c r="DV1889" s="32"/>
      <c r="DW1889" s="32"/>
      <c r="DX1889" s="32"/>
    </row>
    <row r="1890" spans="1:128" x14ac:dyDescent="0.25">
      <c r="A1890" s="34" t="s">
        <v>94</v>
      </c>
      <c r="B1890" s="1">
        <v>39451</v>
      </c>
      <c r="C1890" s="2"/>
      <c r="G1890" t="s">
        <v>21</v>
      </c>
      <c r="U1890"/>
      <c r="X1890"/>
      <c r="Z1890"/>
      <c r="AC1890" s="42"/>
      <c r="AE1890"/>
      <c r="AM1890"/>
      <c r="AP1890"/>
      <c r="BA1890"/>
      <c r="BB1890" s="40">
        <v>0</v>
      </c>
      <c r="BC1890"/>
      <c r="BI1890" s="2">
        <v>217.9819853022332</v>
      </c>
    </row>
    <row r="1891" spans="1:128" x14ac:dyDescent="0.25">
      <c r="A1891" s="34" t="s">
        <v>94</v>
      </c>
      <c r="B1891" s="1">
        <v>39454</v>
      </c>
      <c r="C1891" s="2"/>
      <c r="G1891" t="s">
        <v>21</v>
      </c>
      <c r="U1891"/>
      <c r="X1891"/>
      <c r="Z1891"/>
      <c r="AC1891" s="42"/>
      <c r="AE1891"/>
      <c r="AM1891"/>
      <c r="AP1891"/>
      <c r="BA1891"/>
      <c r="BB1891" s="40">
        <v>0</v>
      </c>
      <c r="BC1891"/>
      <c r="BI1891" s="2">
        <v>229.0939208672205</v>
      </c>
    </row>
    <row r="1892" spans="1:128" x14ac:dyDescent="0.25">
      <c r="A1892" s="34" t="s">
        <v>94</v>
      </c>
      <c r="B1892" s="1">
        <v>39457</v>
      </c>
      <c r="C1892" s="2"/>
      <c r="G1892" t="s">
        <v>21</v>
      </c>
      <c r="U1892"/>
      <c r="X1892"/>
      <c r="Z1892"/>
      <c r="AC1892" s="42"/>
      <c r="AE1892"/>
      <c r="AM1892"/>
      <c r="AP1892"/>
      <c r="BA1892"/>
      <c r="BB1892" s="40">
        <v>0</v>
      </c>
      <c r="BC1892"/>
      <c r="BI1892" s="2">
        <v>216.2429846115472</v>
      </c>
    </row>
    <row r="1893" spans="1:128" x14ac:dyDescent="0.25">
      <c r="A1893" s="34" t="s">
        <v>94</v>
      </c>
      <c r="B1893" s="1">
        <v>39460</v>
      </c>
      <c r="C1893" s="2"/>
      <c r="G1893" t="s">
        <v>21</v>
      </c>
      <c r="U1893"/>
      <c r="X1893"/>
      <c r="Z1893"/>
      <c r="AC1893" s="42"/>
      <c r="AE1893"/>
      <c r="AM1893"/>
      <c r="AP1893"/>
      <c r="BA1893"/>
      <c r="BB1893" s="40">
        <v>0</v>
      </c>
      <c r="BC1893"/>
      <c r="BI1893" s="2">
        <v>196.95837923669001</v>
      </c>
    </row>
    <row r="1894" spans="1:128" x14ac:dyDescent="0.25">
      <c r="A1894" s="34" t="s">
        <v>94</v>
      </c>
      <c r="B1894" s="1">
        <v>39461</v>
      </c>
      <c r="C1894" s="2"/>
      <c r="G1894" t="s">
        <v>21</v>
      </c>
      <c r="U1894"/>
      <c r="X1894"/>
      <c r="Z1894"/>
      <c r="AC1894" s="42"/>
      <c r="AE1894"/>
      <c r="AM1894"/>
      <c r="AP1894"/>
      <c r="BA1894"/>
      <c r="BB1894" s="40">
        <v>0</v>
      </c>
      <c r="BC1894"/>
      <c r="BI1894" s="2">
        <v>186.9936067569169</v>
      </c>
    </row>
    <row r="1895" spans="1:128" x14ac:dyDescent="0.25">
      <c r="A1895" s="34" t="s">
        <v>94</v>
      </c>
      <c r="B1895" s="1">
        <v>39462</v>
      </c>
      <c r="C1895" s="2"/>
      <c r="D1895" s="1"/>
      <c r="F1895">
        <v>92</v>
      </c>
      <c r="G1895" t="s">
        <v>21</v>
      </c>
      <c r="H1895" s="2"/>
      <c r="I1895" s="12"/>
      <c r="J1895" s="12"/>
      <c r="K1895" s="2"/>
      <c r="L1895" s="36"/>
      <c r="M1895" s="2"/>
      <c r="N1895" s="2"/>
      <c r="O1895" s="2"/>
      <c r="P1895" s="12"/>
      <c r="Q1895" s="12"/>
      <c r="R1895" s="12"/>
      <c r="S1895" s="12"/>
      <c r="T1895" s="12"/>
      <c r="U1895" s="12"/>
      <c r="W1895" s="12"/>
      <c r="X1895" s="12"/>
      <c r="Y1895" s="12"/>
      <c r="Z1895" s="12"/>
      <c r="AB1895" s="12">
        <v>2.78</v>
      </c>
      <c r="AC1895" s="4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O1895" s="12"/>
      <c r="AP1895" s="12"/>
      <c r="AQ1895" s="12"/>
      <c r="AR1895" s="41">
        <v>368</v>
      </c>
      <c r="AS1895" s="12">
        <v>205.99</v>
      </c>
      <c r="AT1895" s="12">
        <v>76.849999999999994</v>
      </c>
      <c r="AU1895" s="12"/>
      <c r="AV1895" s="12"/>
      <c r="AW1895" s="12"/>
      <c r="AX1895" s="13"/>
      <c r="AY1895" s="12"/>
      <c r="AZ1895" s="12"/>
      <c r="BA1895" s="12"/>
      <c r="BB1895" s="40">
        <v>0</v>
      </c>
      <c r="BC1895" s="12"/>
      <c r="BE1895" s="12"/>
      <c r="BF1895" s="12"/>
      <c r="BG1895" s="12"/>
      <c r="BH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12"/>
      <c r="CK1895" s="12"/>
      <c r="CL1895" s="12"/>
      <c r="CM1895" s="12"/>
      <c r="CN1895" s="12"/>
      <c r="CO1895" s="12"/>
      <c r="CP1895" s="12"/>
      <c r="CQ1895" s="12"/>
      <c r="CR1895" s="12"/>
      <c r="CS1895" s="12"/>
      <c r="CT1895" s="12"/>
      <c r="CU1895" s="12"/>
      <c r="CV1895" s="12"/>
      <c r="CW1895" s="12"/>
      <c r="CX1895" s="12"/>
      <c r="CY1895" s="12"/>
      <c r="CZ1895" s="12"/>
      <c r="DA1895" s="12"/>
      <c r="DB1895" s="12"/>
      <c r="DC1895" s="12"/>
      <c r="DD1895" s="12"/>
      <c r="DE1895" s="12"/>
      <c r="DF1895" s="12"/>
      <c r="DG1895" s="12"/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/>
      <c r="DT1895" s="12"/>
      <c r="DU1895" s="12"/>
      <c r="DV1895" s="12"/>
      <c r="DW1895" s="12"/>
      <c r="DX1895" s="12"/>
    </row>
    <row r="1896" spans="1:128" x14ac:dyDescent="0.25">
      <c r="A1896" s="34" t="s">
        <v>94</v>
      </c>
      <c r="B1896" s="1">
        <v>39468</v>
      </c>
      <c r="C1896" s="2"/>
      <c r="G1896" t="s">
        <v>21</v>
      </c>
      <c r="U1896"/>
      <c r="X1896"/>
      <c r="Z1896"/>
      <c r="AC1896" s="42"/>
      <c r="AE1896"/>
      <c r="AM1896"/>
      <c r="AP1896"/>
      <c r="BA1896"/>
      <c r="BB1896" s="40">
        <v>0</v>
      </c>
      <c r="BC1896"/>
      <c r="BI1896" s="2">
        <v>237.799227607066</v>
      </c>
    </row>
    <row r="1897" spans="1:128" x14ac:dyDescent="0.25">
      <c r="A1897" s="34" t="s">
        <v>94</v>
      </c>
      <c r="B1897" s="1">
        <v>39472</v>
      </c>
      <c r="C1897" s="2"/>
      <c r="G1897" t="s">
        <v>21</v>
      </c>
      <c r="U1897"/>
      <c r="X1897"/>
      <c r="Z1897"/>
      <c r="AC1897" s="42"/>
      <c r="AE1897"/>
      <c r="AM1897"/>
      <c r="AP1897"/>
      <c r="BA1897"/>
      <c r="BB1897" s="40">
        <v>0</v>
      </c>
      <c r="BC1897"/>
      <c r="BI1897" s="2">
        <v>224.77005291575909</v>
      </c>
    </row>
    <row r="1898" spans="1:128" x14ac:dyDescent="0.25">
      <c r="A1898" s="34" t="s">
        <v>94</v>
      </c>
      <c r="B1898" s="1">
        <v>39475</v>
      </c>
      <c r="C1898" s="2"/>
      <c r="G1898" t="s">
        <v>21</v>
      </c>
      <c r="U1898"/>
      <c r="X1898"/>
      <c r="Z1898"/>
      <c r="AC1898" s="42"/>
      <c r="AE1898"/>
      <c r="AM1898"/>
      <c r="AP1898"/>
      <c r="BA1898"/>
      <c r="BB1898" s="40">
        <v>0</v>
      </c>
      <c r="BC1898"/>
      <c r="BI1898" s="2">
        <v>195.21988064538161</v>
      </c>
    </row>
    <row r="1899" spans="1:128" x14ac:dyDescent="0.25">
      <c r="A1899" s="34" t="s">
        <v>94</v>
      </c>
      <c r="B1899" s="1">
        <v>39476</v>
      </c>
      <c r="C1899" s="2"/>
      <c r="D1899" s="1"/>
      <c r="F1899">
        <v>106</v>
      </c>
      <c r="G1899" t="s">
        <v>21</v>
      </c>
      <c r="H1899" s="2"/>
      <c r="I1899" s="12"/>
      <c r="J1899" s="12"/>
      <c r="K1899" s="2"/>
      <c r="L1899" s="36"/>
      <c r="M1899" s="2"/>
      <c r="N1899" s="2"/>
      <c r="O1899" s="2"/>
      <c r="P1899" s="12"/>
      <c r="Q1899" s="12"/>
      <c r="R1899" s="12"/>
      <c r="S1899" s="12"/>
      <c r="T1899" s="12"/>
      <c r="U1899" s="12"/>
      <c r="W1899" s="12"/>
      <c r="X1899" s="12"/>
      <c r="Y1899" s="12"/>
      <c r="Z1899" s="12"/>
      <c r="AB1899" s="12"/>
      <c r="AC1899" s="4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O1899" s="12"/>
      <c r="AP1899" s="12"/>
      <c r="AQ1899" s="12"/>
      <c r="AR1899" s="41">
        <v>385</v>
      </c>
      <c r="AS1899" s="12"/>
      <c r="AT1899" s="12"/>
      <c r="AU1899" s="12"/>
      <c r="AV1899" s="12"/>
      <c r="AW1899" s="12"/>
      <c r="AX1899" s="13"/>
      <c r="AY1899" s="12"/>
      <c r="AZ1899" s="12"/>
      <c r="BA1899" s="12"/>
      <c r="BB1899" s="40">
        <v>0</v>
      </c>
      <c r="BC1899" s="12"/>
      <c r="BE1899" s="12"/>
      <c r="BF1899" s="12"/>
      <c r="BG1899" s="12"/>
      <c r="BH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2"/>
      <c r="CH1899" s="12"/>
      <c r="CI1899" s="12"/>
      <c r="CJ1899" s="12"/>
      <c r="CK1899" s="12"/>
      <c r="CL1899" s="12"/>
      <c r="CM1899" s="12"/>
      <c r="CN1899" s="12"/>
      <c r="CO1899" s="12"/>
      <c r="CP1899" s="12"/>
      <c r="CQ1899" s="12"/>
      <c r="CR1899" s="12"/>
      <c r="CS1899" s="12"/>
      <c r="CT1899" s="12"/>
      <c r="CU1899" s="12"/>
      <c r="CV1899" s="12"/>
      <c r="CW1899" s="12"/>
      <c r="CX1899" s="12"/>
      <c r="CY1899" s="12"/>
      <c r="CZ1899" s="12"/>
      <c r="DA1899" s="12"/>
      <c r="DB1899" s="12"/>
      <c r="DC1899" s="12"/>
      <c r="DD1899" s="12"/>
      <c r="DE1899" s="12"/>
      <c r="DF1899" s="12"/>
      <c r="DG1899" s="12"/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/>
      <c r="DT1899" s="12"/>
      <c r="DU1899" s="12"/>
      <c r="DV1899" s="12"/>
      <c r="DW1899" s="12"/>
      <c r="DX1899" s="12"/>
    </row>
    <row r="1900" spans="1:128" x14ac:dyDescent="0.25">
      <c r="A1900" s="34" t="s">
        <v>94</v>
      </c>
      <c r="B1900" s="1">
        <v>39478</v>
      </c>
      <c r="C1900" s="2"/>
      <c r="G1900" t="s">
        <v>21</v>
      </c>
      <c r="U1900"/>
      <c r="X1900"/>
      <c r="Z1900"/>
      <c r="AC1900" s="42"/>
      <c r="AE1900"/>
      <c r="AM1900"/>
      <c r="AP1900"/>
      <c r="BA1900"/>
      <c r="BB1900" s="40">
        <v>0</v>
      </c>
      <c r="BC1900"/>
      <c r="BI1900" s="2">
        <v>221.2843980296181</v>
      </c>
    </row>
    <row r="1901" spans="1:128" x14ac:dyDescent="0.25">
      <c r="A1901" s="34" t="s">
        <v>94</v>
      </c>
      <c r="B1901" s="1">
        <v>39481</v>
      </c>
      <c r="C1901" s="2"/>
      <c r="G1901" t="s">
        <v>21</v>
      </c>
      <c r="U1901"/>
      <c r="X1901"/>
      <c r="Z1901"/>
      <c r="AC1901" s="42"/>
      <c r="AE1901"/>
      <c r="AM1901"/>
      <c r="AP1901"/>
      <c r="BA1901"/>
      <c r="BB1901" s="40">
        <v>0</v>
      </c>
      <c r="BC1901"/>
      <c r="BI1901" s="2">
        <v>218.67269626164631</v>
      </c>
    </row>
    <row r="1902" spans="1:128" x14ac:dyDescent="0.25">
      <c r="A1902" s="34" t="s">
        <v>94</v>
      </c>
      <c r="B1902" s="1">
        <v>39485</v>
      </c>
      <c r="C1902" s="2"/>
      <c r="D1902" s="1"/>
      <c r="F1902">
        <v>115</v>
      </c>
      <c r="G1902" t="s">
        <v>21</v>
      </c>
      <c r="H1902" s="2"/>
      <c r="I1902" s="12"/>
      <c r="J1902" s="12"/>
      <c r="K1902" s="2"/>
      <c r="L1902" s="36"/>
      <c r="M1902" s="2"/>
      <c r="N1902" s="2"/>
      <c r="O1902" s="2"/>
      <c r="P1902" s="12"/>
      <c r="Q1902" s="12"/>
      <c r="R1902" s="12"/>
      <c r="S1902" s="12"/>
      <c r="T1902" s="12"/>
      <c r="U1902" s="12"/>
      <c r="W1902" s="12"/>
      <c r="X1902" s="12"/>
      <c r="Y1902" s="12"/>
      <c r="Z1902" s="12"/>
      <c r="AB1902" s="12">
        <v>3.63</v>
      </c>
      <c r="AC1902" s="4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O1902" s="12"/>
      <c r="AP1902" s="12"/>
      <c r="AQ1902" s="12"/>
      <c r="AR1902" s="41">
        <v>351</v>
      </c>
      <c r="AS1902" s="12">
        <v>20.22</v>
      </c>
      <c r="AT1902" s="12">
        <v>177.83</v>
      </c>
      <c r="AU1902" s="12"/>
      <c r="AV1902" s="12"/>
      <c r="AW1902" s="12"/>
      <c r="AX1902" s="13"/>
      <c r="AY1902" s="12"/>
      <c r="AZ1902" s="12"/>
      <c r="BA1902" s="12"/>
      <c r="BB1902" s="40">
        <v>0</v>
      </c>
      <c r="BC1902" s="12"/>
      <c r="BE1902" s="12"/>
      <c r="BF1902" s="12"/>
      <c r="BG1902" s="12"/>
      <c r="BH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/>
      <c r="CV1902" s="12"/>
      <c r="CW1902" s="12"/>
      <c r="CX1902" s="12"/>
      <c r="CY1902" s="12"/>
      <c r="CZ1902" s="12"/>
      <c r="DA1902" s="12"/>
      <c r="DB1902" s="12"/>
      <c r="DC1902" s="12"/>
      <c r="DD1902" s="12"/>
      <c r="DE1902" s="12"/>
      <c r="DF1902" s="12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</row>
    <row r="1903" spans="1:128" x14ac:dyDescent="0.25">
      <c r="A1903" s="34" t="s">
        <v>94</v>
      </c>
      <c r="B1903" s="1">
        <v>39486</v>
      </c>
      <c r="C1903" s="2"/>
      <c r="G1903" t="s">
        <v>21</v>
      </c>
      <c r="U1903"/>
      <c r="X1903"/>
      <c r="Z1903"/>
      <c r="AC1903" s="42"/>
      <c r="AE1903"/>
      <c r="AM1903"/>
      <c r="AP1903"/>
      <c r="BA1903"/>
      <c r="BB1903" s="40">
        <v>0</v>
      </c>
      <c r="BC1903"/>
      <c r="BI1903" s="2">
        <v>203.46205456959211</v>
      </c>
    </row>
    <row r="1904" spans="1:128" x14ac:dyDescent="0.25">
      <c r="A1904" s="34" t="s">
        <v>94</v>
      </c>
      <c r="B1904" s="1">
        <v>39488</v>
      </c>
      <c r="C1904" s="2"/>
      <c r="G1904" t="s">
        <v>21</v>
      </c>
      <c r="U1904"/>
      <c r="X1904"/>
      <c r="Z1904"/>
      <c r="AC1904" s="42"/>
      <c r="AE1904"/>
      <c r="AM1904"/>
      <c r="AP1904"/>
      <c r="BA1904"/>
      <c r="BB1904" s="40">
        <v>0</v>
      </c>
      <c r="BC1904"/>
      <c r="BI1904" s="2">
        <v>197.6123273379641</v>
      </c>
    </row>
    <row r="1905" spans="1:128" x14ac:dyDescent="0.25">
      <c r="A1905" s="34" t="s">
        <v>94</v>
      </c>
      <c r="B1905" s="1">
        <v>39491</v>
      </c>
      <c r="C1905" s="2"/>
      <c r="G1905" t="s">
        <v>21</v>
      </c>
      <c r="U1905"/>
      <c r="X1905"/>
      <c r="Z1905"/>
      <c r="AC1905" s="42"/>
      <c r="AE1905"/>
      <c r="AM1905"/>
      <c r="AP1905"/>
      <c r="BA1905"/>
      <c r="BB1905" s="40">
        <v>0</v>
      </c>
      <c r="BC1905"/>
      <c r="BI1905" s="2">
        <v>236.25056855361501</v>
      </c>
    </row>
    <row r="1906" spans="1:128" x14ac:dyDescent="0.25">
      <c r="A1906" s="34" t="s">
        <v>94</v>
      </c>
      <c r="B1906" s="1">
        <v>39493</v>
      </c>
      <c r="C1906" s="2"/>
      <c r="G1906" t="s">
        <v>21</v>
      </c>
      <c r="U1906"/>
      <c r="X1906"/>
      <c r="Z1906"/>
      <c r="AC1906" s="42"/>
      <c r="AE1906"/>
      <c r="AM1906"/>
      <c r="AP1906"/>
      <c r="BA1906"/>
      <c r="BB1906" s="40">
        <v>0</v>
      </c>
      <c r="BC1906"/>
      <c r="BI1906" s="2">
        <v>227.34504632200381</v>
      </c>
    </row>
    <row r="1907" spans="1:128" x14ac:dyDescent="0.25">
      <c r="A1907" s="34" t="s">
        <v>94</v>
      </c>
      <c r="B1907" s="1">
        <v>39495</v>
      </c>
      <c r="C1907" s="2"/>
      <c r="G1907" t="s">
        <v>21</v>
      </c>
      <c r="U1907"/>
      <c r="X1907"/>
      <c r="Z1907"/>
      <c r="AC1907" s="42"/>
      <c r="AE1907"/>
      <c r="AM1907"/>
      <c r="AP1907"/>
      <c r="BA1907"/>
      <c r="BB1907" s="40">
        <v>0</v>
      </c>
      <c r="BC1907"/>
      <c r="BI1907" s="2">
        <v>217.66221351354741</v>
      </c>
    </row>
    <row r="1908" spans="1:128" x14ac:dyDescent="0.25">
      <c r="A1908" s="34" t="s">
        <v>94</v>
      </c>
      <c r="B1908" s="1">
        <v>39498</v>
      </c>
      <c r="C1908" s="2"/>
      <c r="G1908" t="s">
        <v>21</v>
      </c>
      <c r="U1908"/>
      <c r="X1908"/>
      <c r="Z1908"/>
      <c r="AC1908" s="42"/>
      <c r="AE1908"/>
      <c r="AM1908"/>
      <c r="AP1908"/>
      <c r="BA1908"/>
      <c r="BB1908" s="40">
        <v>0</v>
      </c>
      <c r="BC1908"/>
      <c r="BI1908" s="2">
        <v>229.64640069345549</v>
      </c>
    </row>
    <row r="1909" spans="1:128" s="29" customFormat="1" x14ac:dyDescent="0.25">
      <c r="A1909" s="34" t="s">
        <v>94</v>
      </c>
      <c r="B1909" s="1">
        <v>39500</v>
      </c>
      <c r="C1909" s="2"/>
      <c r="D1909"/>
      <c r="E1909"/>
      <c r="F1909"/>
      <c r="G1909" t="s">
        <v>21</v>
      </c>
      <c r="H1909"/>
      <c r="I1909"/>
      <c r="J1909"/>
      <c r="K1909"/>
      <c r="L1909" s="6"/>
      <c r="M1909"/>
      <c r="N1909"/>
      <c r="O1909"/>
      <c r="P1909"/>
      <c r="Q1909"/>
      <c r="R1909"/>
      <c r="S1909"/>
      <c r="T1909"/>
      <c r="U1909"/>
      <c r="V1909" s="40"/>
      <c r="W1909"/>
      <c r="X1909"/>
      <c r="Y1909"/>
      <c r="Z1909"/>
      <c r="AA1909" s="40"/>
      <c r="AB1909"/>
      <c r="AC1909" s="42"/>
      <c r="AD1909"/>
      <c r="AE1909"/>
      <c r="AF1909"/>
      <c r="AG1909"/>
      <c r="AH1909"/>
      <c r="AI1909"/>
      <c r="AJ1909"/>
      <c r="AK1909"/>
      <c r="AL1909"/>
      <c r="AM1909"/>
      <c r="AN1909" s="40"/>
      <c r="AO1909"/>
      <c r="AP1909"/>
      <c r="AQ1909"/>
      <c r="AR1909" s="40"/>
      <c r="AS1909"/>
      <c r="AT1909"/>
      <c r="AU1909"/>
      <c r="AV1909"/>
      <c r="AW1909"/>
      <c r="AX1909" s="6"/>
      <c r="AY1909"/>
      <c r="AZ1909"/>
      <c r="BA1909"/>
      <c r="BB1909" s="40">
        <v>0</v>
      </c>
      <c r="BC1909"/>
      <c r="BD1909"/>
      <c r="BE1909"/>
      <c r="BF1909"/>
      <c r="BG1909"/>
      <c r="BH1909"/>
      <c r="BI1909" s="2">
        <v>193.93208845660681</v>
      </c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</row>
    <row r="1910" spans="1:128" x14ac:dyDescent="0.25">
      <c r="A1910" s="34" t="s">
        <v>94</v>
      </c>
      <c r="B1910" s="1">
        <v>39502</v>
      </c>
      <c r="C1910" s="2"/>
      <c r="G1910" t="s">
        <v>21</v>
      </c>
      <c r="U1910"/>
      <c r="X1910"/>
      <c r="Z1910"/>
      <c r="AC1910" s="42"/>
      <c r="AE1910"/>
      <c r="AM1910"/>
      <c r="AP1910"/>
      <c r="BA1910"/>
      <c r="BB1910" s="40">
        <v>0</v>
      </c>
      <c r="BC1910"/>
      <c r="BI1910" s="2">
        <v>189.14632399407051</v>
      </c>
    </row>
    <row r="1911" spans="1:128" x14ac:dyDescent="0.25">
      <c r="A1911" s="34" t="s">
        <v>94</v>
      </c>
      <c r="B1911" s="30">
        <v>39505</v>
      </c>
      <c r="C1911" s="31"/>
      <c r="D1911" s="30"/>
      <c r="E1911" s="29"/>
      <c r="F1911" s="29">
        <v>135</v>
      </c>
      <c r="G1911" t="s">
        <v>21</v>
      </c>
      <c r="H1911" s="31"/>
      <c r="I1911" s="32"/>
      <c r="J1911" s="32"/>
      <c r="K1911" s="31"/>
      <c r="L1911" s="36"/>
      <c r="M1911" s="31"/>
      <c r="N1911" s="31"/>
      <c r="O1911" s="31"/>
      <c r="P1911" s="32"/>
      <c r="Q1911" s="32"/>
      <c r="R1911" s="32"/>
      <c r="S1911" s="32"/>
      <c r="T1911" s="32"/>
      <c r="U1911" s="32"/>
      <c r="W1911" s="32"/>
      <c r="X1911" s="32"/>
      <c r="Y1911" s="32"/>
      <c r="Z1911" s="32"/>
      <c r="AB1911" s="32">
        <v>3.4</v>
      </c>
      <c r="AC1911" s="4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O1911" s="32"/>
      <c r="AP1911" s="32"/>
      <c r="AQ1911" s="32"/>
      <c r="AR1911" s="41">
        <v>423</v>
      </c>
      <c r="AS1911" s="32">
        <v>10.3</v>
      </c>
      <c r="AT1911" s="32">
        <v>212.59</v>
      </c>
      <c r="AU1911" s="32">
        <v>0.58447479649342526</v>
      </c>
      <c r="AV1911" s="32"/>
      <c r="AW1911" s="32"/>
      <c r="AX1911" s="32"/>
      <c r="AY1911" s="32"/>
      <c r="AZ1911" s="32"/>
      <c r="BA1911" s="32"/>
      <c r="BB1911" s="40">
        <v>0</v>
      </c>
      <c r="BC1911" s="32"/>
      <c r="BE1911" s="32"/>
      <c r="BF1911" s="32"/>
      <c r="BG1911" s="32"/>
      <c r="BH1911" s="32"/>
      <c r="BI1911" s="31">
        <v>221.385201322038</v>
      </c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/>
      <c r="DG1911" s="32"/>
      <c r="DH1911" s="32"/>
      <c r="DI1911" s="32"/>
      <c r="DJ1911" s="32"/>
      <c r="DK1911" s="32"/>
      <c r="DL1911" s="32"/>
      <c r="DM1911" s="32"/>
      <c r="DN1911" s="32"/>
      <c r="DO1911" s="32"/>
      <c r="DP1911" s="32"/>
      <c r="DQ1911" s="32"/>
      <c r="DR1911" s="32"/>
      <c r="DS1911" s="32"/>
      <c r="DT1911" s="32"/>
      <c r="DU1911" s="32"/>
      <c r="DV1911" s="32"/>
      <c r="DW1911" s="32"/>
      <c r="DX1911" s="32"/>
    </row>
    <row r="1912" spans="1:128" x14ac:dyDescent="0.25">
      <c r="A1912" s="34" t="s">
        <v>94</v>
      </c>
      <c r="B1912" s="1">
        <v>39511</v>
      </c>
      <c r="C1912" s="2"/>
      <c r="G1912" t="s">
        <v>21</v>
      </c>
      <c r="U1912"/>
      <c r="X1912"/>
      <c r="Z1912"/>
      <c r="AC1912" s="42"/>
      <c r="AE1912"/>
      <c r="AM1912"/>
      <c r="AP1912"/>
      <c r="BA1912"/>
      <c r="BB1912" s="40">
        <v>0</v>
      </c>
      <c r="BC1912"/>
      <c r="BI1912" s="2">
        <v>207.05220175045429</v>
      </c>
    </row>
    <row r="1913" spans="1:128" x14ac:dyDescent="0.25">
      <c r="A1913" s="34" t="s">
        <v>94</v>
      </c>
      <c r="B1913" s="1">
        <v>39516</v>
      </c>
      <c r="C1913" s="2"/>
      <c r="G1913" t="s">
        <v>21</v>
      </c>
      <c r="U1913"/>
      <c r="X1913"/>
      <c r="Z1913"/>
      <c r="AC1913" s="42"/>
      <c r="AE1913"/>
      <c r="AM1913"/>
      <c r="AP1913"/>
      <c r="BA1913"/>
      <c r="BB1913" s="40">
        <v>0</v>
      </c>
      <c r="BC1913"/>
      <c r="BI1913" s="2">
        <v>182.2196477122927</v>
      </c>
    </row>
    <row r="1914" spans="1:128" x14ac:dyDescent="0.25">
      <c r="A1914" s="34" t="s">
        <v>94</v>
      </c>
      <c r="B1914" s="1">
        <v>39519</v>
      </c>
      <c r="C1914" s="2"/>
      <c r="G1914" t="s">
        <v>21</v>
      </c>
      <c r="U1914"/>
      <c r="X1914"/>
      <c r="Z1914"/>
      <c r="AC1914" s="42"/>
      <c r="AE1914"/>
      <c r="AM1914"/>
      <c r="AP1914"/>
      <c r="BA1914"/>
      <c r="BB1914" s="40">
        <v>0</v>
      </c>
      <c r="BC1914"/>
      <c r="BI1914" s="2">
        <v>219.9040134991894</v>
      </c>
    </row>
    <row r="1915" spans="1:128" x14ac:dyDescent="0.25">
      <c r="A1915" s="34" t="s">
        <v>94</v>
      </c>
      <c r="B1915" s="1">
        <v>39525</v>
      </c>
      <c r="C1915" s="2"/>
      <c r="G1915" t="s">
        <v>21</v>
      </c>
      <c r="U1915"/>
      <c r="X1915"/>
      <c r="Z1915"/>
      <c r="AC1915" s="42"/>
      <c r="AE1915"/>
      <c r="AM1915"/>
      <c r="AP1915"/>
      <c r="BA1915"/>
      <c r="BB1915" s="40">
        <v>0</v>
      </c>
      <c r="BC1915"/>
      <c r="BI1915" s="2">
        <v>183.3563976319935</v>
      </c>
    </row>
    <row r="1916" spans="1:128" x14ac:dyDescent="0.25">
      <c r="A1916" s="34" t="s">
        <v>94</v>
      </c>
      <c r="B1916" s="1">
        <v>39532</v>
      </c>
      <c r="C1916" s="2"/>
      <c r="G1916" t="s">
        <v>21</v>
      </c>
      <c r="U1916"/>
      <c r="X1916"/>
      <c r="Z1916"/>
      <c r="AC1916" s="42"/>
      <c r="AE1916"/>
      <c r="AM1916"/>
      <c r="AP1916"/>
      <c r="BA1916"/>
      <c r="BB1916" s="40">
        <v>0</v>
      </c>
      <c r="BC1916"/>
      <c r="BI1916" s="2">
        <v>148.53481551197211</v>
      </c>
    </row>
    <row r="1917" spans="1:128" x14ac:dyDescent="0.25">
      <c r="A1917" s="34" t="s">
        <v>94</v>
      </c>
      <c r="B1917" s="1">
        <v>39539</v>
      </c>
      <c r="C1917" s="2"/>
      <c r="G1917" t="s">
        <v>21</v>
      </c>
      <c r="U1917"/>
      <c r="X1917"/>
      <c r="Z1917"/>
      <c r="AC1917" s="42"/>
      <c r="AE1917"/>
      <c r="AM1917"/>
      <c r="AP1917"/>
      <c r="BA1917"/>
      <c r="BB1917" s="40">
        <v>0</v>
      </c>
      <c r="BC1917"/>
      <c r="BI1917" s="2">
        <v>133.04331245505969</v>
      </c>
    </row>
    <row r="1918" spans="1:128" x14ac:dyDescent="0.25">
      <c r="A1918" s="34" t="s">
        <v>94</v>
      </c>
      <c r="B1918" s="1">
        <v>39548</v>
      </c>
      <c r="C1918" s="2"/>
      <c r="G1918" t="s">
        <v>21</v>
      </c>
      <c r="U1918"/>
      <c r="X1918"/>
      <c r="Z1918"/>
      <c r="AC1918" s="42"/>
      <c r="AE1918"/>
      <c r="AM1918"/>
      <c r="AP1918"/>
      <c r="BA1918"/>
      <c r="BB1918" s="40">
        <v>0</v>
      </c>
      <c r="BC1918"/>
      <c r="BI1918" s="2">
        <v>114.8952063080514</v>
      </c>
    </row>
    <row r="1919" spans="1:128" x14ac:dyDescent="0.25">
      <c r="A1919" s="34" t="s">
        <v>94</v>
      </c>
      <c r="B1919" s="30">
        <v>39420</v>
      </c>
      <c r="C1919" s="2">
        <v>3</v>
      </c>
      <c r="D1919" t="s">
        <v>224</v>
      </c>
      <c r="E1919" s="29" t="s">
        <v>16</v>
      </c>
      <c r="F1919" s="29">
        <v>50</v>
      </c>
      <c r="G1919" t="s">
        <v>21</v>
      </c>
      <c r="H1919" s="31"/>
      <c r="I1919" s="32"/>
      <c r="J1919" s="32"/>
      <c r="K1919" s="31"/>
      <c r="L1919" s="36">
        <v>50</v>
      </c>
      <c r="M1919" s="31"/>
      <c r="N1919" s="31"/>
      <c r="O1919" s="31"/>
      <c r="P1919" s="32"/>
      <c r="Q1919" s="32"/>
      <c r="R1919" s="32"/>
      <c r="S1919" s="32"/>
      <c r="T1919" s="32"/>
      <c r="U1919" s="32"/>
      <c r="W1919" s="32"/>
      <c r="X1919" s="32"/>
      <c r="Y1919" s="32"/>
      <c r="Z1919" s="32"/>
      <c r="AB1919" s="32"/>
      <c r="AC1919" s="4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O1919" s="32"/>
      <c r="AP1919" s="32"/>
      <c r="AQ1919" s="32"/>
      <c r="AR1919" s="41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40">
        <v>0</v>
      </c>
      <c r="BC1919" s="32"/>
      <c r="BE1919" s="32"/>
      <c r="BF1919" s="32"/>
      <c r="BG1919" s="32"/>
      <c r="BH1919" s="32"/>
      <c r="BI1919" s="31">
        <v>217.94812230082931</v>
      </c>
      <c r="BJ1919" s="32"/>
      <c r="BK1919" s="32"/>
      <c r="BL1919" s="32"/>
      <c r="BM1919" s="32"/>
      <c r="BN1919" s="32"/>
      <c r="BO1919" s="32"/>
      <c r="BP1919" s="32"/>
      <c r="BQ1919" s="32"/>
      <c r="BR1919" s="32"/>
      <c r="BS1919" s="32"/>
      <c r="BT1919" s="32"/>
      <c r="BU1919" s="32"/>
      <c r="BV1919" s="32"/>
      <c r="BW1919" s="32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32"/>
      <c r="CK1919" s="32"/>
      <c r="CL1919" s="32"/>
      <c r="CM1919" s="32"/>
      <c r="CN1919" s="32"/>
      <c r="CO1919" s="32"/>
      <c r="CP1919" s="32"/>
      <c r="CQ1919" s="32"/>
      <c r="CR1919" s="32"/>
      <c r="CS1919" s="32"/>
      <c r="CT1919" s="32"/>
      <c r="CU1919" s="32"/>
      <c r="CV1919" s="32"/>
      <c r="CW1919" s="32"/>
      <c r="CX1919" s="32"/>
      <c r="CY1919" s="32"/>
      <c r="CZ1919" s="32"/>
      <c r="DA1919" s="32"/>
      <c r="DB1919" s="32"/>
      <c r="DC1919" s="32"/>
      <c r="DD1919" s="32"/>
      <c r="DE1919" s="32"/>
      <c r="DF1919" s="32"/>
      <c r="DG1919" s="32"/>
      <c r="DH1919" s="32"/>
      <c r="DI1919" s="32"/>
      <c r="DJ1919" s="32"/>
      <c r="DK1919" s="32"/>
      <c r="DL1919" s="32"/>
      <c r="DM1919" s="32"/>
      <c r="DN1919" s="32"/>
      <c r="DO1919" s="32"/>
      <c r="DP1919" s="32"/>
      <c r="DQ1919" s="32"/>
      <c r="DR1919" s="32"/>
      <c r="DS1919" s="32"/>
      <c r="DT1919" s="32"/>
      <c r="DU1919" s="32"/>
      <c r="DV1919" s="32"/>
      <c r="DW1919" s="32"/>
      <c r="DX1919" s="32"/>
    </row>
    <row r="1920" spans="1:128" x14ac:dyDescent="0.25">
      <c r="A1920" s="34" t="s">
        <v>86</v>
      </c>
      <c r="B1920" s="1">
        <v>39745</v>
      </c>
      <c r="C1920" s="2">
        <v>2</v>
      </c>
      <c r="D1920" s="1" t="s">
        <v>219</v>
      </c>
      <c r="E1920" t="s">
        <v>99</v>
      </c>
      <c r="F1920">
        <v>9</v>
      </c>
      <c r="G1920" t="s">
        <v>21</v>
      </c>
      <c r="H1920" s="2"/>
      <c r="I1920" s="12"/>
      <c r="J1920" s="12"/>
      <c r="K1920" s="2">
        <v>9</v>
      </c>
      <c r="L1920" s="36"/>
      <c r="M1920" s="2"/>
      <c r="N1920" s="2"/>
      <c r="O1920" s="2"/>
      <c r="P1920" s="12"/>
      <c r="Q1920" s="12"/>
      <c r="R1920" s="12"/>
      <c r="S1920" s="12"/>
      <c r="T1920" s="12"/>
      <c r="U1920" s="12"/>
      <c r="W1920" s="12"/>
      <c r="X1920" s="12"/>
      <c r="Y1920" s="12"/>
      <c r="Z1920" s="12"/>
      <c r="AB1920" s="12"/>
      <c r="AC1920" s="4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O1920" s="12"/>
      <c r="AP1920" s="12"/>
      <c r="AQ1920" s="12"/>
      <c r="AR1920" s="41"/>
      <c r="AS1920" s="12"/>
      <c r="AT1920" s="12"/>
      <c r="AU1920" s="12"/>
      <c r="AV1920" s="12"/>
      <c r="AW1920" s="12"/>
      <c r="AX1920" s="13"/>
      <c r="AY1920" s="12"/>
      <c r="AZ1920" s="12"/>
      <c r="BA1920" s="12"/>
      <c r="BB1920" s="40">
        <v>0</v>
      </c>
      <c r="BC1920" s="12"/>
      <c r="BE1920" s="12"/>
      <c r="BF1920" s="12"/>
      <c r="BG1920" s="12"/>
      <c r="BH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  <c r="CN1920" s="12"/>
      <c r="CO1920" s="12"/>
      <c r="CP1920" s="12"/>
      <c r="CQ1920" s="12"/>
      <c r="CR1920" s="12"/>
      <c r="CS1920" s="12"/>
      <c r="CT1920" s="12"/>
      <c r="CU1920" s="12"/>
      <c r="CV1920" s="12"/>
      <c r="CW1920" s="12"/>
      <c r="CX1920" s="12"/>
      <c r="CY1920" s="12"/>
      <c r="CZ1920" s="12"/>
      <c r="DA1920" s="12"/>
      <c r="DB1920" s="12"/>
      <c r="DC1920" s="12"/>
      <c r="DD1920" s="12"/>
      <c r="DE1920" s="12"/>
      <c r="DF1920" s="12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</row>
    <row r="1921" spans="1:128" x14ac:dyDescent="0.25">
      <c r="A1921" s="34" t="s">
        <v>86</v>
      </c>
      <c r="B1921" s="1">
        <v>39808</v>
      </c>
      <c r="C1921" s="2">
        <v>4</v>
      </c>
      <c r="D1921" t="s">
        <v>220</v>
      </c>
      <c r="E1921" t="s">
        <v>17</v>
      </c>
      <c r="F1921">
        <v>72</v>
      </c>
      <c r="G1921" t="s">
        <v>21</v>
      </c>
      <c r="H1921" s="2"/>
      <c r="I1921" s="12"/>
      <c r="J1921" s="12"/>
      <c r="K1921" s="2"/>
      <c r="L1921" s="36"/>
      <c r="M1921" s="2">
        <v>72</v>
      </c>
      <c r="N1921" s="2"/>
      <c r="O1921" s="2"/>
      <c r="P1921" s="12"/>
      <c r="Q1921" s="12"/>
      <c r="R1921" s="12"/>
      <c r="S1921" s="12"/>
      <c r="T1921" s="12"/>
      <c r="U1921" s="12"/>
      <c r="W1921" s="12"/>
      <c r="X1921" s="12"/>
      <c r="Y1921" s="12"/>
      <c r="Z1921" s="12"/>
      <c r="AB1921" s="12"/>
      <c r="AC1921" s="4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O1921" s="12"/>
      <c r="AP1921" s="12"/>
      <c r="AQ1921" s="12"/>
      <c r="AR1921" s="41"/>
      <c r="AS1921" s="12"/>
      <c r="AT1921" s="12"/>
      <c r="AU1921" s="12"/>
      <c r="AV1921" s="12"/>
      <c r="AW1921" s="12"/>
      <c r="AX1921" s="13"/>
      <c r="AY1921" s="12"/>
      <c r="AZ1921" s="12"/>
      <c r="BA1921" s="12"/>
      <c r="BB1921" s="40">
        <v>0</v>
      </c>
      <c r="BC1921" s="12"/>
      <c r="BE1921" s="12"/>
      <c r="BF1921" s="12"/>
      <c r="BG1921" s="12"/>
      <c r="BH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2"/>
      <c r="CH1921" s="12"/>
      <c r="CI1921" s="12"/>
      <c r="CJ1921" s="12"/>
      <c r="CK1921" s="12"/>
      <c r="CL1921" s="12"/>
      <c r="CM1921" s="12"/>
      <c r="CN1921" s="12"/>
      <c r="CO1921" s="12"/>
      <c r="CP1921" s="12"/>
      <c r="CQ1921" s="12"/>
      <c r="CR1921" s="12"/>
      <c r="CS1921" s="12"/>
      <c r="CT1921" s="12"/>
      <c r="CU1921" s="12"/>
      <c r="CV1921" s="12"/>
      <c r="CW1921" s="12"/>
      <c r="CX1921" s="12"/>
      <c r="CY1921" s="12"/>
      <c r="CZ1921" s="12"/>
      <c r="DA1921" s="12"/>
      <c r="DB1921" s="12"/>
      <c r="DC1921" s="12"/>
      <c r="DD1921" s="12"/>
      <c r="DE1921" s="12"/>
      <c r="DF1921" s="12"/>
      <c r="DG1921" s="12"/>
      <c r="DH1921" s="12"/>
      <c r="DI1921" s="12"/>
      <c r="DJ1921" s="12"/>
      <c r="DK1921" s="12"/>
      <c r="DL1921" s="12"/>
      <c r="DM1921" s="12"/>
      <c r="DN1921" s="12"/>
      <c r="DO1921" s="12"/>
      <c r="DP1921" s="12"/>
      <c r="DQ1921" s="12"/>
      <c r="DR1921" s="12"/>
      <c r="DS1921" s="12"/>
      <c r="DT1921" s="12"/>
      <c r="DU1921" s="12"/>
      <c r="DV1921" s="12"/>
      <c r="DW1921" s="12"/>
      <c r="DX1921" s="12"/>
    </row>
    <row r="1922" spans="1:128" x14ac:dyDescent="0.25">
      <c r="A1922" s="34" t="s">
        <v>86</v>
      </c>
      <c r="B1922" s="1">
        <v>39906</v>
      </c>
      <c r="C1922" s="36">
        <v>9</v>
      </c>
      <c r="D1922" t="s">
        <v>122</v>
      </c>
      <c r="E1922" t="s">
        <v>22</v>
      </c>
      <c r="F1922">
        <v>170</v>
      </c>
      <c r="G1922" t="s">
        <v>21</v>
      </c>
      <c r="H1922" s="2"/>
      <c r="I1922" s="12"/>
      <c r="J1922" s="12"/>
      <c r="K1922" s="2"/>
      <c r="L1922" s="36"/>
      <c r="M1922" s="2"/>
      <c r="N1922" s="2"/>
      <c r="O1922" s="2"/>
      <c r="P1922" s="12"/>
      <c r="Q1922" s="12"/>
      <c r="R1922" s="12"/>
      <c r="S1922" s="12"/>
      <c r="T1922" s="12"/>
      <c r="U1922" s="12"/>
      <c r="W1922" s="12"/>
      <c r="X1922" s="12"/>
      <c r="Y1922" s="12"/>
      <c r="Z1922" s="12"/>
      <c r="AB1922" s="12"/>
      <c r="AC1922" s="4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O1922" s="12"/>
      <c r="AP1922" s="12"/>
      <c r="AQ1922" s="12"/>
      <c r="AR1922" s="41"/>
      <c r="AS1922" s="12"/>
      <c r="AT1922" s="12"/>
      <c r="AU1922" s="12"/>
      <c r="AV1922" s="12"/>
      <c r="AW1922" s="12"/>
      <c r="AX1922" s="13"/>
      <c r="AY1922" s="12"/>
      <c r="AZ1922" s="12">
        <v>40.5</v>
      </c>
      <c r="BA1922" s="12">
        <v>2023.5347560975611</v>
      </c>
      <c r="BB1922" s="40">
        <v>202.35347560975612</v>
      </c>
      <c r="BC1922" s="12"/>
      <c r="BE1922" s="12"/>
      <c r="BF1922" s="12">
        <v>8.9</v>
      </c>
      <c r="BG1922" s="12"/>
      <c r="BH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12"/>
      <c r="CK1922" s="12"/>
      <c r="CL1922" s="12"/>
      <c r="CM1922" s="12"/>
      <c r="CN1922" s="12"/>
      <c r="CO1922" s="12"/>
      <c r="CP1922" s="12"/>
      <c r="CQ1922" s="12"/>
      <c r="CR1922" s="12"/>
      <c r="CS1922" s="12"/>
      <c r="CT1922" s="12"/>
      <c r="CU1922" s="12"/>
      <c r="CV1922" s="12"/>
      <c r="CW1922" s="12"/>
      <c r="CX1922" s="12"/>
      <c r="CY1922" s="12"/>
      <c r="CZ1922" s="12"/>
      <c r="DA1922" s="12"/>
      <c r="DB1922" s="12"/>
      <c r="DC1922" s="12"/>
      <c r="DD1922" s="12"/>
      <c r="DE1922" s="12"/>
      <c r="DF1922" s="12"/>
      <c r="DG1922" s="12"/>
      <c r="DH1922" s="12"/>
      <c r="DI1922" s="12"/>
      <c r="DJ1922" s="12"/>
      <c r="DK1922" s="12"/>
      <c r="DL1922" s="12"/>
      <c r="DM1922" s="12"/>
      <c r="DN1922" s="12"/>
      <c r="DO1922" s="12"/>
      <c r="DP1922" s="12"/>
      <c r="DQ1922" s="12"/>
      <c r="DR1922" s="12"/>
      <c r="DS1922" s="12"/>
      <c r="DT1922" s="12"/>
      <c r="DU1922" s="12"/>
      <c r="DV1922" s="12"/>
      <c r="DW1922" s="12"/>
      <c r="DX1922" s="12"/>
    </row>
    <row r="1923" spans="1:128" x14ac:dyDescent="0.25">
      <c r="A1923" s="34" t="s">
        <v>86</v>
      </c>
      <c r="B1923" s="1">
        <v>39885</v>
      </c>
      <c r="C1923" s="2">
        <v>8</v>
      </c>
      <c r="D1923" s="1" t="s">
        <v>221</v>
      </c>
      <c r="E1923" t="s">
        <v>19</v>
      </c>
      <c r="F1923">
        <v>149</v>
      </c>
      <c r="G1923" t="s">
        <v>21</v>
      </c>
      <c r="H1923" s="2"/>
      <c r="I1923" s="12"/>
      <c r="J1923" s="12"/>
      <c r="K1923" s="2"/>
      <c r="L1923" s="36"/>
      <c r="M1923" s="2"/>
      <c r="N1923" s="2"/>
      <c r="O1923" s="2">
        <v>149</v>
      </c>
      <c r="P1923" s="12"/>
      <c r="Q1923" s="12"/>
      <c r="R1923" s="12"/>
      <c r="S1923" s="12"/>
      <c r="T1923" s="12"/>
      <c r="U1923" s="12"/>
      <c r="W1923" s="12"/>
      <c r="X1923" s="12"/>
      <c r="Y1923" s="12"/>
      <c r="Z1923" s="12"/>
      <c r="AB1923" s="12"/>
      <c r="AC1923" s="4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O1923" s="12"/>
      <c r="AP1923" s="12"/>
      <c r="AQ1923" s="12"/>
      <c r="AR1923" s="41"/>
      <c r="AS1923" s="12"/>
      <c r="AT1923" s="12"/>
      <c r="AU1923" s="12"/>
      <c r="AV1923" s="12"/>
      <c r="AW1923" s="12"/>
      <c r="AX1923" s="13"/>
      <c r="AY1923" s="12"/>
      <c r="AZ1923" s="12"/>
      <c r="BA1923" s="12"/>
      <c r="BB1923" s="40">
        <v>0</v>
      </c>
      <c r="BC1923" s="12"/>
      <c r="BE1923" s="12"/>
      <c r="BF1923" s="12"/>
      <c r="BG1923" s="12"/>
      <c r="BH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2"/>
      <c r="CH1923" s="12"/>
      <c r="CI1923" s="12"/>
      <c r="CJ1923" s="12"/>
      <c r="CK1923" s="12"/>
      <c r="CL1923" s="12"/>
      <c r="CM1923" s="12"/>
      <c r="CN1923" s="12"/>
      <c r="CO1923" s="12"/>
      <c r="CP1923" s="12"/>
      <c r="CQ1923" s="12"/>
      <c r="CR1923" s="12"/>
      <c r="CS1923" s="12"/>
      <c r="CT1923" s="12"/>
      <c r="CU1923" s="12"/>
      <c r="CV1923" s="12"/>
      <c r="CW1923" s="12"/>
      <c r="CX1923" s="12"/>
      <c r="CY1923" s="12"/>
      <c r="CZ1923" s="12"/>
      <c r="DA1923" s="12"/>
      <c r="DB1923" s="12"/>
      <c r="DC1923" s="12"/>
      <c r="DD1923" s="12"/>
      <c r="DE1923" s="12"/>
      <c r="DF1923" s="12"/>
      <c r="DG1923" s="12"/>
      <c r="DH1923" s="12"/>
      <c r="DI1923" s="12"/>
      <c r="DJ1923" s="12"/>
      <c r="DK1923" s="12"/>
      <c r="DL1923" s="12"/>
      <c r="DM1923" s="12"/>
      <c r="DN1923" s="12"/>
      <c r="DO1923" s="12"/>
      <c r="DP1923" s="12"/>
      <c r="DQ1923" s="12"/>
      <c r="DR1923" s="12"/>
      <c r="DS1923" s="12"/>
      <c r="DT1923" s="12"/>
      <c r="DU1923" s="12"/>
      <c r="DV1923" s="12"/>
      <c r="DW1923" s="12"/>
      <c r="DX1923" s="12"/>
    </row>
    <row r="1924" spans="1:128" x14ac:dyDescent="0.25">
      <c r="A1924" s="34" t="s">
        <v>86</v>
      </c>
      <c r="B1924" s="1">
        <v>39736</v>
      </c>
      <c r="C1924" s="2">
        <v>0</v>
      </c>
      <c r="D1924" s="1" t="s">
        <v>223</v>
      </c>
      <c r="E1924" t="s">
        <v>14</v>
      </c>
      <c r="F1924">
        <v>0</v>
      </c>
      <c r="G1924" t="s">
        <v>21</v>
      </c>
      <c r="H1924" s="2"/>
      <c r="I1924" s="12"/>
      <c r="J1924" s="12"/>
      <c r="K1924" s="2"/>
      <c r="L1924" s="36"/>
      <c r="M1924" s="2"/>
      <c r="N1924" s="2"/>
      <c r="O1924" s="2"/>
      <c r="P1924" s="12"/>
      <c r="Q1924" s="12"/>
      <c r="R1924" s="12"/>
      <c r="S1924" s="12"/>
      <c r="T1924" s="12"/>
      <c r="U1924" s="12"/>
      <c r="W1924" s="12"/>
      <c r="X1924" s="12"/>
      <c r="Y1924" s="12"/>
      <c r="Z1924" s="12"/>
      <c r="AB1924" s="12"/>
      <c r="AC1924" s="4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O1924" s="12"/>
      <c r="AP1924" s="12"/>
      <c r="AQ1924" s="12"/>
      <c r="AR1924" s="41"/>
      <c r="AS1924" s="12"/>
      <c r="AT1924" s="12"/>
      <c r="AU1924" s="12"/>
      <c r="AV1924" s="12"/>
      <c r="AW1924" s="12"/>
      <c r="AX1924" s="13"/>
      <c r="AY1924" s="12"/>
      <c r="AZ1924" s="12"/>
      <c r="BA1924" s="12"/>
      <c r="BB1924" s="40">
        <v>0</v>
      </c>
      <c r="BC1924" s="12"/>
      <c r="BE1924" s="12"/>
      <c r="BF1924" s="12"/>
      <c r="BG1924" s="12"/>
      <c r="BH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2"/>
      <c r="CH1924" s="12"/>
      <c r="CI1924" s="12"/>
      <c r="CJ1924" s="12"/>
      <c r="CK1924" s="12"/>
      <c r="CL1924" s="12"/>
      <c r="CM1924" s="12"/>
      <c r="CN1924" s="12"/>
      <c r="CO1924" s="12"/>
      <c r="CP1924" s="12"/>
      <c r="CQ1924" s="12"/>
      <c r="CR1924" s="12"/>
      <c r="CS1924" s="12"/>
      <c r="CT1924" s="12"/>
      <c r="CU1924" s="12"/>
      <c r="CV1924" s="12"/>
      <c r="CW1924" s="12"/>
      <c r="CX1924" s="12"/>
      <c r="CY1924" s="12"/>
      <c r="CZ1924" s="12"/>
      <c r="DA1924" s="12"/>
      <c r="DB1924" s="12"/>
      <c r="DC1924" s="12"/>
      <c r="DD1924" s="12"/>
      <c r="DE1924" s="12"/>
      <c r="DF1924" s="12"/>
      <c r="DG1924" s="12"/>
      <c r="DH1924" s="12"/>
      <c r="DI1924" s="12"/>
      <c r="DJ1924" s="12"/>
      <c r="DK1924" s="12"/>
      <c r="DL1924" s="12"/>
      <c r="DM1924" s="12"/>
      <c r="DN1924" s="12"/>
      <c r="DO1924" s="12"/>
      <c r="DP1924" s="12"/>
      <c r="DQ1924" s="12"/>
      <c r="DR1924" s="12"/>
      <c r="DS1924" s="12"/>
      <c r="DT1924" s="12"/>
      <c r="DU1924" s="12"/>
      <c r="DV1924" s="12"/>
      <c r="DW1924" s="12"/>
      <c r="DX1924" s="12"/>
    </row>
    <row r="1925" spans="1:128" x14ac:dyDescent="0.25">
      <c r="A1925" s="34" t="s">
        <v>86</v>
      </c>
      <c r="B1925" s="1">
        <v>39764</v>
      </c>
      <c r="C1925" s="2"/>
      <c r="G1925" t="s">
        <v>21</v>
      </c>
      <c r="U1925"/>
      <c r="X1925"/>
      <c r="Z1925"/>
      <c r="AC1925" s="42"/>
      <c r="AE1925"/>
      <c r="AM1925"/>
      <c r="AP1925"/>
      <c r="BA1925"/>
      <c r="BB1925" s="40">
        <v>0</v>
      </c>
      <c r="BC1925"/>
      <c r="BI1925" s="2">
        <v>162.66823054203411</v>
      </c>
    </row>
    <row r="1926" spans="1:128" x14ac:dyDescent="0.25">
      <c r="A1926" s="34" t="s">
        <v>86</v>
      </c>
      <c r="B1926" s="1">
        <v>39776</v>
      </c>
      <c r="C1926" s="2"/>
      <c r="G1926" t="s">
        <v>21</v>
      </c>
      <c r="U1926"/>
      <c r="X1926"/>
      <c r="Z1926"/>
      <c r="AC1926" s="42"/>
      <c r="AE1926"/>
      <c r="AM1926"/>
      <c r="AP1926"/>
      <c r="BA1926"/>
      <c r="BB1926" s="40">
        <v>0</v>
      </c>
      <c r="BC1926"/>
      <c r="BI1926" s="2">
        <v>195.50913966225821</v>
      </c>
    </row>
    <row r="1927" spans="1:128" x14ac:dyDescent="0.25">
      <c r="A1927" s="34" t="s">
        <v>86</v>
      </c>
      <c r="B1927" s="1">
        <v>39783</v>
      </c>
      <c r="C1927" s="2"/>
      <c r="G1927" t="s">
        <v>21</v>
      </c>
      <c r="U1927"/>
      <c r="X1927"/>
      <c r="Z1927"/>
      <c r="AC1927" s="42"/>
      <c r="AE1927"/>
      <c r="AM1927"/>
      <c r="AP1927"/>
      <c r="BA1927"/>
      <c r="BB1927" s="40">
        <v>0</v>
      </c>
      <c r="BC1927"/>
      <c r="BI1927" s="2">
        <v>203.1272210521214</v>
      </c>
    </row>
    <row r="1928" spans="1:128" x14ac:dyDescent="0.25">
      <c r="A1928" s="34" t="s">
        <v>86</v>
      </c>
      <c r="B1928" s="1">
        <v>39793</v>
      </c>
      <c r="C1928" s="2"/>
      <c r="G1928" t="s">
        <v>21</v>
      </c>
      <c r="U1928"/>
      <c r="X1928"/>
      <c r="Z1928"/>
      <c r="AC1928" s="42"/>
      <c r="AE1928"/>
      <c r="AM1928"/>
      <c r="AP1928"/>
      <c r="BA1928"/>
      <c r="BB1928" s="40">
        <v>0</v>
      </c>
      <c r="BC1928"/>
      <c r="BI1928" s="2">
        <v>177.98480135371349</v>
      </c>
    </row>
    <row r="1929" spans="1:128" x14ac:dyDescent="0.25">
      <c r="A1929" s="34" t="s">
        <v>86</v>
      </c>
      <c r="B1929" s="1">
        <v>39797</v>
      </c>
      <c r="C1929" s="2"/>
      <c r="G1929" t="s">
        <v>21</v>
      </c>
      <c r="U1929"/>
      <c r="X1929"/>
      <c r="Z1929"/>
      <c r="AC1929" s="42"/>
      <c r="AE1929"/>
      <c r="AM1929"/>
      <c r="AP1929"/>
      <c r="BA1929"/>
      <c r="BB1929" s="40">
        <v>0</v>
      </c>
      <c r="BC1929"/>
      <c r="BI1929" s="2">
        <v>203.07787734666749</v>
      </c>
    </row>
    <row r="1930" spans="1:128" s="29" customFormat="1" x14ac:dyDescent="0.25">
      <c r="A1930" s="34" t="s">
        <v>86</v>
      </c>
      <c r="B1930" s="1">
        <v>39806</v>
      </c>
      <c r="C1930" s="2"/>
      <c r="D1930"/>
      <c r="E1930"/>
      <c r="F1930"/>
      <c r="G1930" t="s">
        <v>21</v>
      </c>
      <c r="H1930"/>
      <c r="I1930"/>
      <c r="J1930"/>
      <c r="K1930"/>
      <c r="L1930" s="6"/>
      <c r="M1930"/>
      <c r="N1930"/>
      <c r="O1930"/>
      <c r="P1930"/>
      <c r="Q1930"/>
      <c r="R1930"/>
      <c r="S1930"/>
      <c r="T1930"/>
      <c r="U1930"/>
      <c r="V1930" s="40"/>
      <c r="W1930"/>
      <c r="X1930"/>
      <c r="Y1930"/>
      <c r="Z1930"/>
      <c r="AA1930" s="40"/>
      <c r="AB1930"/>
      <c r="AC1930" s="42"/>
      <c r="AD1930"/>
      <c r="AE1930"/>
      <c r="AF1930"/>
      <c r="AG1930"/>
      <c r="AH1930"/>
      <c r="AI1930"/>
      <c r="AJ1930"/>
      <c r="AK1930"/>
      <c r="AL1930"/>
      <c r="AM1930"/>
      <c r="AN1930" s="40"/>
      <c r="AO1930"/>
      <c r="AP1930"/>
      <c r="AQ1930"/>
      <c r="AR1930" s="40"/>
      <c r="AS1930"/>
      <c r="AT1930"/>
      <c r="AU1930"/>
      <c r="AV1930"/>
      <c r="AW1930"/>
      <c r="AX1930" s="6"/>
      <c r="AY1930"/>
      <c r="AZ1930"/>
      <c r="BA1930"/>
      <c r="BB1930" s="40">
        <v>0</v>
      </c>
      <c r="BC1930"/>
      <c r="BD1930"/>
      <c r="BE1930"/>
      <c r="BF1930"/>
      <c r="BG1930"/>
      <c r="BH1930"/>
      <c r="BI1930" s="2">
        <v>162.66131058764159</v>
      </c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</row>
    <row r="1931" spans="1:128" x14ac:dyDescent="0.25">
      <c r="A1931" s="34" t="s">
        <v>86</v>
      </c>
      <c r="B1931" s="30">
        <v>39812</v>
      </c>
      <c r="C1931" s="31"/>
      <c r="D1931" s="30"/>
      <c r="E1931" s="29"/>
      <c r="F1931" s="29">
        <v>76</v>
      </c>
      <c r="G1931" t="s">
        <v>21</v>
      </c>
      <c r="H1931" s="31"/>
      <c r="I1931" s="32"/>
      <c r="J1931" s="32"/>
      <c r="K1931" s="31"/>
      <c r="L1931" s="36"/>
      <c r="M1931" s="31"/>
      <c r="N1931" s="31"/>
      <c r="O1931" s="31"/>
      <c r="P1931" s="32"/>
      <c r="Q1931" s="32"/>
      <c r="R1931" s="32"/>
      <c r="S1931" s="32"/>
      <c r="T1931" s="32"/>
      <c r="U1931" s="32"/>
      <c r="W1931" s="32"/>
      <c r="X1931" s="32"/>
      <c r="Y1931" s="32"/>
      <c r="Z1931" s="32"/>
      <c r="AB1931" s="32">
        <v>0.9</v>
      </c>
      <c r="AC1931" s="4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O1931" s="32"/>
      <c r="AP1931" s="32"/>
      <c r="AQ1931" s="32"/>
      <c r="AR1931" s="41">
        <v>167.3</v>
      </c>
      <c r="AS1931" s="32">
        <v>101.75</v>
      </c>
      <c r="AT1931" s="32">
        <v>5.25</v>
      </c>
      <c r="AU1931" s="32"/>
      <c r="AV1931" s="32"/>
      <c r="AW1931" s="32"/>
      <c r="AX1931" s="32"/>
      <c r="AY1931" s="32"/>
      <c r="AZ1931" s="32"/>
      <c r="BA1931" s="32"/>
      <c r="BB1931" s="40">
        <v>0</v>
      </c>
      <c r="BC1931" s="32"/>
      <c r="BE1931" s="32"/>
      <c r="BF1931" s="32"/>
      <c r="BG1931" s="32"/>
      <c r="BH1931" s="32"/>
      <c r="BI1931" s="31">
        <v>195.604180297792</v>
      </c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/>
      <c r="DG1931" s="32"/>
      <c r="DH1931" s="32"/>
      <c r="DI1931" s="32"/>
      <c r="DJ1931" s="32"/>
      <c r="DK1931" s="32"/>
      <c r="DL1931" s="32"/>
      <c r="DM1931" s="32"/>
      <c r="DN1931" s="32"/>
      <c r="DO1931" s="32"/>
      <c r="DP1931" s="32"/>
      <c r="DQ1931" s="32"/>
      <c r="DR1931" s="32"/>
      <c r="DS1931" s="32"/>
      <c r="DT1931" s="32"/>
      <c r="DU1931" s="32"/>
      <c r="DV1931" s="32"/>
      <c r="DW1931" s="32"/>
      <c r="DX1931" s="32"/>
    </row>
    <row r="1932" spans="1:128" s="29" customFormat="1" x14ac:dyDescent="0.25">
      <c r="A1932" s="34" t="s">
        <v>86</v>
      </c>
      <c r="B1932" s="1">
        <v>39818</v>
      </c>
      <c r="C1932" s="2"/>
      <c r="D1932"/>
      <c r="E1932"/>
      <c r="F1932"/>
      <c r="G1932" t="s">
        <v>21</v>
      </c>
      <c r="H1932"/>
      <c r="I1932"/>
      <c r="J1932"/>
      <c r="K1932"/>
      <c r="L1932" s="6"/>
      <c r="M1932"/>
      <c r="N1932"/>
      <c r="O1932"/>
      <c r="P1932"/>
      <c r="Q1932"/>
      <c r="R1932"/>
      <c r="S1932"/>
      <c r="T1932"/>
      <c r="U1932"/>
      <c r="V1932" s="40"/>
      <c r="W1932"/>
      <c r="X1932"/>
      <c r="Y1932"/>
      <c r="Z1932"/>
      <c r="AA1932" s="40"/>
      <c r="AB1932"/>
      <c r="AC1932" s="42"/>
      <c r="AD1932"/>
      <c r="AE1932"/>
      <c r="AF1932"/>
      <c r="AG1932"/>
      <c r="AH1932"/>
      <c r="AI1932"/>
      <c r="AJ1932"/>
      <c r="AK1932"/>
      <c r="AL1932"/>
      <c r="AM1932"/>
      <c r="AN1932" s="40"/>
      <c r="AO1932"/>
      <c r="AP1932"/>
      <c r="AQ1932"/>
      <c r="AR1932" s="40"/>
      <c r="AS1932"/>
      <c r="AT1932"/>
      <c r="AU1932"/>
      <c r="AV1932"/>
      <c r="AW1932"/>
      <c r="AX1932" s="6"/>
      <c r="AY1932"/>
      <c r="AZ1932"/>
      <c r="BA1932"/>
      <c r="BB1932" s="40">
        <v>0</v>
      </c>
      <c r="BC1932"/>
      <c r="BD1932"/>
      <c r="BE1932"/>
      <c r="BF1932"/>
      <c r="BG1932"/>
      <c r="BH1932"/>
      <c r="BI1932" s="2">
        <v>165.60589680109749</v>
      </c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</row>
    <row r="1933" spans="1:128" x14ac:dyDescent="0.25">
      <c r="A1933" s="34" t="s">
        <v>86</v>
      </c>
      <c r="B1933" s="30">
        <v>39826</v>
      </c>
      <c r="C1933" s="31"/>
      <c r="D1933" s="30"/>
      <c r="E1933" s="29"/>
      <c r="F1933" s="29">
        <v>90</v>
      </c>
      <c r="G1933" t="s">
        <v>21</v>
      </c>
      <c r="H1933" s="31"/>
      <c r="I1933" s="32"/>
      <c r="J1933" s="32"/>
      <c r="K1933" s="31"/>
      <c r="L1933" s="36"/>
      <c r="M1933" s="31"/>
      <c r="N1933" s="31"/>
      <c r="O1933" s="31"/>
      <c r="P1933" s="32"/>
      <c r="Q1933" s="32"/>
      <c r="R1933" s="32"/>
      <c r="S1933" s="32"/>
      <c r="T1933" s="32"/>
      <c r="U1933" s="32"/>
      <c r="W1933" s="32"/>
      <c r="X1933" s="32"/>
      <c r="Y1933" s="32"/>
      <c r="Z1933" s="32"/>
      <c r="AB1933" s="32">
        <v>1.66</v>
      </c>
      <c r="AC1933" s="4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O1933" s="32"/>
      <c r="AP1933" s="32"/>
      <c r="AQ1933" s="32"/>
      <c r="AR1933" s="41">
        <v>318.60000000000002</v>
      </c>
      <c r="AS1933" s="32">
        <v>142.69999999999999</v>
      </c>
      <c r="AT1933" s="32">
        <v>81.599999999999994</v>
      </c>
      <c r="AU1933" s="32"/>
      <c r="AV1933" s="32"/>
      <c r="AW1933" s="32"/>
      <c r="AX1933" s="32"/>
      <c r="AY1933" s="32"/>
      <c r="AZ1933" s="32"/>
      <c r="BA1933" s="32"/>
      <c r="BB1933" s="40">
        <v>0</v>
      </c>
      <c r="BC1933" s="32"/>
      <c r="BE1933" s="32"/>
      <c r="BF1933" s="32"/>
      <c r="BG1933" s="32"/>
      <c r="BH1933" s="32"/>
      <c r="BI1933" s="31">
        <v>136.18680852285991</v>
      </c>
      <c r="BJ1933" s="32"/>
      <c r="BK1933" s="32"/>
      <c r="BL1933" s="32"/>
      <c r="BM1933" s="32"/>
      <c r="BN1933" s="32"/>
      <c r="BO1933" s="32"/>
      <c r="BP1933" s="32"/>
      <c r="BQ1933" s="32"/>
      <c r="BR1933" s="32"/>
      <c r="BS1933" s="32"/>
      <c r="BT1933" s="32"/>
      <c r="BU1933" s="32"/>
      <c r="BV1933" s="32"/>
      <c r="BW1933" s="32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32"/>
      <c r="CK1933" s="32"/>
      <c r="CL1933" s="32"/>
      <c r="CM1933" s="32"/>
      <c r="CN1933" s="32"/>
      <c r="CO1933" s="32"/>
      <c r="CP1933" s="32"/>
      <c r="CQ1933" s="32"/>
      <c r="CR1933" s="32"/>
      <c r="CS1933" s="32"/>
      <c r="CT1933" s="32"/>
      <c r="CU1933" s="32"/>
      <c r="CV1933" s="32"/>
      <c r="CW1933" s="32"/>
      <c r="CX1933" s="32"/>
      <c r="CY1933" s="32"/>
      <c r="CZ1933" s="32"/>
      <c r="DA1933" s="32"/>
      <c r="DB1933" s="32"/>
      <c r="DC1933" s="32"/>
      <c r="DD1933" s="32"/>
      <c r="DE1933" s="32"/>
      <c r="DF1933" s="32"/>
      <c r="DG1933" s="32"/>
      <c r="DH1933" s="32"/>
      <c r="DI1933" s="32"/>
      <c r="DJ1933" s="32"/>
      <c r="DK1933" s="32"/>
      <c r="DL1933" s="32"/>
      <c r="DM1933" s="32"/>
      <c r="DN1933" s="32"/>
      <c r="DO1933" s="32"/>
      <c r="DP1933" s="32"/>
      <c r="DQ1933" s="32"/>
      <c r="DR1933" s="32"/>
      <c r="DS1933" s="32"/>
      <c r="DT1933" s="32"/>
      <c r="DU1933" s="32"/>
      <c r="DV1933" s="32"/>
      <c r="DW1933" s="32"/>
      <c r="DX1933" s="32"/>
    </row>
    <row r="1934" spans="1:128" x14ac:dyDescent="0.25">
      <c r="A1934" s="34" t="s">
        <v>86</v>
      </c>
      <c r="B1934" s="1">
        <v>39829</v>
      </c>
      <c r="C1934" s="2"/>
      <c r="G1934" t="s">
        <v>21</v>
      </c>
      <c r="U1934"/>
      <c r="X1934"/>
      <c r="Z1934"/>
      <c r="AC1934" s="42"/>
      <c r="AE1934"/>
      <c r="AM1934"/>
      <c r="AP1934"/>
      <c r="BA1934"/>
      <c r="BB1934" s="40">
        <v>0</v>
      </c>
      <c r="BC1934"/>
      <c r="BI1934" s="2">
        <v>120.19918999547799</v>
      </c>
    </row>
    <row r="1935" spans="1:128" x14ac:dyDescent="0.25">
      <c r="A1935" s="34" t="s">
        <v>86</v>
      </c>
      <c r="B1935" s="1">
        <v>39831</v>
      </c>
      <c r="C1935" s="2"/>
      <c r="G1935" t="s">
        <v>21</v>
      </c>
      <c r="U1935"/>
      <c r="X1935"/>
      <c r="Z1935"/>
      <c r="AC1935" s="42"/>
      <c r="AE1935"/>
      <c r="AM1935"/>
      <c r="AP1935"/>
      <c r="BA1935"/>
      <c r="BB1935" s="40">
        <v>0</v>
      </c>
      <c r="BC1935"/>
      <c r="BI1935" s="2">
        <v>209.8638301525543</v>
      </c>
    </row>
    <row r="1936" spans="1:128" x14ac:dyDescent="0.25">
      <c r="A1936" s="34" t="s">
        <v>86</v>
      </c>
      <c r="B1936" s="1">
        <v>39838</v>
      </c>
      <c r="C1936" s="2"/>
      <c r="G1936" t="s">
        <v>21</v>
      </c>
      <c r="U1936"/>
      <c r="X1936"/>
      <c r="Z1936"/>
      <c r="AC1936" s="42"/>
      <c r="AE1936"/>
      <c r="AM1936"/>
      <c r="AP1936"/>
      <c r="BA1936"/>
      <c r="BB1936" s="40">
        <v>0</v>
      </c>
      <c r="BC1936"/>
      <c r="BI1936" s="2">
        <v>201.79521932829061</v>
      </c>
    </row>
    <row r="1937" spans="1:128" x14ac:dyDescent="0.25">
      <c r="A1937" s="34" t="s">
        <v>86</v>
      </c>
      <c r="B1937" s="1">
        <v>39840</v>
      </c>
      <c r="C1937" s="2"/>
      <c r="G1937" t="s">
        <v>21</v>
      </c>
      <c r="U1937"/>
      <c r="X1937"/>
      <c r="Z1937"/>
      <c r="AC1937" s="42"/>
      <c r="AE1937"/>
      <c r="AM1937"/>
      <c r="AP1937"/>
      <c r="BA1937"/>
      <c r="BB1937" s="40">
        <v>0</v>
      </c>
      <c r="BC1937"/>
      <c r="BI1937" s="2">
        <v>185.04730166604801</v>
      </c>
    </row>
    <row r="1938" spans="1:128" x14ac:dyDescent="0.25">
      <c r="A1938" s="34" t="s">
        <v>86</v>
      </c>
      <c r="B1938" s="1">
        <v>39847</v>
      </c>
      <c r="C1938" s="2"/>
      <c r="G1938" t="s">
        <v>21</v>
      </c>
      <c r="U1938"/>
      <c r="X1938"/>
      <c r="Z1938"/>
      <c r="AC1938" s="42"/>
      <c r="AE1938"/>
      <c r="AM1938"/>
      <c r="AP1938"/>
      <c r="BA1938"/>
      <c r="BB1938" s="40">
        <v>0</v>
      </c>
      <c r="BC1938"/>
      <c r="BI1938" s="2">
        <v>143.36874526369101</v>
      </c>
    </row>
    <row r="1939" spans="1:128" s="29" customFormat="1" x14ac:dyDescent="0.25">
      <c r="A1939" s="34" t="s">
        <v>86</v>
      </c>
      <c r="B1939" s="1">
        <v>39850</v>
      </c>
      <c r="C1939" s="2"/>
      <c r="D1939"/>
      <c r="E1939"/>
      <c r="F1939"/>
      <c r="G1939" t="s">
        <v>21</v>
      </c>
      <c r="H1939"/>
      <c r="I1939"/>
      <c r="J1939"/>
      <c r="K1939"/>
      <c r="L1939" s="6"/>
      <c r="M1939"/>
      <c r="N1939"/>
      <c r="O1939"/>
      <c r="P1939"/>
      <c r="Q1939"/>
      <c r="R1939"/>
      <c r="S1939"/>
      <c r="T1939"/>
      <c r="U1939"/>
      <c r="V1939" s="40"/>
      <c r="W1939"/>
      <c r="X1939"/>
      <c r="Y1939"/>
      <c r="Z1939"/>
      <c r="AA1939" s="40"/>
      <c r="AB1939"/>
      <c r="AC1939" s="42"/>
      <c r="AD1939"/>
      <c r="AE1939"/>
      <c r="AF1939"/>
      <c r="AG1939"/>
      <c r="AH1939"/>
      <c r="AI1939"/>
      <c r="AJ1939"/>
      <c r="AK1939"/>
      <c r="AL1939"/>
      <c r="AM1939"/>
      <c r="AN1939" s="40"/>
      <c r="AO1939"/>
      <c r="AP1939"/>
      <c r="AQ1939"/>
      <c r="AR1939" s="40"/>
      <c r="AS1939"/>
      <c r="AT1939"/>
      <c r="AU1939"/>
      <c r="AV1939"/>
      <c r="AW1939"/>
      <c r="AX1939" s="6"/>
      <c r="AY1939"/>
      <c r="AZ1939"/>
      <c r="BA1939"/>
      <c r="BB1939" s="40">
        <v>0</v>
      </c>
      <c r="BC1939"/>
      <c r="BD1939"/>
      <c r="BE1939"/>
      <c r="BF1939"/>
      <c r="BG1939"/>
      <c r="BH1939"/>
      <c r="BI1939" s="2">
        <v>113.27236356579741</v>
      </c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</row>
    <row r="1940" spans="1:128" s="29" customFormat="1" x14ac:dyDescent="0.25">
      <c r="A1940" s="34" t="s">
        <v>86</v>
      </c>
      <c r="B1940" s="30">
        <v>39852</v>
      </c>
      <c r="C1940" s="31"/>
      <c r="D1940" s="30"/>
      <c r="F1940" s="29">
        <v>116</v>
      </c>
      <c r="G1940" t="s">
        <v>21</v>
      </c>
      <c r="H1940" s="31"/>
      <c r="I1940" s="32"/>
      <c r="J1940" s="32"/>
      <c r="K1940" s="31"/>
      <c r="L1940" s="36"/>
      <c r="M1940" s="31"/>
      <c r="N1940" s="31"/>
      <c r="O1940" s="31"/>
      <c r="P1940" s="32"/>
      <c r="Q1940" s="32"/>
      <c r="R1940" s="32"/>
      <c r="S1940" s="32"/>
      <c r="T1940" s="32"/>
      <c r="U1940" s="32"/>
      <c r="V1940" s="40"/>
      <c r="W1940" s="32"/>
      <c r="X1940" s="32"/>
      <c r="Y1940" s="32"/>
      <c r="Z1940" s="32"/>
      <c r="AA1940" s="40"/>
      <c r="AB1940" s="32">
        <v>2.23</v>
      </c>
      <c r="AC1940" s="4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40"/>
      <c r="AO1940" s="32"/>
      <c r="AP1940" s="32"/>
      <c r="AQ1940" s="32"/>
      <c r="AR1940" s="41">
        <v>295.5</v>
      </c>
      <c r="AS1940" s="32">
        <v>3.3</v>
      </c>
      <c r="AT1940" s="32">
        <v>122.5</v>
      </c>
      <c r="AU1940" s="32"/>
      <c r="AV1940" s="32"/>
      <c r="AW1940" s="32"/>
      <c r="AX1940" s="32"/>
      <c r="AY1940" s="32"/>
      <c r="AZ1940" s="32"/>
      <c r="BA1940" s="32"/>
      <c r="BB1940" s="40">
        <v>0</v>
      </c>
      <c r="BC1940" s="32"/>
      <c r="BD1940"/>
      <c r="BE1940" s="32"/>
      <c r="BF1940" s="32"/>
      <c r="BG1940" s="32"/>
      <c r="BH1940" s="32"/>
      <c r="BI1940" s="31">
        <v>208.36816978573569</v>
      </c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/>
      <c r="DH1940" s="32"/>
      <c r="DI1940" s="32"/>
      <c r="DJ1940" s="32"/>
      <c r="DK1940" s="32"/>
      <c r="DL1940" s="32"/>
      <c r="DM1940" s="32"/>
      <c r="DN1940" s="32"/>
      <c r="DO1940" s="32"/>
      <c r="DP1940" s="32"/>
      <c r="DQ1940" s="32"/>
      <c r="DR1940" s="32"/>
      <c r="DS1940" s="32"/>
      <c r="DT1940" s="32"/>
      <c r="DU1940" s="32"/>
      <c r="DV1940" s="32"/>
      <c r="DW1940" s="32"/>
      <c r="DX1940" s="32"/>
    </row>
    <row r="1941" spans="1:128" x14ac:dyDescent="0.25">
      <c r="A1941" s="34" t="s">
        <v>86</v>
      </c>
      <c r="B1941" s="30">
        <v>39852</v>
      </c>
      <c r="C1941" s="31"/>
      <c r="D1941" s="29"/>
      <c r="E1941" s="29"/>
      <c r="F1941" s="29"/>
      <c r="G1941" t="s">
        <v>21</v>
      </c>
      <c r="H1941" s="29"/>
      <c r="I1941" s="29"/>
      <c r="J1941" s="29"/>
      <c r="K1941" s="29"/>
      <c r="M1941" s="29"/>
      <c r="N1941" s="29"/>
      <c r="O1941" s="29"/>
      <c r="P1941" s="29"/>
      <c r="Q1941" s="29"/>
      <c r="R1941" s="29"/>
      <c r="S1941" s="29"/>
      <c r="T1941" s="29"/>
      <c r="U1941" s="29"/>
      <c r="W1941" s="29"/>
      <c r="X1941" s="29"/>
      <c r="Y1941" s="29"/>
      <c r="Z1941" s="29"/>
      <c r="AB1941" s="29"/>
      <c r="AC1941" s="42"/>
      <c r="AD1941" s="29"/>
      <c r="AE1941" s="29"/>
      <c r="AF1941" s="29"/>
      <c r="AG1941" s="29"/>
      <c r="AH1941" s="29"/>
      <c r="AI1941" s="29"/>
      <c r="AJ1941" s="29"/>
      <c r="AK1941" s="29"/>
      <c r="AL1941" s="29"/>
      <c r="AM1941" s="29"/>
      <c r="AO1941" s="29"/>
      <c r="AP1941" s="29"/>
      <c r="AQ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40">
        <v>0</v>
      </c>
      <c r="BC1941" s="29"/>
      <c r="BE1941" s="29"/>
      <c r="BF1941" s="29"/>
      <c r="BG1941" s="29"/>
      <c r="BH1941" s="29"/>
      <c r="BI1941" s="29"/>
      <c r="BJ1941" s="29"/>
      <c r="BK1941" s="29"/>
      <c r="BL1941" s="29"/>
      <c r="BM1941" s="29"/>
      <c r="BN1941" s="29"/>
      <c r="BO1941" s="29"/>
      <c r="BP1941" s="29"/>
      <c r="BQ1941" s="29"/>
      <c r="BR1941" s="29"/>
      <c r="BS1941" s="29"/>
      <c r="BT1941" s="29"/>
      <c r="BU1941" s="29"/>
      <c r="BV1941" s="29"/>
      <c r="BW1941" s="29"/>
      <c r="BX1941" s="29"/>
      <c r="BY1941" s="29"/>
      <c r="BZ1941" s="29"/>
      <c r="CA1941" s="29"/>
      <c r="CB1941" s="29"/>
      <c r="CC1941" s="29"/>
      <c r="CD1941" s="29"/>
      <c r="CE1941" s="29"/>
      <c r="CF1941" s="29"/>
      <c r="CG1941" s="29"/>
      <c r="CH1941" s="29"/>
      <c r="CI1941" s="29"/>
      <c r="CJ1941" s="29"/>
      <c r="CK1941" s="29"/>
      <c r="CL1941" s="29"/>
      <c r="CM1941" s="29"/>
      <c r="CN1941" s="29"/>
      <c r="CO1941" s="29"/>
      <c r="CP1941" s="29"/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29"/>
      <c r="DH1941" s="29"/>
      <c r="DI1941" s="29"/>
      <c r="DJ1941" s="29"/>
      <c r="DK1941" s="29"/>
      <c r="DL1941" s="29"/>
      <c r="DM1941" s="29"/>
      <c r="DN1941" s="29"/>
      <c r="DO1941" s="29"/>
      <c r="DP1941" s="29"/>
      <c r="DQ1941" s="29"/>
      <c r="DR1941" s="29"/>
      <c r="DS1941" s="29"/>
      <c r="DT1941" s="29"/>
      <c r="DU1941" s="29"/>
      <c r="DV1941" s="29"/>
      <c r="DW1941" s="29"/>
      <c r="DX1941" s="29"/>
    </row>
    <row r="1942" spans="1:128" x14ac:dyDescent="0.25">
      <c r="A1942" s="34" t="s">
        <v>86</v>
      </c>
      <c r="B1942" s="1">
        <v>39854</v>
      </c>
      <c r="C1942" s="2"/>
      <c r="G1942" t="s">
        <v>21</v>
      </c>
      <c r="U1942"/>
      <c r="X1942"/>
      <c r="Z1942"/>
      <c r="AC1942" s="42"/>
      <c r="AE1942"/>
      <c r="AM1942"/>
      <c r="AP1942"/>
      <c r="BA1942"/>
      <c r="BB1942" s="40">
        <v>0</v>
      </c>
      <c r="BC1942"/>
      <c r="BI1942" s="2">
        <v>201.06999963024879</v>
      </c>
    </row>
    <row r="1943" spans="1:128" x14ac:dyDescent="0.25">
      <c r="A1943" s="34" t="s">
        <v>86</v>
      </c>
      <c r="B1943" s="1">
        <v>39857</v>
      </c>
      <c r="C1943" s="2"/>
      <c r="G1943" t="s">
        <v>21</v>
      </c>
      <c r="U1943"/>
      <c r="X1943"/>
      <c r="Z1943"/>
      <c r="AC1943" s="42"/>
      <c r="AE1943"/>
      <c r="AM1943"/>
      <c r="AP1943"/>
      <c r="BA1943"/>
      <c r="BB1943" s="40">
        <v>0</v>
      </c>
      <c r="BC1943"/>
      <c r="BI1943" s="2">
        <v>174.55406349104911</v>
      </c>
    </row>
    <row r="1944" spans="1:128" x14ac:dyDescent="0.25">
      <c r="A1944" s="34" t="s">
        <v>86</v>
      </c>
      <c r="B1944" s="1">
        <v>39864</v>
      </c>
      <c r="C1944" s="2"/>
      <c r="G1944" t="s">
        <v>21</v>
      </c>
      <c r="U1944"/>
      <c r="X1944"/>
      <c r="Z1944"/>
      <c r="AC1944" s="42"/>
      <c r="AE1944"/>
      <c r="AM1944"/>
      <c r="AP1944"/>
      <c r="BA1944"/>
      <c r="BB1944" s="40">
        <v>0</v>
      </c>
      <c r="BC1944"/>
      <c r="BI1944" s="2">
        <v>215.36117148059751</v>
      </c>
    </row>
    <row r="1945" spans="1:128" x14ac:dyDescent="0.25">
      <c r="A1945" s="34" t="s">
        <v>86</v>
      </c>
      <c r="B1945" s="1">
        <v>39870</v>
      </c>
      <c r="C1945" s="2"/>
      <c r="G1945" t="s">
        <v>21</v>
      </c>
      <c r="U1945"/>
      <c r="X1945"/>
      <c r="Z1945"/>
      <c r="AC1945" s="42"/>
      <c r="AE1945"/>
      <c r="AM1945"/>
      <c r="AP1945"/>
      <c r="BA1945"/>
      <c r="BB1945" s="40">
        <v>0</v>
      </c>
      <c r="BC1945"/>
      <c r="BI1945" s="2">
        <v>182.03213888723221</v>
      </c>
    </row>
    <row r="1946" spans="1:128" x14ac:dyDescent="0.25">
      <c r="A1946" s="34" t="s">
        <v>86</v>
      </c>
      <c r="B1946" s="1">
        <v>39873</v>
      </c>
      <c r="C1946" s="2"/>
      <c r="D1946" s="1"/>
      <c r="F1946">
        <v>137</v>
      </c>
      <c r="G1946" t="s">
        <v>21</v>
      </c>
      <c r="H1946" s="2"/>
      <c r="I1946" s="12"/>
      <c r="J1946" s="12"/>
      <c r="K1946" s="2"/>
      <c r="L1946" s="36"/>
      <c r="M1946" s="2"/>
      <c r="N1946" s="2"/>
      <c r="O1946" s="2"/>
      <c r="P1946" s="12"/>
      <c r="Q1946" s="12"/>
      <c r="R1946" s="12"/>
      <c r="S1946" s="12"/>
      <c r="T1946" s="12"/>
      <c r="U1946" s="12"/>
      <c r="W1946" s="12"/>
      <c r="X1946" s="12"/>
      <c r="Y1946" s="12"/>
      <c r="Z1946" s="12"/>
      <c r="AB1946" s="12">
        <v>2.35</v>
      </c>
      <c r="AC1946" s="4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O1946" s="12"/>
      <c r="AP1946" s="12"/>
      <c r="AQ1946" s="12"/>
      <c r="AR1946" s="41">
        <v>365.3</v>
      </c>
      <c r="AS1946" s="12">
        <v>2.2999999999999998</v>
      </c>
      <c r="AT1946" s="12">
        <v>112.3</v>
      </c>
      <c r="AU1946" s="12">
        <v>27.1</v>
      </c>
      <c r="AV1946" s="12"/>
      <c r="AW1946" s="12"/>
      <c r="AX1946" s="13"/>
      <c r="AY1946" s="12"/>
      <c r="AZ1946" s="12"/>
      <c r="BA1946" s="12"/>
      <c r="BB1946" s="40">
        <v>0</v>
      </c>
      <c r="BC1946" s="12"/>
      <c r="BE1946" s="12"/>
      <c r="BF1946" s="12"/>
      <c r="BG1946" s="12"/>
      <c r="BH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/>
      <c r="CJ1946" s="12"/>
      <c r="CK1946" s="12"/>
      <c r="CL1946" s="12"/>
      <c r="CM1946" s="12"/>
      <c r="CN1946" s="12"/>
      <c r="CO1946" s="12"/>
      <c r="CP1946" s="12"/>
      <c r="CQ1946" s="12"/>
      <c r="CR1946" s="12"/>
      <c r="CS1946" s="12"/>
      <c r="CT1946" s="12"/>
      <c r="CU1946" s="12"/>
      <c r="CV1946" s="12"/>
      <c r="CW1946" s="12"/>
      <c r="CX1946" s="12"/>
      <c r="CY1946" s="12"/>
      <c r="CZ1946" s="12"/>
      <c r="DA1946" s="12"/>
      <c r="DB1946" s="12"/>
      <c r="DC1946" s="12"/>
      <c r="DD1946" s="12"/>
      <c r="DE1946" s="12"/>
      <c r="DF1946" s="12"/>
      <c r="DG1946" s="12"/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/>
      <c r="DT1946" s="12"/>
      <c r="DU1946" s="12"/>
      <c r="DV1946" s="12"/>
      <c r="DW1946" s="12"/>
      <c r="DX1946" s="12"/>
    </row>
    <row r="1947" spans="1:128" x14ac:dyDescent="0.25">
      <c r="A1947" s="34" t="s">
        <v>86</v>
      </c>
      <c r="B1947" s="1">
        <v>39877</v>
      </c>
      <c r="C1947" s="2"/>
      <c r="G1947" t="s">
        <v>21</v>
      </c>
      <c r="U1947"/>
      <c r="X1947"/>
      <c r="Z1947"/>
      <c r="AC1947" s="42"/>
      <c r="AE1947"/>
      <c r="AM1947"/>
      <c r="AP1947"/>
      <c r="BA1947"/>
      <c r="BB1947" s="40">
        <v>0</v>
      </c>
      <c r="BC1947"/>
      <c r="BI1947" s="2">
        <v>156.26474901223011</v>
      </c>
    </row>
    <row r="1948" spans="1:128" x14ac:dyDescent="0.25">
      <c r="A1948" s="34" t="s">
        <v>86</v>
      </c>
      <c r="B1948" s="1">
        <v>39884</v>
      </c>
      <c r="C1948" s="2"/>
      <c r="G1948" t="s">
        <v>21</v>
      </c>
      <c r="U1948"/>
      <c r="X1948"/>
      <c r="Z1948"/>
      <c r="AC1948" s="42"/>
      <c r="AE1948"/>
      <c r="AM1948"/>
      <c r="AP1948"/>
      <c r="BA1948"/>
      <c r="BB1948" s="40">
        <v>0</v>
      </c>
      <c r="BC1948"/>
      <c r="BI1948" s="2">
        <v>124.7457093411479</v>
      </c>
    </row>
    <row r="1949" spans="1:128" x14ac:dyDescent="0.25">
      <c r="A1949" s="34" t="s">
        <v>86</v>
      </c>
      <c r="B1949" s="1">
        <v>39895</v>
      </c>
      <c r="C1949" s="2"/>
      <c r="G1949" t="s">
        <v>21</v>
      </c>
      <c r="U1949"/>
      <c r="X1949"/>
      <c r="Z1949"/>
      <c r="AC1949" s="42"/>
      <c r="AE1949"/>
      <c r="AM1949"/>
      <c r="AP1949"/>
      <c r="BA1949"/>
      <c r="BB1949" s="40">
        <v>0</v>
      </c>
      <c r="BC1949"/>
      <c r="BI1949" s="2">
        <v>100.0290311036871</v>
      </c>
    </row>
    <row r="1950" spans="1:128" x14ac:dyDescent="0.25">
      <c r="A1950" s="34" t="s">
        <v>86</v>
      </c>
      <c r="B1950" s="1">
        <v>39901</v>
      </c>
      <c r="C1950" s="2"/>
      <c r="D1950" s="1"/>
      <c r="F1950">
        <v>165</v>
      </c>
      <c r="G1950" t="s">
        <v>21</v>
      </c>
      <c r="H1950" s="2"/>
      <c r="I1950" s="12"/>
      <c r="J1950" s="12"/>
      <c r="K1950" s="2"/>
      <c r="L1950" s="36"/>
      <c r="M1950" s="2"/>
      <c r="N1950" s="2"/>
      <c r="O1950" s="2"/>
      <c r="P1950" s="12"/>
      <c r="Q1950" s="12"/>
      <c r="R1950" s="12"/>
      <c r="S1950" s="12"/>
      <c r="T1950" s="12"/>
      <c r="U1950" s="12"/>
      <c r="W1950" s="12"/>
      <c r="X1950" s="12"/>
      <c r="Y1950" s="12"/>
      <c r="Z1950" s="12"/>
      <c r="AB1950" s="12">
        <v>1.58</v>
      </c>
      <c r="AC1950" s="4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O1950" s="12"/>
      <c r="AP1950" s="12"/>
      <c r="AQ1950" s="12"/>
      <c r="AR1950" s="41"/>
      <c r="AS1950" s="12"/>
      <c r="AT1950" s="12">
        <v>14.2</v>
      </c>
      <c r="AU1950" s="12">
        <v>111.8</v>
      </c>
      <c r="AV1950" s="12"/>
      <c r="AW1950" s="12"/>
      <c r="AX1950" s="13"/>
      <c r="AY1950" s="12"/>
      <c r="AZ1950" s="12"/>
      <c r="BA1950" s="12"/>
      <c r="BB1950" s="40">
        <v>0</v>
      </c>
      <c r="BC1950" s="12"/>
      <c r="BE1950" s="12"/>
      <c r="BF1950" s="12"/>
      <c r="BG1950" s="12"/>
      <c r="BH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/>
      <c r="CJ1950" s="12"/>
      <c r="CK1950" s="12"/>
      <c r="CL1950" s="12"/>
      <c r="CM1950" s="12"/>
      <c r="CN1950" s="12"/>
      <c r="CO1950" s="12"/>
      <c r="CP1950" s="12"/>
      <c r="CQ1950" s="12"/>
      <c r="CR1950" s="12"/>
      <c r="CS1950" s="12"/>
      <c r="CT1950" s="12"/>
      <c r="CU1950" s="12"/>
      <c r="CV1950" s="12"/>
      <c r="CW1950" s="12"/>
      <c r="CX1950" s="12"/>
      <c r="CY1950" s="12"/>
      <c r="CZ1950" s="12"/>
      <c r="DA1950" s="12"/>
      <c r="DB1950" s="12"/>
      <c r="DC1950" s="12"/>
      <c r="DD1950" s="12"/>
      <c r="DE1950" s="12"/>
      <c r="DF1950" s="12"/>
      <c r="DG1950" s="12"/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/>
      <c r="DT1950" s="12"/>
      <c r="DU1950" s="12"/>
      <c r="DV1950" s="12"/>
      <c r="DW1950" s="12"/>
      <c r="DX1950" s="12"/>
    </row>
    <row r="1951" spans="1:128" x14ac:dyDescent="0.25">
      <c r="A1951" s="34" t="s">
        <v>86</v>
      </c>
      <c r="B1951" s="1">
        <v>39946</v>
      </c>
      <c r="C1951" s="2"/>
      <c r="G1951" t="s">
        <v>21</v>
      </c>
      <c r="U1951"/>
      <c r="X1951"/>
      <c r="Z1951"/>
      <c r="AC1951" s="42"/>
      <c r="AE1951"/>
      <c r="AM1951"/>
      <c r="AP1951"/>
      <c r="BA1951"/>
      <c r="BB1951" s="40">
        <v>0</v>
      </c>
      <c r="BC1951"/>
      <c r="BI1951" s="2">
        <v>108.5327642646903</v>
      </c>
    </row>
    <row r="1952" spans="1:128" x14ac:dyDescent="0.25">
      <c r="A1952" s="34" t="s">
        <v>86</v>
      </c>
      <c r="B1952" s="1">
        <v>39788</v>
      </c>
      <c r="C1952" s="2">
        <v>3</v>
      </c>
      <c r="D1952" t="s">
        <v>224</v>
      </c>
      <c r="E1952" t="s">
        <v>16</v>
      </c>
      <c r="F1952">
        <v>52</v>
      </c>
      <c r="G1952" t="s">
        <v>21</v>
      </c>
      <c r="H1952" s="2"/>
      <c r="I1952" s="12"/>
      <c r="J1952" s="12"/>
      <c r="K1952" s="2"/>
      <c r="L1952" s="36">
        <v>52</v>
      </c>
      <c r="M1952" s="2"/>
      <c r="N1952" s="2"/>
      <c r="O1952" s="2"/>
      <c r="P1952" s="12"/>
      <c r="Q1952" s="12"/>
      <c r="R1952" s="12"/>
      <c r="S1952" s="12"/>
      <c r="T1952" s="12"/>
      <c r="U1952" s="12"/>
      <c r="W1952" s="12"/>
      <c r="X1952" s="12"/>
      <c r="Y1952" s="12"/>
      <c r="Z1952" s="12"/>
      <c r="AB1952" s="12"/>
      <c r="AC1952" s="4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O1952" s="12"/>
      <c r="AP1952" s="12"/>
      <c r="AQ1952" s="12"/>
      <c r="AR1952" s="41"/>
      <c r="AS1952" s="12"/>
      <c r="AT1952" s="12"/>
      <c r="AU1952" s="12"/>
      <c r="AV1952" s="12"/>
      <c r="AW1952" s="12"/>
      <c r="AX1952" s="13"/>
      <c r="AY1952" s="12"/>
      <c r="AZ1952" s="12"/>
      <c r="BA1952" s="12"/>
      <c r="BB1952" s="40">
        <v>0</v>
      </c>
      <c r="BC1952" s="12"/>
      <c r="BE1952" s="12"/>
      <c r="BF1952" s="12"/>
      <c r="BG1952" s="12"/>
      <c r="BH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2"/>
      <c r="CH1952" s="12"/>
      <c r="CI1952" s="12"/>
      <c r="CJ1952" s="12"/>
      <c r="CK1952" s="12"/>
      <c r="CL1952" s="12"/>
      <c r="CM1952" s="12"/>
      <c r="CN1952" s="12"/>
      <c r="CO1952" s="12"/>
      <c r="CP1952" s="12"/>
      <c r="CQ1952" s="12"/>
      <c r="CR1952" s="12"/>
      <c r="CS1952" s="12"/>
      <c r="CT1952" s="12"/>
      <c r="CU1952" s="12"/>
      <c r="CV1952" s="12"/>
      <c r="CW1952" s="12"/>
      <c r="CX1952" s="12"/>
      <c r="CY1952" s="12"/>
      <c r="CZ1952" s="12"/>
      <c r="DA1952" s="12"/>
      <c r="DB1952" s="12"/>
      <c r="DC1952" s="12"/>
      <c r="DD1952" s="12"/>
      <c r="DE1952" s="12"/>
      <c r="DF1952" s="12"/>
      <c r="DG1952" s="12"/>
      <c r="DH1952" s="12"/>
      <c r="DI1952" s="12"/>
      <c r="DJ1952" s="12"/>
      <c r="DK1952" s="12"/>
      <c r="DL1952" s="12"/>
      <c r="DM1952" s="12"/>
      <c r="DN1952" s="12"/>
      <c r="DO1952" s="12"/>
      <c r="DP1952" s="12"/>
      <c r="DQ1952" s="12"/>
      <c r="DR1952" s="12"/>
      <c r="DS1952" s="12"/>
      <c r="DT1952" s="12"/>
      <c r="DU1952" s="12"/>
      <c r="DV1952" s="12"/>
      <c r="DW1952" s="12"/>
      <c r="DX1952" s="12"/>
    </row>
    <row r="1953" spans="1:128" x14ac:dyDescent="0.25">
      <c r="A1953" s="34" t="s">
        <v>89</v>
      </c>
      <c r="B1953" s="1">
        <v>39745</v>
      </c>
      <c r="C1953" s="2">
        <v>2</v>
      </c>
      <c r="D1953" s="1" t="s">
        <v>219</v>
      </c>
      <c r="E1953" t="s">
        <v>99</v>
      </c>
      <c r="F1953">
        <v>9</v>
      </c>
      <c r="G1953" t="s">
        <v>21</v>
      </c>
      <c r="H1953" s="2"/>
      <c r="I1953" s="12"/>
      <c r="J1953" s="12"/>
      <c r="K1953" s="2">
        <v>9</v>
      </c>
      <c r="L1953" s="36"/>
      <c r="M1953" s="2"/>
      <c r="N1953" s="2"/>
      <c r="O1953" s="2"/>
      <c r="P1953" s="12"/>
      <c r="Q1953" s="12"/>
      <c r="R1953" s="12"/>
      <c r="S1953" s="12"/>
      <c r="T1953" s="12"/>
      <c r="U1953" s="12"/>
      <c r="W1953" s="12"/>
      <c r="X1953" s="12"/>
      <c r="Y1953" s="12"/>
      <c r="Z1953" s="12"/>
      <c r="AB1953" s="12"/>
      <c r="AC1953" s="4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O1953" s="12"/>
      <c r="AP1953" s="12"/>
      <c r="AQ1953" s="12"/>
      <c r="AR1953" s="41"/>
      <c r="AS1953" s="12"/>
      <c r="AT1953" s="12"/>
      <c r="AU1953" s="12"/>
      <c r="AV1953" s="12"/>
      <c r="AW1953" s="12"/>
      <c r="AX1953" s="13"/>
      <c r="AY1953" s="12"/>
      <c r="AZ1953" s="12"/>
      <c r="BA1953" s="12"/>
      <c r="BB1953" s="40">
        <v>0</v>
      </c>
      <c r="BC1953" s="12"/>
      <c r="BE1953" s="12"/>
      <c r="BF1953" s="12"/>
      <c r="BG1953" s="12"/>
      <c r="BH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2"/>
      <c r="CH1953" s="12"/>
      <c r="CI1953" s="12"/>
      <c r="CJ1953" s="12"/>
      <c r="CK1953" s="12"/>
      <c r="CL1953" s="12"/>
      <c r="CM1953" s="12"/>
      <c r="CN1953" s="12"/>
      <c r="CO1953" s="12"/>
      <c r="CP1953" s="12"/>
      <c r="CQ1953" s="12"/>
      <c r="CR1953" s="12"/>
      <c r="CS1953" s="12"/>
      <c r="CT1953" s="12"/>
      <c r="CU1953" s="12"/>
      <c r="CV1953" s="12"/>
      <c r="CW1953" s="12"/>
      <c r="CX1953" s="12"/>
      <c r="CY1953" s="12"/>
      <c r="CZ1953" s="12"/>
      <c r="DA1953" s="12"/>
      <c r="DB1953" s="12"/>
      <c r="DC1953" s="12"/>
      <c r="DD1953" s="12"/>
      <c r="DE1953" s="12"/>
      <c r="DF1953" s="12"/>
      <c r="DG1953" s="12"/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/>
      <c r="DT1953" s="12"/>
      <c r="DU1953" s="12"/>
      <c r="DV1953" s="12"/>
      <c r="DW1953" s="12"/>
      <c r="DX1953" s="12"/>
    </row>
    <row r="1954" spans="1:128" x14ac:dyDescent="0.25">
      <c r="A1954" s="34" t="s">
        <v>89</v>
      </c>
      <c r="B1954" s="1">
        <v>39808</v>
      </c>
      <c r="C1954" s="2">
        <v>4</v>
      </c>
      <c r="D1954" t="s">
        <v>220</v>
      </c>
      <c r="E1954" t="s">
        <v>17</v>
      </c>
      <c r="F1954">
        <v>72</v>
      </c>
      <c r="G1954" t="s">
        <v>21</v>
      </c>
      <c r="H1954" s="2"/>
      <c r="I1954" s="12"/>
      <c r="J1954" s="12"/>
      <c r="K1954" s="2"/>
      <c r="L1954" s="36"/>
      <c r="M1954" s="2">
        <v>72</v>
      </c>
      <c r="N1954" s="2"/>
      <c r="O1954" s="2"/>
      <c r="P1954" s="12"/>
      <c r="Q1954" s="12"/>
      <c r="R1954" s="12"/>
      <c r="S1954" s="12"/>
      <c r="T1954" s="12"/>
      <c r="U1954" s="12"/>
      <c r="W1954" s="12"/>
      <c r="X1954" s="12"/>
      <c r="Y1954" s="12"/>
      <c r="Z1954" s="12"/>
      <c r="AB1954" s="12"/>
      <c r="AC1954" s="4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O1954" s="12"/>
      <c r="AP1954" s="12"/>
      <c r="AQ1954" s="12"/>
      <c r="AR1954" s="41"/>
      <c r="AS1954" s="12"/>
      <c r="AT1954" s="12"/>
      <c r="AU1954" s="12"/>
      <c r="AV1954" s="12"/>
      <c r="AW1954" s="12"/>
      <c r="AX1954" s="13"/>
      <c r="AY1954" s="12"/>
      <c r="AZ1954" s="12"/>
      <c r="BA1954" s="12"/>
      <c r="BB1954" s="40">
        <v>0</v>
      </c>
      <c r="BC1954" s="12"/>
      <c r="BE1954" s="12"/>
      <c r="BF1954" s="12"/>
      <c r="BG1954" s="12"/>
      <c r="BH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/>
      <c r="CV1954" s="12"/>
      <c r="CW1954" s="12"/>
      <c r="CX1954" s="12"/>
      <c r="CY1954" s="12"/>
      <c r="CZ1954" s="12"/>
      <c r="DA1954" s="12"/>
      <c r="DB1954" s="12"/>
      <c r="DC1954" s="12"/>
      <c r="DD1954" s="12"/>
      <c r="DE1954" s="12"/>
      <c r="DF1954" s="12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</row>
    <row r="1955" spans="1:128" x14ac:dyDescent="0.25">
      <c r="A1955" s="34" t="s">
        <v>89</v>
      </c>
      <c r="B1955" s="1">
        <v>39910</v>
      </c>
      <c r="C1955" s="36">
        <v>9</v>
      </c>
      <c r="D1955" t="s">
        <v>122</v>
      </c>
      <c r="E1955" t="s">
        <v>22</v>
      </c>
      <c r="F1955">
        <v>173</v>
      </c>
      <c r="G1955" t="s">
        <v>21</v>
      </c>
      <c r="H1955" s="2"/>
      <c r="I1955" s="12"/>
      <c r="J1955" s="12"/>
      <c r="K1955" s="2"/>
      <c r="L1955" s="36"/>
      <c r="M1955" s="2"/>
      <c r="N1955" s="2"/>
      <c r="O1955" s="2"/>
      <c r="P1955" s="12"/>
      <c r="Q1955" s="12"/>
      <c r="R1955" s="12"/>
      <c r="S1955" s="12"/>
      <c r="T1955" s="12"/>
      <c r="U1955" s="12"/>
      <c r="W1955" s="12"/>
      <c r="X1955" s="12"/>
      <c r="Y1955" s="12"/>
      <c r="Z1955" s="12"/>
      <c r="AB1955" s="12"/>
      <c r="AC1955" s="4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O1955" s="12"/>
      <c r="AP1955" s="12"/>
      <c r="AQ1955" s="12"/>
      <c r="AR1955" s="41"/>
      <c r="AS1955" s="12"/>
      <c r="AT1955" s="12"/>
      <c r="AU1955" s="12"/>
      <c r="AV1955" s="12"/>
      <c r="AW1955" s="12"/>
      <c r="AX1955" s="13"/>
      <c r="AY1955" s="12"/>
      <c r="AZ1955" s="12">
        <v>40.6</v>
      </c>
      <c r="BA1955" s="12">
        <v>2467.9564024390243</v>
      </c>
      <c r="BB1955" s="40">
        <v>246.79564024390243</v>
      </c>
      <c r="BC1955" s="12"/>
      <c r="BE1955" s="12"/>
      <c r="BF1955" s="12">
        <v>10.9</v>
      </c>
      <c r="BG1955" s="12"/>
      <c r="BH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/>
      <c r="CJ1955" s="12"/>
      <c r="CK1955" s="12"/>
      <c r="CL1955" s="12"/>
      <c r="CM1955" s="12"/>
      <c r="CN1955" s="12"/>
      <c r="CO1955" s="12"/>
      <c r="CP1955" s="12"/>
      <c r="CQ1955" s="12"/>
      <c r="CR1955" s="12"/>
      <c r="CS1955" s="12"/>
      <c r="CT1955" s="12"/>
      <c r="CU1955" s="12"/>
      <c r="CV1955" s="12"/>
      <c r="CW1955" s="12"/>
      <c r="CX1955" s="12"/>
      <c r="CY1955" s="12"/>
      <c r="CZ1955" s="12"/>
      <c r="DA1955" s="12"/>
      <c r="DB1955" s="12"/>
      <c r="DC1955" s="12"/>
      <c r="DD1955" s="12"/>
      <c r="DE1955" s="12"/>
      <c r="DF1955" s="12"/>
      <c r="DG1955" s="12"/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/>
      <c r="DT1955" s="12"/>
      <c r="DU1955" s="12"/>
      <c r="DV1955" s="12"/>
      <c r="DW1955" s="12"/>
      <c r="DX1955" s="12"/>
    </row>
    <row r="1956" spans="1:128" x14ac:dyDescent="0.25">
      <c r="A1956" s="34" t="s">
        <v>89</v>
      </c>
      <c r="B1956" s="1">
        <v>39891</v>
      </c>
      <c r="C1956" s="2">
        <v>8</v>
      </c>
      <c r="D1956" s="1" t="s">
        <v>221</v>
      </c>
      <c r="E1956" t="s">
        <v>19</v>
      </c>
      <c r="F1956">
        <v>155</v>
      </c>
      <c r="G1956" t="s">
        <v>21</v>
      </c>
      <c r="H1956" s="2"/>
      <c r="I1956" s="12"/>
      <c r="J1956" s="12"/>
      <c r="K1956" s="2"/>
      <c r="L1956" s="36"/>
      <c r="M1956" s="2"/>
      <c r="N1956" s="2"/>
      <c r="O1956" s="2">
        <v>155</v>
      </c>
      <c r="P1956" s="12"/>
      <c r="Q1956" s="12"/>
      <c r="R1956" s="12"/>
      <c r="S1956" s="12"/>
      <c r="T1956" s="12"/>
      <c r="U1956" s="12"/>
      <c r="W1956" s="12"/>
      <c r="X1956" s="12"/>
      <c r="Y1956" s="12"/>
      <c r="Z1956" s="12"/>
      <c r="AB1956" s="12"/>
      <c r="AC1956" s="4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O1956" s="12"/>
      <c r="AP1956" s="12"/>
      <c r="AQ1956" s="12"/>
      <c r="AR1956" s="41"/>
      <c r="AS1956" s="12"/>
      <c r="AT1956" s="12"/>
      <c r="AU1956" s="12"/>
      <c r="AV1956" s="12"/>
      <c r="AW1956" s="12"/>
      <c r="AX1956" s="13"/>
      <c r="AY1956" s="12"/>
      <c r="AZ1956" s="12"/>
      <c r="BA1956" s="12"/>
      <c r="BB1956" s="40">
        <v>0</v>
      </c>
      <c r="BC1956" s="12"/>
      <c r="BE1956" s="12"/>
      <c r="BF1956" s="12"/>
      <c r="BG1956" s="12"/>
      <c r="BH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/>
      <c r="CV1956" s="12"/>
      <c r="CW1956" s="12"/>
      <c r="CX1956" s="12"/>
      <c r="CY1956" s="12"/>
      <c r="CZ1956" s="12"/>
      <c r="DA1956" s="12"/>
      <c r="DB1956" s="12"/>
      <c r="DC1956" s="12"/>
      <c r="DD1956" s="12"/>
      <c r="DE1956" s="12"/>
      <c r="DF1956" s="12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</row>
    <row r="1957" spans="1:128" x14ac:dyDescent="0.25">
      <c r="A1957" s="34" t="s">
        <v>89</v>
      </c>
      <c r="B1957" s="1">
        <v>39736</v>
      </c>
      <c r="C1957" s="2">
        <v>0</v>
      </c>
      <c r="D1957" s="1" t="s">
        <v>223</v>
      </c>
      <c r="E1957" t="s">
        <v>14</v>
      </c>
      <c r="F1957">
        <v>0</v>
      </c>
      <c r="G1957" t="s">
        <v>21</v>
      </c>
      <c r="H1957" s="2"/>
      <c r="I1957" s="12"/>
      <c r="J1957" s="12"/>
      <c r="K1957" s="2"/>
      <c r="L1957" s="36"/>
      <c r="M1957" s="2"/>
      <c r="N1957" s="2"/>
      <c r="O1957" s="2"/>
      <c r="P1957" s="12"/>
      <c r="Q1957" s="12"/>
      <c r="R1957" s="12"/>
      <c r="S1957" s="12"/>
      <c r="T1957" s="12"/>
      <c r="U1957" s="12"/>
      <c r="W1957" s="12"/>
      <c r="X1957" s="12"/>
      <c r="Y1957" s="12"/>
      <c r="Z1957" s="12"/>
      <c r="AB1957" s="12"/>
      <c r="AC1957" s="4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O1957" s="12"/>
      <c r="AP1957" s="12"/>
      <c r="AQ1957" s="12"/>
      <c r="AR1957" s="41"/>
      <c r="AS1957" s="12"/>
      <c r="AT1957" s="12"/>
      <c r="AU1957" s="12"/>
      <c r="AV1957" s="12"/>
      <c r="AW1957" s="12"/>
      <c r="AX1957" s="13"/>
      <c r="AY1957" s="12"/>
      <c r="AZ1957" s="12"/>
      <c r="BA1957" s="12"/>
      <c r="BB1957" s="40">
        <v>0</v>
      </c>
      <c r="BC1957" s="12"/>
      <c r="BE1957" s="12"/>
      <c r="BF1957" s="12"/>
      <c r="BG1957" s="12"/>
      <c r="BH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/>
      <c r="CJ1957" s="12"/>
      <c r="CK1957" s="12"/>
      <c r="CL1957" s="12"/>
      <c r="CM1957" s="12"/>
      <c r="CN1957" s="12"/>
      <c r="CO1957" s="12"/>
      <c r="CP1957" s="12"/>
      <c r="CQ1957" s="12"/>
      <c r="CR1957" s="12"/>
      <c r="CS1957" s="12"/>
      <c r="CT1957" s="12"/>
      <c r="CU1957" s="12"/>
      <c r="CV1957" s="12"/>
      <c r="CW1957" s="12"/>
      <c r="CX1957" s="12"/>
      <c r="CY1957" s="12"/>
      <c r="CZ1957" s="12"/>
      <c r="DA1957" s="12"/>
      <c r="DB1957" s="12"/>
      <c r="DC1957" s="12"/>
      <c r="DD1957" s="12"/>
      <c r="DE1957" s="12"/>
      <c r="DF1957" s="12"/>
      <c r="DG1957" s="12"/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/>
      <c r="DT1957" s="12"/>
      <c r="DU1957" s="12"/>
      <c r="DV1957" s="12"/>
      <c r="DW1957" s="12"/>
      <c r="DX1957" s="12"/>
    </row>
    <row r="1958" spans="1:128" x14ac:dyDescent="0.25">
      <c r="A1958" s="34" t="s">
        <v>89</v>
      </c>
      <c r="B1958" s="1">
        <v>39764</v>
      </c>
      <c r="C1958" s="2"/>
      <c r="G1958" t="s">
        <v>21</v>
      </c>
      <c r="U1958"/>
      <c r="X1958"/>
      <c r="Z1958"/>
      <c r="AC1958" s="42"/>
      <c r="AE1958"/>
      <c r="AM1958"/>
      <c r="AP1958"/>
      <c r="BA1958"/>
      <c r="BB1958" s="40">
        <v>0</v>
      </c>
      <c r="BC1958"/>
      <c r="BI1958" s="2">
        <v>159.94203966648891</v>
      </c>
    </row>
    <row r="1959" spans="1:128" x14ac:dyDescent="0.25">
      <c r="A1959" s="34" t="s">
        <v>89</v>
      </c>
      <c r="B1959" s="1">
        <v>39776</v>
      </c>
      <c r="C1959" s="2"/>
      <c r="G1959" t="s">
        <v>21</v>
      </c>
      <c r="U1959"/>
      <c r="X1959"/>
      <c r="Z1959"/>
      <c r="AC1959" s="42"/>
      <c r="AE1959"/>
      <c r="AM1959"/>
      <c r="AP1959"/>
      <c r="BA1959"/>
      <c r="BB1959" s="40">
        <v>0</v>
      </c>
      <c r="BC1959"/>
      <c r="BI1959" s="2">
        <v>194.47608139365451</v>
      </c>
    </row>
    <row r="1960" spans="1:128" x14ac:dyDescent="0.25">
      <c r="A1960" s="34" t="s">
        <v>89</v>
      </c>
      <c r="B1960" s="1">
        <v>39783</v>
      </c>
      <c r="C1960" s="2"/>
      <c r="G1960" t="s">
        <v>21</v>
      </c>
      <c r="U1960"/>
      <c r="X1960"/>
      <c r="Z1960"/>
      <c r="AC1960" s="42"/>
      <c r="AE1960"/>
      <c r="AM1960"/>
      <c r="AP1960"/>
      <c r="BA1960"/>
      <c r="BB1960" s="40">
        <v>0</v>
      </c>
      <c r="BC1960"/>
      <c r="BI1960" s="2">
        <v>202.37627497135841</v>
      </c>
    </row>
    <row r="1961" spans="1:128" x14ac:dyDescent="0.25">
      <c r="A1961" s="34" t="s">
        <v>89</v>
      </c>
      <c r="B1961" s="1">
        <v>39785</v>
      </c>
      <c r="C1961" s="2"/>
      <c r="G1961" t="s">
        <v>21</v>
      </c>
      <c r="U1961"/>
      <c r="X1961"/>
      <c r="Z1961"/>
      <c r="AC1961" s="42"/>
      <c r="AE1961"/>
      <c r="AM1961"/>
      <c r="AP1961"/>
      <c r="BA1961"/>
      <c r="BB1961" s="40">
        <v>0</v>
      </c>
      <c r="BC1961"/>
      <c r="BI1961" s="2">
        <v>186.59437633725861</v>
      </c>
    </row>
    <row r="1962" spans="1:128" x14ac:dyDescent="0.25">
      <c r="A1962" s="34" t="s">
        <v>89</v>
      </c>
      <c r="B1962" s="1">
        <v>39787</v>
      </c>
      <c r="C1962" s="2"/>
      <c r="G1962" t="s">
        <v>21</v>
      </c>
      <c r="U1962"/>
      <c r="X1962"/>
      <c r="Z1962"/>
      <c r="AC1962" s="42"/>
      <c r="AE1962"/>
      <c r="AM1962"/>
      <c r="AP1962"/>
      <c r="BA1962"/>
      <c r="BB1962" s="40">
        <v>0</v>
      </c>
      <c r="BC1962"/>
      <c r="BI1962" s="2">
        <v>182.62266136777231</v>
      </c>
    </row>
    <row r="1963" spans="1:128" x14ac:dyDescent="0.25">
      <c r="A1963" s="34" t="s">
        <v>89</v>
      </c>
      <c r="B1963" s="1">
        <v>39793</v>
      </c>
      <c r="C1963" s="2"/>
      <c r="G1963" t="s">
        <v>21</v>
      </c>
      <c r="U1963"/>
      <c r="X1963"/>
      <c r="Z1963"/>
      <c r="AC1963" s="42"/>
      <c r="AE1963"/>
      <c r="AM1963"/>
      <c r="AP1963"/>
      <c r="BA1963"/>
      <c r="BB1963" s="40">
        <v>0</v>
      </c>
      <c r="BC1963"/>
      <c r="BI1963" s="2">
        <v>184.1537545999937</v>
      </c>
    </row>
    <row r="1964" spans="1:128" x14ac:dyDescent="0.25">
      <c r="A1964" s="34" t="s">
        <v>89</v>
      </c>
      <c r="B1964" s="1">
        <v>39797</v>
      </c>
      <c r="C1964" s="2"/>
      <c r="G1964" t="s">
        <v>21</v>
      </c>
      <c r="U1964"/>
      <c r="X1964"/>
      <c r="Z1964"/>
      <c r="AC1964" s="42"/>
      <c r="AE1964"/>
      <c r="AM1964"/>
      <c r="AP1964"/>
      <c r="BA1964"/>
      <c r="BB1964" s="40">
        <v>0</v>
      </c>
      <c r="BC1964"/>
      <c r="BI1964" s="2">
        <v>210.20585101627361</v>
      </c>
    </row>
    <row r="1965" spans="1:128" x14ac:dyDescent="0.25">
      <c r="A1965" s="34" t="s">
        <v>89</v>
      </c>
      <c r="B1965" s="1">
        <v>39801</v>
      </c>
      <c r="C1965" s="2"/>
      <c r="G1965" t="s">
        <v>21</v>
      </c>
      <c r="U1965"/>
      <c r="X1965"/>
      <c r="Z1965"/>
      <c r="AC1965" s="42"/>
      <c r="AE1965"/>
      <c r="AM1965"/>
      <c r="AP1965"/>
      <c r="BA1965"/>
      <c r="BB1965" s="40">
        <v>0</v>
      </c>
      <c r="BC1965"/>
      <c r="BI1965" s="2">
        <v>196.60936714483711</v>
      </c>
    </row>
    <row r="1966" spans="1:128" s="29" customFormat="1" x14ac:dyDescent="0.25">
      <c r="A1966" s="34" t="s">
        <v>89</v>
      </c>
      <c r="B1966" s="1">
        <v>39806</v>
      </c>
      <c r="C1966" s="2"/>
      <c r="D1966"/>
      <c r="E1966"/>
      <c r="F1966"/>
      <c r="G1966" t="s">
        <v>21</v>
      </c>
      <c r="H1966"/>
      <c r="I1966"/>
      <c r="J1966"/>
      <c r="K1966"/>
      <c r="L1966" s="6"/>
      <c r="M1966"/>
      <c r="N1966"/>
      <c r="O1966"/>
      <c r="P1966"/>
      <c r="Q1966"/>
      <c r="R1966"/>
      <c r="S1966"/>
      <c r="T1966"/>
      <c r="U1966"/>
      <c r="V1966" s="40"/>
      <c r="W1966"/>
      <c r="X1966"/>
      <c r="Y1966"/>
      <c r="Z1966"/>
      <c r="AA1966" s="40"/>
      <c r="AB1966"/>
      <c r="AC1966" s="42"/>
      <c r="AD1966"/>
      <c r="AE1966"/>
      <c r="AF1966"/>
      <c r="AG1966"/>
      <c r="AH1966"/>
      <c r="AI1966"/>
      <c r="AJ1966"/>
      <c r="AK1966"/>
      <c r="AL1966"/>
      <c r="AM1966"/>
      <c r="AN1966" s="40"/>
      <c r="AO1966"/>
      <c r="AP1966"/>
      <c r="AQ1966"/>
      <c r="AR1966" s="40"/>
      <c r="AS1966"/>
      <c r="AT1966"/>
      <c r="AU1966"/>
      <c r="AV1966"/>
      <c r="AW1966"/>
      <c r="AX1966" s="6"/>
      <c r="AY1966"/>
      <c r="AZ1966"/>
      <c r="BA1966"/>
      <c r="BB1966" s="40">
        <v>0</v>
      </c>
      <c r="BC1966"/>
      <c r="BD1966"/>
      <c r="BE1966"/>
      <c r="BF1966"/>
      <c r="BG1966"/>
      <c r="BH1966"/>
      <c r="BI1966" s="2">
        <v>171.95323397813669</v>
      </c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</row>
    <row r="1967" spans="1:128" x14ac:dyDescent="0.25">
      <c r="A1967" s="34" t="s">
        <v>89</v>
      </c>
      <c r="B1967" s="30">
        <v>39812</v>
      </c>
      <c r="C1967" s="31"/>
      <c r="D1967" s="30"/>
      <c r="E1967" s="29"/>
      <c r="F1967" s="29">
        <v>76</v>
      </c>
      <c r="G1967" t="s">
        <v>21</v>
      </c>
      <c r="H1967" s="31"/>
      <c r="I1967" s="32"/>
      <c r="J1967" s="32"/>
      <c r="K1967" s="31"/>
      <c r="L1967" s="36"/>
      <c r="M1967" s="31"/>
      <c r="N1967" s="31"/>
      <c r="O1967" s="31"/>
      <c r="P1967" s="32"/>
      <c r="Q1967" s="32"/>
      <c r="R1967" s="32"/>
      <c r="S1967" s="32"/>
      <c r="T1967" s="32"/>
      <c r="U1967" s="32"/>
      <c r="W1967" s="32"/>
      <c r="X1967" s="32"/>
      <c r="Y1967" s="32"/>
      <c r="Z1967" s="32"/>
      <c r="AB1967" s="32">
        <v>1.08</v>
      </c>
      <c r="AC1967" s="4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O1967" s="32"/>
      <c r="AP1967" s="32"/>
      <c r="AQ1967" s="32"/>
      <c r="AR1967" s="41">
        <v>189.7</v>
      </c>
      <c r="AS1967" s="32">
        <v>142.5</v>
      </c>
      <c r="AT1967" s="32">
        <v>6.5</v>
      </c>
      <c r="AU1967" s="32"/>
      <c r="AV1967" s="32"/>
      <c r="AW1967" s="32"/>
      <c r="AX1967" s="32"/>
      <c r="AY1967" s="32"/>
      <c r="AZ1967" s="32"/>
      <c r="BA1967" s="32"/>
      <c r="BB1967" s="40">
        <v>0</v>
      </c>
      <c r="BC1967" s="32"/>
      <c r="BE1967" s="32"/>
      <c r="BF1967" s="32"/>
      <c r="BG1967" s="32"/>
      <c r="BH1967" s="32"/>
      <c r="BI1967" s="31">
        <v>206.13211784395759</v>
      </c>
      <c r="BJ1967" s="32"/>
      <c r="BK1967" s="32"/>
      <c r="BL1967" s="32"/>
      <c r="BM1967" s="32"/>
      <c r="BN1967" s="32"/>
      <c r="BO1967" s="32"/>
      <c r="BP1967" s="32"/>
      <c r="BQ1967" s="32"/>
      <c r="BR1967" s="32"/>
      <c r="BS1967" s="32"/>
      <c r="BT1967" s="32"/>
      <c r="BU1967" s="32"/>
      <c r="BV1967" s="32"/>
      <c r="BW1967" s="32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32"/>
      <c r="CK1967" s="32"/>
      <c r="CL1967" s="32"/>
      <c r="CM1967" s="32"/>
      <c r="CN1967" s="32"/>
      <c r="CO1967" s="32"/>
      <c r="CP1967" s="32"/>
      <c r="CQ1967" s="32"/>
      <c r="CR1967" s="32"/>
      <c r="CS1967" s="32"/>
      <c r="CT1967" s="32"/>
      <c r="CU1967" s="32"/>
      <c r="CV1967" s="32"/>
      <c r="CW1967" s="32"/>
      <c r="CX1967" s="32"/>
      <c r="CY1967" s="32"/>
      <c r="CZ1967" s="32"/>
      <c r="DA1967" s="32"/>
      <c r="DB1967" s="32"/>
      <c r="DC1967" s="32"/>
      <c r="DD1967" s="32"/>
      <c r="DE1967" s="32"/>
      <c r="DF1967" s="32"/>
      <c r="DG1967" s="32"/>
      <c r="DH1967" s="32"/>
      <c r="DI1967" s="32"/>
      <c r="DJ1967" s="32"/>
      <c r="DK1967" s="32"/>
      <c r="DL1967" s="32"/>
      <c r="DM1967" s="32"/>
      <c r="DN1967" s="32"/>
      <c r="DO1967" s="32"/>
      <c r="DP1967" s="32"/>
      <c r="DQ1967" s="32"/>
      <c r="DR1967" s="32"/>
      <c r="DS1967" s="32"/>
      <c r="DT1967" s="32"/>
      <c r="DU1967" s="32"/>
      <c r="DV1967" s="32"/>
      <c r="DW1967" s="32"/>
      <c r="DX1967" s="32"/>
    </row>
    <row r="1968" spans="1:128" x14ac:dyDescent="0.25">
      <c r="A1968" s="34" t="s">
        <v>89</v>
      </c>
      <c r="B1968" s="1">
        <v>39818</v>
      </c>
      <c r="C1968" s="2"/>
      <c r="G1968" t="s">
        <v>21</v>
      </c>
      <c r="U1968"/>
      <c r="X1968"/>
      <c r="Z1968"/>
      <c r="AC1968" s="42"/>
      <c r="AE1968"/>
      <c r="AM1968"/>
      <c r="AP1968"/>
      <c r="BA1968"/>
      <c r="BB1968" s="40">
        <v>0</v>
      </c>
      <c r="BC1968"/>
      <c r="BI1968" s="2">
        <v>179.63750069613471</v>
      </c>
    </row>
    <row r="1969" spans="1:128" x14ac:dyDescent="0.25">
      <c r="A1969" s="34" t="s">
        <v>89</v>
      </c>
      <c r="B1969" s="1">
        <v>39819</v>
      </c>
      <c r="C1969" s="2"/>
      <c r="G1969" t="s">
        <v>21</v>
      </c>
      <c r="U1969"/>
      <c r="X1969"/>
      <c r="Z1969"/>
      <c r="AC1969" s="42"/>
      <c r="AE1969"/>
      <c r="AM1969"/>
      <c r="AP1969"/>
      <c r="BA1969"/>
      <c r="BB1969" s="40">
        <v>0</v>
      </c>
      <c r="BC1969"/>
      <c r="BI1969" s="2">
        <v>173.73718371826951</v>
      </c>
    </row>
    <row r="1970" spans="1:128" x14ac:dyDescent="0.25">
      <c r="A1970" s="34" t="s">
        <v>89</v>
      </c>
      <c r="B1970" s="1">
        <v>39822</v>
      </c>
      <c r="C1970" s="2"/>
      <c r="G1970" t="s">
        <v>21</v>
      </c>
      <c r="U1970"/>
      <c r="X1970"/>
      <c r="Z1970"/>
      <c r="AC1970" s="42"/>
      <c r="AE1970"/>
      <c r="AM1970"/>
      <c r="AP1970"/>
      <c r="BA1970"/>
      <c r="BB1970" s="40">
        <v>0</v>
      </c>
      <c r="BC1970"/>
      <c r="BI1970" s="2">
        <v>168.56198894572361</v>
      </c>
    </row>
    <row r="1971" spans="1:128" s="29" customFormat="1" x14ac:dyDescent="0.25">
      <c r="A1971" s="34" t="s">
        <v>89</v>
      </c>
      <c r="B1971" s="1">
        <v>39824</v>
      </c>
      <c r="C1971" s="2"/>
      <c r="D1971"/>
      <c r="E1971"/>
      <c r="F1971"/>
      <c r="G1971" t="s">
        <v>21</v>
      </c>
      <c r="H1971"/>
      <c r="I1971"/>
      <c r="J1971"/>
      <c r="K1971"/>
      <c r="L1971" s="6"/>
      <c r="M1971"/>
      <c r="N1971"/>
      <c r="O1971"/>
      <c r="P1971"/>
      <c r="Q1971"/>
      <c r="R1971"/>
      <c r="S1971"/>
      <c r="T1971"/>
      <c r="U1971"/>
      <c r="V1971" s="40"/>
      <c r="W1971"/>
      <c r="X1971"/>
      <c r="Y1971"/>
      <c r="Z1971"/>
      <c r="AA1971" s="40"/>
      <c r="AB1971"/>
      <c r="AC1971" s="42"/>
      <c r="AD1971"/>
      <c r="AE1971"/>
      <c r="AF1971"/>
      <c r="AG1971"/>
      <c r="AH1971"/>
      <c r="AI1971"/>
      <c r="AJ1971"/>
      <c r="AK1971"/>
      <c r="AL1971"/>
      <c r="AM1971"/>
      <c r="AN1971" s="40"/>
      <c r="AO1971"/>
      <c r="AP1971"/>
      <c r="AQ1971"/>
      <c r="AR1971" s="40"/>
      <c r="AS1971"/>
      <c r="AT1971"/>
      <c r="AU1971"/>
      <c r="AV1971"/>
      <c r="AW1971"/>
      <c r="AX1971" s="6"/>
      <c r="AY1971"/>
      <c r="AZ1971"/>
      <c r="BA1971"/>
      <c r="BB1971" s="40">
        <v>0</v>
      </c>
      <c r="BC1971"/>
      <c r="BD1971"/>
      <c r="BE1971"/>
      <c r="BF1971"/>
      <c r="BG1971"/>
      <c r="BH1971"/>
      <c r="BI1971" s="2">
        <v>153.65752861061301</v>
      </c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</row>
    <row r="1972" spans="1:128" x14ac:dyDescent="0.25">
      <c r="A1972" s="34" t="s">
        <v>89</v>
      </c>
      <c r="B1972" s="30">
        <v>39826</v>
      </c>
      <c r="C1972" s="31"/>
      <c r="D1972" s="30"/>
      <c r="E1972" s="29"/>
      <c r="F1972" s="29">
        <v>90</v>
      </c>
      <c r="G1972" t="s">
        <v>21</v>
      </c>
      <c r="H1972" s="31"/>
      <c r="I1972" s="32"/>
      <c r="J1972" s="32"/>
      <c r="K1972" s="31"/>
      <c r="L1972" s="36"/>
      <c r="M1972" s="31"/>
      <c r="N1972" s="31"/>
      <c r="O1972" s="31"/>
      <c r="P1972" s="32"/>
      <c r="Q1972" s="32"/>
      <c r="R1972" s="32"/>
      <c r="S1972" s="32"/>
      <c r="T1972" s="32"/>
      <c r="U1972" s="32"/>
      <c r="W1972" s="32"/>
      <c r="X1972" s="32"/>
      <c r="Y1972" s="32"/>
      <c r="Z1972" s="32"/>
      <c r="AB1972" s="32">
        <v>2.0699999999999998</v>
      </c>
      <c r="AC1972" s="4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O1972" s="32"/>
      <c r="AP1972" s="32"/>
      <c r="AQ1972" s="32"/>
      <c r="AR1972" s="41">
        <v>364.6</v>
      </c>
      <c r="AS1972" s="32">
        <v>177.8</v>
      </c>
      <c r="AT1972" s="32">
        <v>84.4</v>
      </c>
      <c r="AU1972" s="32"/>
      <c r="AV1972" s="32"/>
      <c r="AW1972" s="32"/>
      <c r="AX1972" s="32"/>
      <c r="AY1972" s="32"/>
      <c r="AZ1972" s="32"/>
      <c r="BA1972" s="32"/>
      <c r="BB1972" s="40">
        <v>0</v>
      </c>
      <c r="BC1972" s="32"/>
      <c r="BE1972" s="32"/>
      <c r="BF1972" s="32"/>
      <c r="BG1972" s="32"/>
      <c r="BH1972" s="32"/>
      <c r="BI1972" s="31">
        <v>221.5475622507422</v>
      </c>
      <c r="BJ1972" s="32"/>
      <c r="BK1972" s="32"/>
      <c r="BL1972" s="32"/>
      <c r="BM1972" s="32"/>
      <c r="BN1972" s="32"/>
      <c r="BO1972" s="32"/>
      <c r="BP1972" s="32"/>
      <c r="BQ1972" s="32"/>
      <c r="BR1972" s="32"/>
      <c r="BS1972" s="32"/>
      <c r="BT1972" s="32"/>
      <c r="BU1972" s="32"/>
      <c r="BV1972" s="32"/>
      <c r="BW1972" s="32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32"/>
      <c r="CK1972" s="32"/>
      <c r="CL1972" s="32"/>
      <c r="CM1972" s="32"/>
      <c r="CN1972" s="32"/>
      <c r="CO1972" s="32"/>
      <c r="CP1972" s="32"/>
      <c r="CQ1972" s="32"/>
      <c r="CR1972" s="32"/>
      <c r="CS1972" s="32"/>
      <c r="CT1972" s="32"/>
      <c r="CU1972" s="32"/>
      <c r="CV1972" s="32"/>
      <c r="CW1972" s="32"/>
      <c r="CX1972" s="32"/>
      <c r="CY1972" s="32"/>
      <c r="CZ1972" s="32"/>
      <c r="DA1972" s="32"/>
      <c r="DB1972" s="32"/>
      <c r="DC1972" s="32"/>
      <c r="DD1972" s="32"/>
      <c r="DE1972" s="32"/>
      <c r="DF1972" s="32"/>
      <c r="DG1972" s="32"/>
      <c r="DH1972" s="32"/>
      <c r="DI1972" s="32"/>
      <c r="DJ1972" s="32"/>
      <c r="DK1972" s="32"/>
      <c r="DL1972" s="32"/>
      <c r="DM1972" s="32"/>
      <c r="DN1972" s="32"/>
      <c r="DO1972" s="32"/>
      <c r="DP1972" s="32"/>
      <c r="DQ1972" s="32"/>
      <c r="DR1972" s="32"/>
      <c r="DS1972" s="32"/>
      <c r="DT1972" s="32"/>
      <c r="DU1972" s="32"/>
      <c r="DV1972" s="32"/>
      <c r="DW1972" s="32"/>
      <c r="DX1972" s="32"/>
    </row>
    <row r="1973" spans="1:128" x14ac:dyDescent="0.25">
      <c r="A1973" s="34" t="s">
        <v>89</v>
      </c>
      <c r="B1973" s="1">
        <v>39832</v>
      </c>
      <c r="C1973" s="2"/>
      <c r="G1973" t="s">
        <v>21</v>
      </c>
      <c r="U1973"/>
      <c r="X1973"/>
      <c r="Z1973"/>
      <c r="AC1973" s="42"/>
      <c r="AE1973"/>
      <c r="AM1973"/>
      <c r="AP1973"/>
      <c r="BA1973"/>
      <c r="BB1973" s="40">
        <v>0</v>
      </c>
      <c r="BC1973"/>
      <c r="BI1973" s="2">
        <v>177.54369294889889</v>
      </c>
    </row>
    <row r="1974" spans="1:128" x14ac:dyDescent="0.25">
      <c r="A1974" s="34" t="s">
        <v>89</v>
      </c>
      <c r="B1974" s="1">
        <v>39840</v>
      </c>
      <c r="C1974" s="2"/>
      <c r="G1974" t="s">
        <v>21</v>
      </c>
      <c r="U1974"/>
      <c r="X1974"/>
      <c r="Z1974"/>
      <c r="AC1974" s="42"/>
      <c r="AE1974"/>
      <c r="AM1974"/>
      <c r="AP1974"/>
      <c r="BA1974"/>
      <c r="BB1974" s="40">
        <v>0</v>
      </c>
      <c r="BC1974"/>
      <c r="BI1974" s="2">
        <v>158.14745327314171</v>
      </c>
    </row>
    <row r="1975" spans="1:128" x14ac:dyDescent="0.25">
      <c r="A1975" s="34" t="s">
        <v>89</v>
      </c>
      <c r="B1975" s="1">
        <v>39841</v>
      </c>
      <c r="C1975" s="2"/>
      <c r="G1975" t="s">
        <v>21</v>
      </c>
      <c r="U1975"/>
      <c r="X1975"/>
      <c r="Z1975"/>
      <c r="AC1975" s="42"/>
      <c r="AE1975"/>
      <c r="AM1975"/>
      <c r="AP1975"/>
      <c r="BA1975"/>
      <c r="BB1975" s="40">
        <v>0</v>
      </c>
      <c r="BC1975"/>
      <c r="BI1975" s="2">
        <v>147.39161924983151</v>
      </c>
    </row>
    <row r="1976" spans="1:128" x14ac:dyDescent="0.25">
      <c r="A1976" s="34" t="s">
        <v>89</v>
      </c>
      <c r="B1976" s="1">
        <v>39843</v>
      </c>
      <c r="C1976" s="2"/>
      <c r="G1976" t="s">
        <v>21</v>
      </c>
      <c r="U1976"/>
      <c r="X1976"/>
      <c r="Z1976"/>
      <c r="AC1976" s="42"/>
      <c r="AE1976"/>
      <c r="AM1976"/>
      <c r="AP1976"/>
      <c r="BA1976"/>
      <c r="BB1976" s="40">
        <v>0</v>
      </c>
      <c r="BC1976"/>
      <c r="BI1976" s="2">
        <v>212.0022376451254</v>
      </c>
    </row>
    <row r="1977" spans="1:128" x14ac:dyDescent="0.25">
      <c r="A1977" s="34" t="s">
        <v>89</v>
      </c>
      <c r="B1977" s="1">
        <v>39847</v>
      </c>
      <c r="C1977" s="2"/>
      <c r="G1977" t="s">
        <v>21</v>
      </c>
      <c r="U1977"/>
      <c r="X1977"/>
      <c r="Z1977"/>
      <c r="AC1977" s="42"/>
      <c r="AE1977"/>
      <c r="AM1977"/>
      <c r="AP1977"/>
      <c r="BA1977"/>
      <c r="BB1977" s="40">
        <v>0</v>
      </c>
      <c r="BC1977"/>
      <c r="BI1977" s="2">
        <v>185.96361193797381</v>
      </c>
    </row>
    <row r="1978" spans="1:128" x14ac:dyDescent="0.25">
      <c r="A1978" s="34" t="s">
        <v>89</v>
      </c>
      <c r="B1978" s="1">
        <v>39850</v>
      </c>
      <c r="C1978" s="2"/>
      <c r="G1978" t="s">
        <v>21</v>
      </c>
      <c r="U1978"/>
      <c r="X1978"/>
      <c r="Z1978"/>
      <c r="AC1978" s="42"/>
      <c r="AE1978"/>
      <c r="AM1978"/>
      <c r="AP1978"/>
      <c r="BA1978"/>
      <c r="BB1978" s="40">
        <v>0</v>
      </c>
      <c r="BC1978"/>
      <c r="BI1978" s="2">
        <v>156.2110917257171</v>
      </c>
    </row>
    <row r="1979" spans="1:128" s="29" customFormat="1" x14ac:dyDescent="0.25">
      <c r="A1979" s="34" t="s">
        <v>89</v>
      </c>
      <c r="B1979" s="1">
        <v>39851</v>
      </c>
      <c r="C1979" s="2"/>
      <c r="D1979"/>
      <c r="E1979"/>
      <c r="F1979"/>
      <c r="G1979" t="s">
        <v>21</v>
      </c>
      <c r="H1979"/>
      <c r="I1979"/>
      <c r="J1979"/>
      <c r="K1979"/>
      <c r="L1979" s="6"/>
      <c r="M1979"/>
      <c r="N1979"/>
      <c r="O1979"/>
      <c r="P1979"/>
      <c r="Q1979"/>
      <c r="R1979"/>
      <c r="S1979"/>
      <c r="T1979"/>
      <c r="U1979"/>
      <c r="V1979" s="40"/>
      <c r="W1979"/>
      <c r="X1979"/>
      <c r="Y1979"/>
      <c r="Z1979"/>
      <c r="AA1979" s="40"/>
      <c r="AB1979"/>
      <c r="AC1979" s="42"/>
      <c r="AD1979"/>
      <c r="AE1979"/>
      <c r="AF1979"/>
      <c r="AG1979"/>
      <c r="AH1979"/>
      <c r="AI1979"/>
      <c r="AJ1979"/>
      <c r="AK1979"/>
      <c r="AL1979"/>
      <c r="AM1979"/>
      <c r="AN1979" s="40"/>
      <c r="AO1979"/>
      <c r="AP1979"/>
      <c r="AQ1979"/>
      <c r="AR1979" s="40"/>
      <c r="AS1979"/>
      <c r="AT1979"/>
      <c r="AU1979"/>
      <c r="AV1979"/>
      <c r="AW1979"/>
      <c r="AX1979" s="6"/>
      <c r="AY1979"/>
      <c r="AZ1979"/>
      <c r="BA1979"/>
      <c r="BB1979" s="40">
        <v>0</v>
      </c>
      <c r="BC1979"/>
      <c r="BD1979"/>
      <c r="BE1979"/>
      <c r="BF1979"/>
      <c r="BG1979"/>
      <c r="BH1979"/>
      <c r="BI1979" s="2">
        <v>163.70769967828491</v>
      </c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</row>
    <row r="1980" spans="1:128" x14ac:dyDescent="0.25">
      <c r="A1980" s="34" t="s">
        <v>89</v>
      </c>
      <c r="B1980" s="30">
        <v>39852</v>
      </c>
      <c r="C1980" s="31"/>
      <c r="D1980" s="30"/>
      <c r="E1980" s="29"/>
      <c r="F1980" s="29">
        <v>116</v>
      </c>
      <c r="G1980" t="s">
        <v>21</v>
      </c>
      <c r="H1980" s="31"/>
      <c r="I1980" s="32"/>
      <c r="J1980" s="32"/>
      <c r="K1980" s="31"/>
      <c r="L1980" s="36"/>
      <c r="M1980" s="31"/>
      <c r="N1980" s="31"/>
      <c r="O1980" s="31"/>
      <c r="P1980" s="32"/>
      <c r="Q1980" s="32"/>
      <c r="R1980" s="32"/>
      <c r="S1980" s="32"/>
      <c r="T1980" s="32"/>
      <c r="U1980" s="32"/>
      <c r="W1980" s="32"/>
      <c r="X1980" s="32"/>
      <c r="Y1980" s="32"/>
      <c r="Z1980" s="32"/>
      <c r="AB1980" s="32">
        <v>2.29</v>
      </c>
      <c r="AC1980" s="4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O1980" s="32"/>
      <c r="AP1980" s="32"/>
      <c r="AQ1980" s="32"/>
      <c r="AR1980" s="41">
        <v>355.4</v>
      </c>
      <c r="AS1980" s="32">
        <v>1</v>
      </c>
      <c r="AT1980" s="32">
        <v>144.19999999999999</v>
      </c>
      <c r="AU1980" s="32"/>
      <c r="AV1980" s="32"/>
      <c r="AW1980" s="32"/>
      <c r="AX1980" s="32"/>
      <c r="AY1980" s="32"/>
      <c r="AZ1980" s="32"/>
      <c r="BA1980" s="32"/>
      <c r="BB1980" s="40">
        <v>0</v>
      </c>
      <c r="BC1980" s="32"/>
      <c r="BE1980" s="32"/>
      <c r="BF1980" s="32"/>
      <c r="BG1980" s="32"/>
      <c r="BH1980" s="32"/>
      <c r="BI1980" s="31">
        <v>146.5671354790729</v>
      </c>
      <c r="BJ1980" s="32"/>
      <c r="BK1980" s="32"/>
      <c r="BL1980" s="32"/>
      <c r="BM1980" s="32"/>
      <c r="BN1980" s="32"/>
      <c r="BO1980" s="32"/>
      <c r="BP1980" s="32"/>
      <c r="BQ1980" s="32"/>
      <c r="BR1980" s="32"/>
      <c r="BS1980" s="32"/>
      <c r="BT1980" s="32"/>
      <c r="BU1980" s="32"/>
      <c r="BV1980" s="32"/>
      <c r="BW1980" s="32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32"/>
      <c r="CK1980" s="32"/>
      <c r="CL1980" s="32"/>
      <c r="CM1980" s="32"/>
      <c r="CN1980" s="32"/>
      <c r="CO1980" s="32"/>
      <c r="CP1980" s="32"/>
      <c r="CQ1980" s="32"/>
      <c r="CR1980" s="32"/>
      <c r="CS1980" s="32"/>
      <c r="CT1980" s="32"/>
      <c r="CU1980" s="32"/>
      <c r="CV1980" s="32"/>
      <c r="CW1980" s="32"/>
      <c r="CX1980" s="32"/>
      <c r="CY1980" s="32"/>
      <c r="CZ1980" s="32"/>
      <c r="DA1980" s="32"/>
      <c r="DB1980" s="32"/>
      <c r="DC1980" s="32"/>
      <c r="DD1980" s="32"/>
      <c r="DE1980" s="32"/>
      <c r="DF1980" s="32"/>
      <c r="DG1980" s="32"/>
      <c r="DH1980" s="32"/>
      <c r="DI1980" s="32"/>
      <c r="DJ1980" s="32"/>
      <c r="DK1980" s="32"/>
      <c r="DL1980" s="32"/>
      <c r="DM1980" s="32"/>
      <c r="DN1980" s="32"/>
      <c r="DO1980" s="32"/>
      <c r="DP1980" s="32"/>
      <c r="DQ1980" s="32"/>
      <c r="DR1980" s="32"/>
      <c r="DS1980" s="32"/>
      <c r="DT1980" s="32"/>
      <c r="DU1980" s="32"/>
      <c r="DV1980" s="32"/>
      <c r="DW1980" s="32"/>
      <c r="DX1980" s="32"/>
    </row>
    <row r="1981" spans="1:128" x14ac:dyDescent="0.25">
      <c r="A1981" s="34" t="s">
        <v>89</v>
      </c>
      <c r="B1981" s="1">
        <v>39854</v>
      </c>
      <c r="C1981" s="2"/>
      <c r="G1981" t="s">
        <v>21</v>
      </c>
      <c r="U1981"/>
      <c r="X1981"/>
      <c r="Z1981"/>
      <c r="AC1981" s="42"/>
      <c r="AE1981"/>
      <c r="AM1981"/>
      <c r="AP1981"/>
      <c r="BA1981"/>
      <c r="BB1981" s="40">
        <v>0</v>
      </c>
      <c r="BC1981"/>
      <c r="BI1981" s="2">
        <v>210.32776502640129</v>
      </c>
    </row>
    <row r="1982" spans="1:128" x14ac:dyDescent="0.25">
      <c r="A1982" s="34" t="s">
        <v>89</v>
      </c>
      <c r="B1982" s="1">
        <v>39857</v>
      </c>
      <c r="C1982" s="2"/>
      <c r="G1982" t="s">
        <v>21</v>
      </c>
      <c r="U1982"/>
      <c r="X1982"/>
      <c r="Z1982"/>
      <c r="AC1982" s="42"/>
      <c r="AE1982"/>
      <c r="AM1982"/>
      <c r="AP1982"/>
      <c r="BA1982"/>
      <c r="BB1982" s="40">
        <v>0</v>
      </c>
      <c r="BC1982"/>
      <c r="BI1982" s="2">
        <v>200.87993272211381</v>
      </c>
    </row>
    <row r="1983" spans="1:128" x14ac:dyDescent="0.25">
      <c r="A1983" s="34" t="s">
        <v>89</v>
      </c>
      <c r="B1983" s="1">
        <v>39864</v>
      </c>
      <c r="C1983" s="2"/>
      <c r="G1983" t="s">
        <v>21</v>
      </c>
      <c r="U1983"/>
      <c r="X1983"/>
      <c r="Z1983"/>
      <c r="AC1983" s="42"/>
      <c r="AE1983"/>
      <c r="AM1983"/>
      <c r="AP1983"/>
      <c r="BA1983"/>
      <c r="BB1983" s="40">
        <v>0</v>
      </c>
      <c r="BC1983"/>
      <c r="BI1983" s="2">
        <v>219.0439429997503</v>
      </c>
    </row>
    <row r="1984" spans="1:128" x14ac:dyDescent="0.25">
      <c r="A1984" s="34" t="s">
        <v>89</v>
      </c>
      <c r="B1984" s="1">
        <v>39870</v>
      </c>
      <c r="C1984" s="2"/>
      <c r="G1984" t="s">
        <v>21</v>
      </c>
      <c r="U1984"/>
      <c r="X1984"/>
      <c r="Z1984"/>
      <c r="AC1984" s="42"/>
      <c r="AE1984"/>
      <c r="AM1984"/>
      <c r="AP1984"/>
      <c r="BA1984"/>
      <c r="BB1984" s="40">
        <v>0</v>
      </c>
      <c r="BC1984"/>
      <c r="BI1984" s="2">
        <v>188.0232631315466</v>
      </c>
    </row>
    <row r="1985" spans="1:128" x14ac:dyDescent="0.25">
      <c r="A1985" s="34" t="s">
        <v>89</v>
      </c>
      <c r="B1985" s="1">
        <v>39873</v>
      </c>
      <c r="C1985" s="2"/>
      <c r="D1985" s="1"/>
      <c r="F1985">
        <v>137</v>
      </c>
      <c r="G1985" t="s">
        <v>21</v>
      </c>
      <c r="H1985" s="2"/>
      <c r="I1985" s="12"/>
      <c r="J1985" s="12"/>
      <c r="K1985" s="2"/>
      <c r="L1985" s="36"/>
      <c r="M1985" s="2"/>
      <c r="N1985" s="2"/>
      <c r="O1985" s="2"/>
      <c r="P1985" s="12"/>
      <c r="Q1985" s="12"/>
      <c r="R1985" s="12"/>
      <c r="S1985" s="12"/>
      <c r="T1985" s="12"/>
      <c r="U1985" s="12"/>
      <c r="W1985" s="12"/>
      <c r="X1985" s="12"/>
      <c r="Y1985" s="12"/>
      <c r="Z1985" s="12"/>
      <c r="AB1985" s="12">
        <v>2.57</v>
      </c>
      <c r="AC1985" s="4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O1985" s="12"/>
      <c r="AP1985" s="12"/>
      <c r="AQ1985" s="12"/>
      <c r="AR1985" s="41">
        <v>392.3</v>
      </c>
      <c r="AS1985" s="12">
        <v>5.0999999999999996</v>
      </c>
      <c r="AT1985" s="12">
        <v>130.5</v>
      </c>
      <c r="AU1985" s="12">
        <v>14.9</v>
      </c>
      <c r="AV1985" s="12"/>
      <c r="AW1985" s="12"/>
      <c r="AX1985" s="13"/>
      <c r="AY1985" s="12"/>
      <c r="AZ1985" s="12"/>
      <c r="BA1985" s="12"/>
      <c r="BB1985" s="40">
        <v>0</v>
      </c>
      <c r="BC1985" s="12"/>
      <c r="BE1985" s="12"/>
      <c r="BF1985" s="12"/>
      <c r="BG1985" s="12"/>
      <c r="BH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2"/>
      <c r="CH1985" s="12"/>
      <c r="CI1985" s="12"/>
      <c r="CJ1985" s="12"/>
      <c r="CK1985" s="12"/>
      <c r="CL1985" s="12"/>
      <c r="CM1985" s="12"/>
      <c r="CN1985" s="12"/>
      <c r="CO1985" s="12"/>
      <c r="CP1985" s="12"/>
      <c r="CQ1985" s="12"/>
      <c r="CR1985" s="12"/>
      <c r="CS1985" s="12"/>
      <c r="CT1985" s="12"/>
      <c r="CU1985" s="12"/>
      <c r="CV1985" s="12"/>
      <c r="CW1985" s="12"/>
      <c r="CX1985" s="12"/>
      <c r="CY1985" s="12"/>
      <c r="CZ1985" s="12"/>
      <c r="DA1985" s="12"/>
      <c r="DB1985" s="12"/>
      <c r="DC1985" s="12"/>
      <c r="DD1985" s="12"/>
      <c r="DE1985" s="12"/>
      <c r="DF1985" s="12"/>
      <c r="DG1985" s="12"/>
      <c r="DH1985" s="12"/>
      <c r="DI1985" s="12"/>
      <c r="DJ1985" s="12"/>
      <c r="DK1985" s="12"/>
      <c r="DL1985" s="12"/>
      <c r="DM1985" s="12"/>
      <c r="DN1985" s="12"/>
      <c r="DO1985" s="12"/>
      <c r="DP1985" s="12"/>
      <c r="DQ1985" s="12"/>
      <c r="DR1985" s="12"/>
      <c r="DS1985" s="12"/>
      <c r="DT1985" s="12"/>
      <c r="DU1985" s="12"/>
      <c r="DV1985" s="12"/>
      <c r="DW1985" s="12"/>
      <c r="DX1985" s="12"/>
    </row>
    <row r="1986" spans="1:128" x14ac:dyDescent="0.25">
      <c r="A1986" s="34" t="s">
        <v>89</v>
      </c>
      <c r="B1986" s="1">
        <v>39877</v>
      </c>
      <c r="C1986" s="2"/>
      <c r="G1986" t="s">
        <v>21</v>
      </c>
      <c r="U1986"/>
      <c r="X1986"/>
      <c r="Z1986"/>
      <c r="AC1986" s="42"/>
      <c r="AE1986"/>
      <c r="AM1986"/>
      <c r="AP1986"/>
      <c r="BA1986"/>
      <c r="BB1986" s="40">
        <v>0</v>
      </c>
      <c r="BC1986"/>
      <c r="BI1986" s="2">
        <v>163.32790311241979</v>
      </c>
    </row>
    <row r="1987" spans="1:128" x14ac:dyDescent="0.25">
      <c r="A1987" s="34" t="s">
        <v>89</v>
      </c>
      <c r="B1987" s="1">
        <v>39878</v>
      </c>
      <c r="C1987" s="2"/>
      <c r="G1987" t="s">
        <v>21</v>
      </c>
      <c r="U1987"/>
      <c r="X1987"/>
      <c r="Z1987"/>
      <c r="AC1987" s="42"/>
      <c r="AE1987"/>
      <c r="AM1987"/>
      <c r="AP1987"/>
      <c r="BA1987"/>
      <c r="BB1987" s="40">
        <v>0</v>
      </c>
      <c r="BC1987"/>
      <c r="BI1987" s="2">
        <v>157.41382350650829</v>
      </c>
    </row>
    <row r="1988" spans="1:128" x14ac:dyDescent="0.25">
      <c r="A1988" s="34" t="s">
        <v>89</v>
      </c>
      <c r="B1988" s="1">
        <v>39880</v>
      </c>
      <c r="C1988" s="2"/>
      <c r="G1988" t="s">
        <v>21</v>
      </c>
      <c r="U1988"/>
      <c r="X1988"/>
      <c r="Z1988"/>
      <c r="AC1988" s="42"/>
      <c r="AE1988"/>
      <c r="AM1988"/>
      <c r="AP1988"/>
      <c r="BA1988"/>
      <c r="BB1988" s="40">
        <v>0</v>
      </c>
      <c r="BC1988"/>
      <c r="BI1988" s="2">
        <v>212.43467491053721</v>
      </c>
    </row>
    <row r="1989" spans="1:128" x14ac:dyDescent="0.25">
      <c r="A1989" s="34" t="s">
        <v>89</v>
      </c>
      <c r="B1989" s="1">
        <v>39884</v>
      </c>
      <c r="C1989" s="2"/>
      <c r="G1989" t="s">
        <v>21</v>
      </c>
      <c r="U1989"/>
      <c r="X1989"/>
      <c r="Z1989"/>
      <c r="AC1989" s="42"/>
      <c r="AE1989"/>
      <c r="AM1989"/>
      <c r="AP1989"/>
      <c r="BA1989"/>
      <c r="BB1989" s="40">
        <v>0</v>
      </c>
      <c r="BC1989"/>
      <c r="BI1989" s="2">
        <v>193.38426373593001</v>
      </c>
    </row>
    <row r="1990" spans="1:128" x14ac:dyDescent="0.25">
      <c r="A1990" s="34" t="s">
        <v>89</v>
      </c>
      <c r="B1990" s="1">
        <v>39895</v>
      </c>
      <c r="C1990" s="2"/>
      <c r="G1990" t="s">
        <v>21</v>
      </c>
      <c r="U1990"/>
      <c r="X1990"/>
      <c r="Z1990"/>
      <c r="AC1990" s="42"/>
      <c r="AE1990"/>
      <c r="AM1990"/>
      <c r="AP1990"/>
      <c r="BA1990"/>
      <c r="BB1990" s="40">
        <v>0</v>
      </c>
      <c r="BC1990"/>
      <c r="BI1990" s="2">
        <v>150.2468367888242</v>
      </c>
    </row>
    <row r="1991" spans="1:128" x14ac:dyDescent="0.25">
      <c r="A1991" s="34" t="s">
        <v>89</v>
      </c>
      <c r="B1991" s="1">
        <v>39901</v>
      </c>
      <c r="C1991" s="2"/>
      <c r="D1991" s="1"/>
      <c r="F1991">
        <v>165</v>
      </c>
      <c r="G1991" t="s">
        <v>21</v>
      </c>
      <c r="H1991" s="2"/>
      <c r="I1991" s="12"/>
      <c r="J1991" s="12"/>
      <c r="K1991" s="2"/>
      <c r="L1991" s="36"/>
      <c r="M1991" s="2"/>
      <c r="N1991" s="2"/>
      <c r="O1991" s="2"/>
      <c r="P1991" s="12"/>
      <c r="Q1991" s="12"/>
      <c r="R1991" s="12"/>
      <c r="S1991" s="12"/>
      <c r="T1991" s="12"/>
      <c r="U1991" s="12"/>
      <c r="W1991" s="12"/>
      <c r="X1991" s="12"/>
      <c r="Y1991" s="12"/>
      <c r="Z1991" s="12"/>
      <c r="AB1991" s="12">
        <v>2.46</v>
      </c>
      <c r="AC1991" s="4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O1991" s="12"/>
      <c r="AP1991" s="12"/>
      <c r="AQ1991" s="12"/>
      <c r="AR1991" s="41"/>
      <c r="AS1991" s="12"/>
      <c r="AT1991" s="12">
        <v>9.1999999999999993</v>
      </c>
      <c r="AU1991" s="12">
        <v>131.30000000000001</v>
      </c>
      <c r="AV1991" s="12"/>
      <c r="AW1991" s="12"/>
      <c r="AX1991" s="13"/>
      <c r="AY1991" s="12"/>
      <c r="AZ1991" s="12"/>
      <c r="BA1991" s="12"/>
      <c r="BB1991" s="40">
        <v>0</v>
      </c>
      <c r="BC1991" s="12"/>
      <c r="BE1991" s="12"/>
      <c r="BF1991" s="12"/>
      <c r="BG1991" s="12"/>
      <c r="BH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2"/>
      <c r="CH1991" s="12"/>
      <c r="CI1991" s="12"/>
      <c r="CJ1991" s="12"/>
      <c r="CK1991" s="12"/>
      <c r="CL1991" s="12"/>
      <c r="CM1991" s="12"/>
      <c r="CN1991" s="12"/>
      <c r="CO1991" s="12"/>
      <c r="CP1991" s="12"/>
      <c r="CQ1991" s="12"/>
      <c r="CR1991" s="12"/>
      <c r="CS1991" s="12"/>
      <c r="CT1991" s="12"/>
      <c r="CU1991" s="12"/>
      <c r="CV1991" s="12"/>
      <c r="CW1991" s="12"/>
      <c r="CX1991" s="12"/>
      <c r="CY1991" s="12"/>
      <c r="CZ1991" s="12"/>
      <c r="DA1991" s="12"/>
      <c r="DB1991" s="12"/>
      <c r="DC1991" s="12"/>
      <c r="DD1991" s="12"/>
      <c r="DE1991" s="12"/>
      <c r="DF1991" s="12"/>
      <c r="DG1991" s="12"/>
      <c r="DH1991" s="12"/>
      <c r="DI1991" s="12"/>
      <c r="DJ1991" s="12"/>
      <c r="DK1991" s="12"/>
      <c r="DL1991" s="12"/>
      <c r="DM1991" s="12"/>
      <c r="DN1991" s="12"/>
      <c r="DO1991" s="12"/>
      <c r="DP1991" s="12"/>
      <c r="DQ1991" s="12"/>
      <c r="DR1991" s="12"/>
      <c r="DS1991" s="12"/>
      <c r="DT1991" s="12"/>
      <c r="DU1991" s="12"/>
      <c r="DV1991" s="12"/>
      <c r="DW1991" s="12"/>
      <c r="DX1991" s="12"/>
    </row>
    <row r="1992" spans="1:128" x14ac:dyDescent="0.25">
      <c r="A1992" s="34" t="s">
        <v>89</v>
      </c>
      <c r="B1992" s="1">
        <v>39788</v>
      </c>
      <c r="C1992" s="2">
        <v>3</v>
      </c>
      <c r="D1992" t="s">
        <v>224</v>
      </c>
      <c r="E1992" t="s">
        <v>16</v>
      </c>
      <c r="F1992">
        <v>52</v>
      </c>
      <c r="G1992" t="s">
        <v>21</v>
      </c>
      <c r="H1992" s="2"/>
      <c r="I1992" s="12"/>
      <c r="J1992" s="12"/>
      <c r="K1992" s="2"/>
      <c r="L1992" s="36">
        <v>52</v>
      </c>
      <c r="M1992" s="2"/>
      <c r="N1992" s="2"/>
      <c r="O1992" s="2"/>
      <c r="P1992" s="12"/>
      <c r="Q1992" s="12"/>
      <c r="R1992" s="12"/>
      <c r="S1992" s="12"/>
      <c r="T1992" s="12"/>
      <c r="U1992" s="12"/>
      <c r="W1992" s="12"/>
      <c r="X1992" s="12"/>
      <c r="Y1992" s="12"/>
      <c r="Z1992" s="12"/>
      <c r="AB1992" s="12"/>
      <c r="AC1992" s="4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O1992" s="12"/>
      <c r="AP1992" s="12"/>
      <c r="AQ1992" s="12"/>
      <c r="AR1992" s="41"/>
      <c r="AS1992" s="12"/>
      <c r="AT1992" s="12"/>
      <c r="AU1992" s="12"/>
      <c r="AV1992" s="12"/>
      <c r="AW1992" s="12"/>
      <c r="AX1992" s="13"/>
      <c r="AY1992" s="12"/>
      <c r="AZ1992" s="12"/>
      <c r="BA1992" s="12"/>
      <c r="BB1992" s="40">
        <v>0</v>
      </c>
      <c r="BC1992" s="12"/>
      <c r="BE1992" s="12"/>
      <c r="BF1992" s="12"/>
      <c r="BG1992" s="12"/>
      <c r="BH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2"/>
      <c r="CH1992" s="12"/>
      <c r="CI1992" s="12"/>
      <c r="CJ1992" s="12"/>
      <c r="CK1992" s="12"/>
      <c r="CL1992" s="12"/>
      <c r="CM1992" s="12"/>
      <c r="CN1992" s="12"/>
      <c r="CO1992" s="12"/>
      <c r="CP1992" s="12"/>
      <c r="CQ1992" s="12"/>
      <c r="CR1992" s="12"/>
      <c r="CS1992" s="12"/>
      <c r="CT1992" s="12"/>
      <c r="CU1992" s="12"/>
      <c r="CV1992" s="12"/>
      <c r="CW1992" s="12"/>
      <c r="CX1992" s="12"/>
      <c r="CY1992" s="12"/>
      <c r="CZ1992" s="12"/>
      <c r="DA1992" s="12"/>
      <c r="DB1992" s="12"/>
      <c r="DC1992" s="12"/>
      <c r="DD1992" s="12"/>
      <c r="DE1992" s="12"/>
      <c r="DF1992" s="12"/>
      <c r="DG1992" s="12"/>
      <c r="DH1992" s="12"/>
      <c r="DI1992" s="12"/>
      <c r="DJ1992" s="12"/>
      <c r="DK1992" s="12"/>
      <c r="DL1992" s="12"/>
      <c r="DM1992" s="12"/>
      <c r="DN1992" s="12"/>
      <c r="DO1992" s="12"/>
      <c r="DP1992" s="12"/>
      <c r="DQ1992" s="12"/>
      <c r="DR1992" s="12"/>
      <c r="DS1992" s="12"/>
      <c r="DT1992" s="12"/>
      <c r="DU1992" s="12"/>
      <c r="DV1992" s="12"/>
      <c r="DW1992" s="12"/>
      <c r="DX1992" s="12"/>
    </row>
    <row r="1993" spans="1:128" x14ac:dyDescent="0.25">
      <c r="A1993" s="34" t="s">
        <v>92</v>
      </c>
      <c r="B1993" s="1">
        <v>39745</v>
      </c>
      <c r="C1993" s="2">
        <v>2</v>
      </c>
      <c r="D1993" s="1" t="s">
        <v>219</v>
      </c>
      <c r="E1993" t="s">
        <v>99</v>
      </c>
      <c r="F1993">
        <v>9</v>
      </c>
      <c r="G1993" t="s">
        <v>21</v>
      </c>
      <c r="H1993" s="2"/>
      <c r="I1993" s="12"/>
      <c r="J1993" s="12"/>
      <c r="K1993" s="2">
        <v>9</v>
      </c>
      <c r="L1993" s="36"/>
      <c r="M1993" s="2"/>
      <c r="N1993" s="2"/>
      <c r="O1993" s="2"/>
      <c r="P1993" s="12"/>
      <c r="Q1993" s="12"/>
      <c r="R1993" s="12"/>
      <c r="S1993" s="12"/>
      <c r="T1993" s="12"/>
      <c r="U1993" s="12"/>
      <c r="W1993" s="12"/>
      <c r="X1993" s="12"/>
      <c r="Y1993" s="12"/>
      <c r="Z1993" s="12"/>
      <c r="AB1993" s="12"/>
      <c r="AC1993" s="4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O1993" s="12"/>
      <c r="AP1993" s="12"/>
      <c r="AQ1993" s="12"/>
      <c r="AR1993" s="41"/>
      <c r="AS1993" s="12"/>
      <c r="AT1993" s="12"/>
      <c r="AU1993" s="12"/>
      <c r="AV1993" s="12"/>
      <c r="AW1993" s="12"/>
      <c r="AX1993" s="13"/>
      <c r="AY1993" s="12"/>
      <c r="AZ1993" s="12"/>
      <c r="BA1993" s="12"/>
      <c r="BB1993" s="40">
        <v>0</v>
      </c>
      <c r="BC1993" s="12"/>
      <c r="BE1993" s="12"/>
      <c r="BF1993" s="12"/>
      <c r="BG1993" s="12"/>
      <c r="BH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2"/>
      <c r="CH1993" s="12"/>
      <c r="CI1993" s="12"/>
      <c r="CJ1993" s="12"/>
      <c r="CK1993" s="12"/>
      <c r="CL1993" s="12"/>
      <c r="CM1993" s="12"/>
      <c r="CN1993" s="12"/>
      <c r="CO1993" s="12"/>
      <c r="CP1993" s="12"/>
      <c r="CQ1993" s="12"/>
      <c r="CR1993" s="12"/>
      <c r="CS1993" s="12"/>
      <c r="CT1993" s="12"/>
      <c r="CU1993" s="12"/>
      <c r="CV1993" s="12"/>
      <c r="CW1993" s="12"/>
      <c r="CX1993" s="12"/>
      <c r="CY1993" s="12"/>
      <c r="CZ1993" s="12"/>
      <c r="DA1993" s="12"/>
      <c r="DB1993" s="12"/>
      <c r="DC1993" s="12"/>
      <c r="DD1993" s="12"/>
      <c r="DE1993" s="12"/>
      <c r="DF1993" s="12"/>
      <c r="DG1993" s="12"/>
      <c r="DH1993" s="12"/>
      <c r="DI1993" s="12"/>
      <c r="DJ1993" s="12"/>
      <c r="DK1993" s="12"/>
      <c r="DL1993" s="12"/>
      <c r="DM1993" s="12"/>
      <c r="DN1993" s="12"/>
      <c r="DO1993" s="12"/>
      <c r="DP1993" s="12"/>
      <c r="DQ1993" s="12"/>
      <c r="DR1993" s="12"/>
      <c r="DS1993" s="12"/>
      <c r="DT1993" s="12"/>
      <c r="DU1993" s="12"/>
      <c r="DV1993" s="12"/>
      <c r="DW1993" s="12"/>
      <c r="DX1993" s="12"/>
    </row>
    <row r="1994" spans="1:128" x14ac:dyDescent="0.25">
      <c r="A1994" s="34" t="s">
        <v>92</v>
      </c>
      <c r="B1994" s="30">
        <v>39808</v>
      </c>
      <c r="C1994" s="2">
        <v>4</v>
      </c>
      <c r="D1994" t="s">
        <v>220</v>
      </c>
      <c r="E1994" s="29" t="s">
        <v>17</v>
      </c>
      <c r="F1994" s="29">
        <v>72</v>
      </c>
      <c r="G1994" t="s">
        <v>21</v>
      </c>
      <c r="H1994" s="31"/>
      <c r="I1994" s="32"/>
      <c r="J1994" s="32"/>
      <c r="K1994" s="31"/>
      <c r="L1994" s="36"/>
      <c r="M1994" s="31">
        <v>72</v>
      </c>
      <c r="N1994" s="31"/>
      <c r="O1994" s="31"/>
      <c r="P1994" s="32"/>
      <c r="Q1994" s="32"/>
      <c r="R1994" s="32"/>
      <c r="S1994" s="32"/>
      <c r="T1994" s="32"/>
      <c r="U1994" s="32"/>
      <c r="W1994" s="32"/>
      <c r="X1994" s="32"/>
      <c r="Y1994" s="32"/>
      <c r="Z1994" s="32"/>
      <c r="AB1994" s="32"/>
      <c r="AC1994" s="4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O1994" s="32"/>
      <c r="AP1994" s="32"/>
      <c r="AQ1994" s="32"/>
      <c r="AR1994" s="41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40">
        <v>0</v>
      </c>
      <c r="BC1994" s="32"/>
      <c r="BE1994" s="32"/>
      <c r="BF1994" s="32"/>
      <c r="BG1994" s="32"/>
      <c r="BH1994" s="32"/>
      <c r="BI1994" s="31">
        <v>208.1729856336832</v>
      </c>
      <c r="BJ1994" s="32"/>
      <c r="BK1994" s="32"/>
      <c r="BL1994" s="32"/>
      <c r="BM1994" s="32"/>
      <c r="BN1994" s="32"/>
      <c r="BO1994" s="32"/>
      <c r="BP1994" s="32"/>
      <c r="BQ1994" s="32"/>
      <c r="BR1994" s="32"/>
      <c r="BS1994" s="32"/>
      <c r="BT1994" s="32"/>
      <c r="BU1994" s="32"/>
      <c r="BV1994" s="32"/>
      <c r="BW1994" s="32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32"/>
      <c r="CK1994" s="32"/>
      <c r="CL1994" s="32"/>
      <c r="CM1994" s="32"/>
      <c r="CN1994" s="32"/>
      <c r="CO1994" s="32"/>
      <c r="CP1994" s="32"/>
      <c r="CQ1994" s="32"/>
      <c r="CR1994" s="32"/>
      <c r="CS1994" s="32"/>
      <c r="CT1994" s="32"/>
      <c r="CU1994" s="32"/>
      <c r="CV1994" s="32"/>
      <c r="CW1994" s="32"/>
      <c r="CX1994" s="32"/>
      <c r="CY1994" s="32"/>
      <c r="CZ1994" s="32"/>
      <c r="DA1994" s="32"/>
      <c r="DB1994" s="32"/>
      <c r="DC1994" s="32"/>
      <c r="DD1994" s="32"/>
      <c r="DE1994" s="32"/>
      <c r="DF1994" s="32"/>
      <c r="DG1994" s="32"/>
      <c r="DH1994" s="32"/>
      <c r="DI1994" s="32"/>
      <c r="DJ1994" s="32"/>
      <c r="DK1994" s="32"/>
      <c r="DL1994" s="32"/>
      <c r="DM1994" s="32"/>
      <c r="DN1994" s="32"/>
      <c r="DO1994" s="32"/>
      <c r="DP1994" s="32"/>
      <c r="DQ1994" s="32"/>
      <c r="DR1994" s="32"/>
      <c r="DS1994" s="32"/>
      <c r="DT1994" s="32"/>
      <c r="DU1994" s="32"/>
      <c r="DV1994" s="32"/>
      <c r="DW1994" s="32"/>
      <c r="DX1994" s="32"/>
    </row>
    <row r="1995" spans="1:128" x14ac:dyDescent="0.25">
      <c r="A1995" s="34" t="s">
        <v>92</v>
      </c>
      <c r="B1995" s="1">
        <v>39926</v>
      </c>
      <c r="C1995" s="36">
        <v>9</v>
      </c>
      <c r="D1995" t="s">
        <v>122</v>
      </c>
      <c r="E1995" t="s">
        <v>22</v>
      </c>
      <c r="F1995">
        <v>190</v>
      </c>
      <c r="G1995" t="s">
        <v>21</v>
      </c>
      <c r="H1995" s="2"/>
      <c r="I1995" s="12"/>
      <c r="J1995" s="12"/>
      <c r="K1995" s="2"/>
      <c r="L1995" s="36"/>
      <c r="M1995" s="2"/>
      <c r="N1995" s="2"/>
      <c r="O1995" s="2"/>
      <c r="P1995" s="12"/>
      <c r="Q1995" s="12"/>
      <c r="R1995" s="12"/>
      <c r="S1995" s="12"/>
      <c r="T1995" s="12"/>
      <c r="U1995" s="12"/>
      <c r="W1995" s="12"/>
      <c r="X1995" s="12"/>
      <c r="Y1995" s="12"/>
      <c r="Z1995" s="12"/>
      <c r="AB1995" s="12"/>
      <c r="AC1995" s="4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O1995" s="12"/>
      <c r="AP1995" s="12"/>
      <c r="AQ1995" s="12"/>
      <c r="AR1995" s="41"/>
      <c r="AS1995" s="12"/>
      <c r="AT1995" s="12"/>
      <c r="AU1995" s="12"/>
      <c r="AV1995" s="12"/>
      <c r="AW1995" s="12"/>
      <c r="AX1995" s="13"/>
      <c r="AY1995" s="12"/>
      <c r="AZ1995" s="12">
        <v>40.1</v>
      </c>
      <c r="BA1995" s="12">
        <v>2656.7592849223952</v>
      </c>
      <c r="BB1995" s="40">
        <v>265.67592849223951</v>
      </c>
      <c r="BC1995" s="12"/>
      <c r="BE1995" s="12"/>
      <c r="BF1995" s="12">
        <v>11.7</v>
      </c>
      <c r="BG1995" s="12"/>
      <c r="BH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2"/>
      <c r="CH1995" s="12"/>
      <c r="CI1995" s="12"/>
      <c r="CJ1995" s="12"/>
      <c r="CK1995" s="12"/>
      <c r="CL1995" s="12"/>
      <c r="CM1995" s="12"/>
      <c r="CN1995" s="12"/>
      <c r="CO1995" s="12"/>
      <c r="CP1995" s="12"/>
      <c r="CQ1995" s="12"/>
      <c r="CR1995" s="12"/>
      <c r="CS1995" s="12"/>
      <c r="CT1995" s="12"/>
      <c r="CU1995" s="12"/>
      <c r="CV1995" s="12"/>
      <c r="CW1995" s="12"/>
      <c r="CX1995" s="12"/>
      <c r="CY1995" s="12"/>
      <c r="CZ1995" s="12"/>
      <c r="DA1995" s="12"/>
      <c r="DB1995" s="12"/>
      <c r="DC1995" s="12"/>
      <c r="DD1995" s="12"/>
      <c r="DE1995" s="12"/>
      <c r="DF1995" s="12"/>
      <c r="DG1995" s="12"/>
      <c r="DH1995" s="12"/>
      <c r="DI1995" s="12"/>
      <c r="DJ1995" s="12"/>
      <c r="DK1995" s="12"/>
      <c r="DL1995" s="12"/>
      <c r="DM1995" s="12"/>
      <c r="DN1995" s="12"/>
      <c r="DO1995" s="12"/>
      <c r="DP1995" s="12"/>
      <c r="DQ1995" s="12"/>
      <c r="DR1995" s="12"/>
      <c r="DS1995" s="12"/>
      <c r="DT1995" s="12"/>
      <c r="DU1995" s="12"/>
      <c r="DV1995" s="12"/>
      <c r="DW1995" s="12"/>
      <c r="DX1995" s="12"/>
    </row>
    <row r="1996" spans="1:128" x14ac:dyDescent="0.25">
      <c r="A1996" s="34" t="s">
        <v>92</v>
      </c>
      <c r="B1996" s="1">
        <v>39901</v>
      </c>
      <c r="C1996" s="2">
        <v>8</v>
      </c>
      <c r="D1996" s="1" t="s">
        <v>221</v>
      </c>
      <c r="E1996" t="s">
        <v>19</v>
      </c>
      <c r="F1996">
        <v>165</v>
      </c>
      <c r="G1996" t="s">
        <v>21</v>
      </c>
      <c r="H1996" s="2"/>
      <c r="I1996" s="12"/>
      <c r="J1996" s="12"/>
      <c r="K1996" s="2"/>
      <c r="L1996" s="36"/>
      <c r="M1996" s="2"/>
      <c r="N1996" s="2"/>
      <c r="O1996" s="2">
        <v>165</v>
      </c>
      <c r="P1996" s="12"/>
      <c r="Q1996" s="12"/>
      <c r="R1996" s="12"/>
      <c r="S1996" s="12"/>
      <c r="T1996" s="12"/>
      <c r="U1996" s="12"/>
      <c r="W1996" s="12"/>
      <c r="X1996" s="12"/>
      <c r="Y1996" s="12"/>
      <c r="Z1996" s="12"/>
      <c r="AB1996" s="12">
        <v>2.54</v>
      </c>
      <c r="AC1996" s="4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O1996" s="12"/>
      <c r="AP1996" s="12"/>
      <c r="AQ1996" s="12"/>
      <c r="AR1996" s="41"/>
      <c r="AS1996" s="12"/>
      <c r="AT1996" s="12">
        <v>49.1</v>
      </c>
      <c r="AU1996" s="12">
        <v>111.6</v>
      </c>
      <c r="AV1996" s="12"/>
      <c r="AW1996" s="12"/>
      <c r="AX1996" s="13"/>
      <c r="AY1996" s="12"/>
      <c r="AZ1996" s="12"/>
      <c r="BA1996" s="12"/>
      <c r="BB1996" s="40">
        <v>0</v>
      </c>
      <c r="BC1996" s="12"/>
      <c r="BE1996" s="12"/>
      <c r="BF1996" s="12"/>
      <c r="BG1996" s="12"/>
      <c r="BH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2"/>
      <c r="CH1996" s="12"/>
      <c r="CI1996" s="12"/>
      <c r="CJ1996" s="12"/>
      <c r="CK1996" s="12"/>
      <c r="CL1996" s="12"/>
      <c r="CM1996" s="12"/>
      <c r="CN1996" s="12"/>
      <c r="CO1996" s="12"/>
      <c r="CP1996" s="12"/>
      <c r="CQ1996" s="12"/>
      <c r="CR1996" s="12"/>
      <c r="CS1996" s="12"/>
      <c r="CT1996" s="12"/>
      <c r="CU1996" s="12"/>
      <c r="CV1996" s="12"/>
      <c r="CW1996" s="12"/>
      <c r="CX1996" s="12"/>
      <c r="CY1996" s="12"/>
      <c r="CZ1996" s="12"/>
      <c r="DA1996" s="12"/>
      <c r="DB1996" s="12"/>
      <c r="DC1996" s="12"/>
      <c r="DD1996" s="12"/>
      <c r="DE1996" s="12"/>
      <c r="DF1996" s="12"/>
      <c r="DG1996" s="12"/>
      <c r="DH1996" s="12"/>
      <c r="DI1996" s="12"/>
      <c r="DJ1996" s="12"/>
      <c r="DK1996" s="12"/>
      <c r="DL1996" s="12"/>
      <c r="DM1996" s="12"/>
      <c r="DN1996" s="12"/>
      <c r="DO1996" s="12"/>
      <c r="DP1996" s="12"/>
      <c r="DQ1996" s="12"/>
      <c r="DR1996" s="12"/>
      <c r="DS1996" s="12"/>
      <c r="DT1996" s="12"/>
      <c r="DU1996" s="12"/>
      <c r="DV1996" s="12"/>
      <c r="DW1996" s="12"/>
      <c r="DX1996" s="12"/>
    </row>
    <row r="1997" spans="1:128" x14ac:dyDescent="0.25">
      <c r="A1997" s="34" t="s">
        <v>92</v>
      </c>
      <c r="B1997" s="1">
        <v>39736</v>
      </c>
      <c r="C1997" s="2">
        <v>0</v>
      </c>
      <c r="D1997" s="1" t="s">
        <v>223</v>
      </c>
      <c r="E1997" t="s">
        <v>14</v>
      </c>
      <c r="F1997">
        <v>0</v>
      </c>
      <c r="G1997" t="s">
        <v>21</v>
      </c>
      <c r="H1997" s="2"/>
      <c r="I1997" s="12"/>
      <c r="J1997" s="12"/>
      <c r="K1997" s="2"/>
      <c r="L1997" s="36"/>
      <c r="M1997" s="2"/>
      <c r="N1997" s="2"/>
      <c r="O1997" s="2"/>
      <c r="P1997" s="12"/>
      <c r="Q1997" s="12"/>
      <c r="R1997" s="12"/>
      <c r="S1997" s="12"/>
      <c r="T1997" s="12"/>
      <c r="U1997" s="12"/>
      <c r="W1997" s="12"/>
      <c r="X1997" s="12"/>
      <c r="Y1997" s="12"/>
      <c r="Z1997" s="12"/>
      <c r="AB1997" s="12"/>
      <c r="AC1997" s="4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O1997" s="12"/>
      <c r="AP1997" s="12"/>
      <c r="AQ1997" s="12"/>
      <c r="AR1997" s="41"/>
      <c r="AS1997" s="12"/>
      <c r="AT1997" s="12"/>
      <c r="AU1997" s="12"/>
      <c r="AV1997" s="12"/>
      <c r="AW1997" s="12"/>
      <c r="AX1997" s="13"/>
      <c r="AY1997" s="12"/>
      <c r="AZ1997" s="12"/>
      <c r="BA1997" s="12"/>
      <c r="BB1997" s="40">
        <v>0</v>
      </c>
      <c r="BC1997" s="12"/>
      <c r="BE1997" s="12"/>
      <c r="BF1997" s="12"/>
      <c r="BG1997" s="12"/>
      <c r="BH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2"/>
      <c r="CH1997" s="12"/>
      <c r="CI1997" s="12"/>
      <c r="CJ1997" s="12"/>
      <c r="CK1997" s="12"/>
      <c r="CL1997" s="12"/>
      <c r="CM1997" s="12"/>
      <c r="CN1997" s="12"/>
      <c r="CO1997" s="12"/>
      <c r="CP1997" s="12"/>
      <c r="CQ1997" s="12"/>
      <c r="CR1997" s="12"/>
      <c r="CS1997" s="12"/>
      <c r="CT1997" s="12"/>
      <c r="CU1997" s="12"/>
      <c r="CV1997" s="12"/>
      <c r="CW1997" s="12"/>
      <c r="CX1997" s="12"/>
      <c r="CY1997" s="12"/>
      <c r="CZ1997" s="12"/>
      <c r="DA1997" s="12"/>
      <c r="DB1997" s="12"/>
      <c r="DC1997" s="12"/>
      <c r="DD1997" s="12"/>
      <c r="DE1997" s="12"/>
      <c r="DF1997" s="12"/>
      <c r="DG1997" s="12"/>
      <c r="DH1997" s="12"/>
      <c r="DI1997" s="12"/>
      <c r="DJ1997" s="12"/>
      <c r="DK1997" s="12"/>
      <c r="DL1997" s="12"/>
      <c r="DM1997" s="12"/>
      <c r="DN1997" s="12"/>
      <c r="DO1997" s="12"/>
      <c r="DP1997" s="12"/>
      <c r="DQ1997" s="12"/>
      <c r="DR1997" s="12"/>
      <c r="DS1997" s="12"/>
      <c r="DT1997" s="12"/>
      <c r="DU1997" s="12"/>
      <c r="DV1997" s="12"/>
      <c r="DW1997" s="12"/>
      <c r="DX1997" s="12"/>
    </row>
    <row r="1998" spans="1:128" x14ac:dyDescent="0.25">
      <c r="A1998" s="34" t="s">
        <v>92</v>
      </c>
      <c r="B1998" s="1">
        <v>39764</v>
      </c>
      <c r="C1998" s="2"/>
      <c r="G1998" t="s">
        <v>21</v>
      </c>
      <c r="U1998"/>
      <c r="X1998"/>
      <c r="Z1998"/>
      <c r="AC1998" s="42"/>
      <c r="AE1998"/>
      <c r="AM1998"/>
      <c r="AP1998"/>
      <c r="BA1998"/>
      <c r="BB1998" s="40">
        <v>0</v>
      </c>
      <c r="BC1998"/>
      <c r="BI1998" s="2">
        <v>155.95652741179259</v>
      </c>
    </row>
    <row r="1999" spans="1:128" x14ac:dyDescent="0.25">
      <c r="A1999" s="34" t="s">
        <v>92</v>
      </c>
      <c r="B1999" s="1">
        <v>39776</v>
      </c>
      <c r="C1999" s="2"/>
      <c r="G1999" t="s">
        <v>21</v>
      </c>
      <c r="U1999"/>
      <c r="X1999"/>
      <c r="Z1999"/>
      <c r="AC1999" s="42"/>
      <c r="AE1999"/>
      <c r="AM1999"/>
      <c r="AP1999"/>
      <c r="BA1999"/>
      <c r="BB1999" s="40">
        <v>0</v>
      </c>
      <c r="BC1999"/>
      <c r="BI1999" s="2">
        <v>190.54995707162161</v>
      </c>
    </row>
    <row r="2000" spans="1:128" x14ac:dyDescent="0.25">
      <c r="A2000" s="34" t="s">
        <v>92</v>
      </c>
      <c r="B2000" s="1">
        <v>39783</v>
      </c>
      <c r="C2000" s="2"/>
      <c r="G2000" t="s">
        <v>21</v>
      </c>
      <c r="U2000"/>
      <c r="X2000"/>
      <c r="Z2000"/>
      <c r="AC2000" s="42"/>
      <c r="AE2000"/>
      <c r="AM2000"/>
      <c r="AP2000"/>
      <c r="BA2000"/>
      <c r="BB2000" s="40">
        <v>0</v>
      </c>
      <c r="BC2000"/>
      <c r="BI2000" s="2">
        <v>198.25652462738461</v>
      </c>
    </row>
    <row r="2001" spans="1:128" x14ac:dyDescent="0.25">
      <c r="A2001" s="34" t="s">
        <v>92</v>
      </c>
      <c r="B2001" s="1">
        <v>39793</v>
      </c>
      <c r="C2001" s="2"/>
      <c r="G2001" t="s">
        <v>21</v>
      </c>
      <c r="U2001"/>
      <c r="X2001"/>
      <c r="Z2001"/>
      <c r="AC2001" s="42"/>
      <c r="AE2001"/>
      <c r="AM2001"/>
      <c r="AP2001"/>
      <c r="BA2001"/>
      <c r="BB2001" s="40">
        <v>0</v>
      </c>
      <c r="BC2001"/>
      <c r="BI2001" s="2">
        <v>172.4257772214458</v>
      </c>
    </row>
    <row r="2002" spans="1:128" x14ac:dyDescent="0.25">
      <c r="A2002" s="34" t="s">
        <v>92</v>
      </c>
      <c r="B2002" s="1">
        <v>39797</v>
      </c>
      <c r="C2002" s="2"/>
      <c r="G2002" t="s">
        <v>21</v>
      </c>
      <c r="U2002"/>
      <c r="X2002"/>
      <c r="Z2002"/>
      <c r="AC2002" s="42"/>
      <c r="AE2002"/>
      <c r="AM2002"/>
      <c r="AP2002"/>
      <c r="BA2002"/>
      <c r="BB2002" s="40">
        <v>0</v>
      </c>
      <c r="BC2002"/>
      <c r="BI2002" s="2">
        <v>215.51621779837049</v>
      </c>
    </row>
    <row r="2003" spans="1:128" x14ac:dyDescent="0.25">
      <c r="A2003" s="34" t="s">
        <v>92</v>
      </c>
      <c r="B2003" s="1">
        <v>39801</v>
      </c>
      <c r="C2003" s="2"/>
      <c r="G2003" t="s">
        <v>21</v>
      </c>
      <c r="U2003"/>
      <c r="X2003"/>
      <c r="Z2003"/>
      <c r="AC2003" s="42"/>
      <c r="AE2003"/>
      <c r="AM2003"/>
      <c r="AP2003"/>
      <c r="BA2003"/>
      <c r="BB2003" s="40">
        <v>0</v>
      </c>
      <c r="BC2003"/>
      <c r="BI2003" s="2">
        <v>191.08279992812581</v>
      </c>
    </row>
    <row r="2004" spans="1:128" s="29" customFormat="1" x14ac:dyDescent="0.25">
      <c r="A2004" s="34" t="s">
        <v>92</v>
      </c>
      <c r="B2004" s="1">
        <v>39804</v>
      </c>
      <c r="C2004" s="2"/>
      <c r="D2004"/>
      <c r="E2004"/>
      <c r="F2004"/>
      <c r="G2004" t="s">
        <v>21</v>
      </c>
      <c r="H2004"/>
      <c r="I2004"/>
      <c r="J2004"/>
      <c r="K2004"/>
      <c r="L2004" s="6"/>
      <c r="M2004"/>
      <c r="N2004"/>
      <c r="O2004"/>
      <c r="P2004"/>
      <c r="Q2004"/>
      <c r="R2004"/>
      <c r="S2004"/>
      <c r="T2004"/>
      <c r="U2004"/>
      <c r="V2004" s="40"/>
      <c r="W2004"/>
      <c r="X2004"/>
      <c r="Y2004"/>
      <c r="Z2004"/>
      <c r="AA2004" s="40"/>
      <c r="AB2004"/>
      <c r="AC2004" s="42"/>
      <c r="AD2004"/>
      <c r="AE2004"/>
      <c r="AF2004"/>
      <c r="AG2004"/>
      <c r="AH2004"/>
      <c r="AI2004"/>
      <c r="AJ2004"/>
      <c r="AK2004"/>
      <c r="AL2004"/>
      <c r="AM2004"/>
      <c r="AN2004" s="40"/>
      <c r="AO2004"/>
      <c r="AP2004"/>
      <c r="AQ2004"/>
      <c r="AR2004" s="40"/>
      <c r="AS2004"/>
      <c r="AT2004"/>
      <c r="AU2004"/>
      <c r="AV2004"/>
      <c r="AW2004"/>
      <c r="AX2004" s="6"/>
      <c r="AY2004"/>
      <c r="AZ2004"/>
      <c r="BA2004"/>
      <c r="BB2004" s="40">
        <v>0</v>
      </c>
      <c r="BC2004"/>
      <c r="BD2004"/>
      <c r="BE2004"/>
      <c r="BF2004"/>
      <c r="BG2004"/>
      <c r="BH2004"/>
      <c r="BI2004" s="2">
        <v>184.16053906483501</v>
      </c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</row>
    <row r="2005" spans="1:128" s="29" customFormat="1" x14ac:dyDescent="0.25">
      <c r="A2005" s="34" t="s">
        <v>92</v>
      </c>
      <c r="B2005" s="1">
        <v>39806</v>
      </c>
      <c r="C2005" s="2"/>
      <c r="D2005"/>
      <c r="E2005"/>
      <c r="F2005"/>
      <c r="G2005" t="s">
        <v>21</v>
      </c>
      <c r="H2005"/>
      <c r="I2005"/>
      <c r="J2005"/>
      <c r="K2005"/>
      <c r="L2005" s="6"/>
      <c r="M2005"/>
      <c r="N2005"/>
      <c r="O2005"/>
      <c r="P2005"/>
      <c r="Q2005"/>
      <c r="R2005"/>
      <c r="S2005"/>
      <c r="T2005"/>
      <c r="U2005"/>
      <c r="V2005" s="40"/>
      <c r="W2005"/>
      <c r="X2005"/>
      <c r="Y2005"/>
      <c r="Z2005"/>
      <c r="AA2005" s="40"/>
      <c r="AB2005"/>
      <c r="AC2005" s="42"/>
      <c r="AD2005"/>
      <c r="AE2005"/>
      <c r="AF2005"/>
      <c r="AG2005"/>
      <c r="AH2005"/>
      <c r="AI2005"/>
      <c r="AJ2005"/>
      <c r="AK2005"/>
      <c r="AL2005"/>
      <c r="AM2005"/>
      <c r="AN2005" s="40"/>
      <c r="AO2005"/>
      <c r="AP2005"/>
      <c r="AQ2005"/>
      <c r="AR2005" s="40"/>
      <c r="AS2005"/>
      <c r="AT2005"/>
      <c r="AU2005"/>
      <c r="AV2005"/>
      <c r="AW2005"/>
      <c r="AX2005" s="6"/>
      <c r="AY2005"/>
      <c r="AZ2005"/>
      <c r="BA2005"/>
      <c r="BB2005" s="40">
        <v>0</v>
      </c>
      <c r="BC2005"/>
      <c r="BD2005"/>
      <c r="BE2005"/>
      <c r="BF2005"/>
      <c r="BG2005"/>
      <c r="BH2005"/>
      <c r="BI2005" s="2">
        <v>167.2621876965467</v>
      </c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</row>
    <row r="2006" spans="1:128" x14ac:dyDescent="0.25">
      <c r="A2006" s="34" t="s">
        <v>92</v>
      </c>
      <c r="B2006" s="30">
        <v>39812</v>
      </c>
      <c r="C2006" s="31"/>
      <c r="D2006" s="30"/>
      <c r="E2006" s="29"/>
      <c r="F2006" s="29">
        <v>76</v>
      </c>
      <c r="G2006" t="s">
        <v>21</v>
      </c>
      <c r="H2006" s="31"/>
      <c r="I2006" s="32"/>
      <c r="J2006" s="32"/>
      <c r="K2006" s="31"/>
      <c r="L2006" s="36"/>
      <c r="M2006" s="31"/>
      <c r="N2006" s="31"/>
      <c r="O2006" s="31"/>
      <c r="P2006" s="32"/>
      <c r="Q2006" s="32"/>
      <c r="R2006" s="32"/>
      <c r="S2006" s="32"/>
      <c r="T2006" s="32"/>
      <c r="U2006" s="32"/>
      <c r="W2006" s="32"/>
      <c r="X2006" s="32"/>
      <c r="Y2006" s="32"/>
      <c r="Z2006" s="32"/>
      <c r="AB2006" s="32">
        <v>0.99</v>
      </c>
      <c r="AC2006" s="4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O2006" s="32"/>
      <c r="AP2006" s="32"/>
      <c r="AQ2006" s="32"/>
      <c r="AR2006" s="41">
        <v>192</v>
      </c>
      <c r="AS2006" s="32">
        <v>116.5</v>
      </c>
      <c r="AT2006" s="32">
        <v>6.75</v>
      </c>
      <c r="AU2006" s="32"/>
      <c r="AV2006" s="32"/>
      <c r="AW2006" s="32"/>
      <c r="AX2006" s="32"/>
      <c r="AY2006" s="32"/>
      <c r="AZ2006" s="32"/>
      <c r="BA2006" s="32"/>
      <c r="BB2006" s="40">
        <v>0</v>
      </c>
      <c r="BC2006" s="32"/>
      <c r="BE2006" s="32"/>
      <c r="BF2006" s="32"/>
      <c r="BG2006" s="32"/>
      <c r="BH2006" s="32"/>
      <c r="BI2006" s="31">
        <v>210.821505042582</v>
      </c>
      <c r="BJ2006" s="32"/>
      <c r="BK2006" s="32"/>
      <c r="BL2006" s="32"/>
      <c r="BM2006" s="32"/>
      <c r="BN2006" s="32"/>
      <c r="BO2006" s="32"/>
      <c r="BP2006" s="32"/>
      <c r="BQ2006" s="32"/>
      <c r="BR2006" s="32"/>
      <c r="BS2006" s="32"/>
      <c r="BT2006" s="32"/>
      <c r="BU2006" s="32"/>
      <c r="BV2006" s="32"/>
      <c r="BW2006" s="32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32"/>
      <c r="CK2006" s="32"/>
      <c r="CL2006" s="32"/>
      <c r="CM2006" s="32"/>
      <c r="CN2006" s="32"/>
      <c r="CO2006" s="32"/>
      <c r="CP2006" s="32"/>
      <c r="CQ2006" s="32"/>
      <c r="CR2006" s="32"/>
      <c r="CS2006" s="32"/>
      <c r="CT2006" s="32"/>
      <c r="CU2006" s="32"/>
      <c r="CV2006" s="32"/>
      <c r="CW2006" s="32"/>
      <c r="CX2006" s="32"/>
      <c r="CY2006" s="32"/>
      <c r="CZ2006" s="32"/>
      <c r="DA2006" s="32"/>
      <c r="DB2006" s="32"/>
      <c r="DC2006" s="32"/>
      <c r="DD2006" s="32"/>
      <c r="DE2006" s="32"/>
      <c r="DF2006" s="32"/>
      <c r="DG2006" s="32"/>
      <c r="DH2006" s="32"/>
      <c r="DI2006" s="32"/>
      <c r="DJ2006" s="32"/>
      <c r="DK2006" s="32"/>
      <c r="DL2006" s="32"/>
      <c r="DM2006" s="32"/>
      <c r="DN2006" s="32"/>
      <c r="DO2006" s="32"/>
      <c r="DP2006" s="32"/>
      <c r="DQ2006" s="32"/>
      <c r="DR2006" s="32"/>
      <c r="DS2006" s="32"/>
      <c r="DT2006" s="32"/>
      <c r="DU2006" s="32"/>
      <c r="DV2006" s="32"/>
      <c r="DW2006" s="32"/>
      <c r="DX2006" s="32"/>
    </row>
    <row r="2007" spans="1:128" x14ac:dyDescent="0.25">
      <c r="A2007" s="34" t="s">
        <v>92</v>
      </c>
      <c r="B2007" s="1">
        <v>39818</v>
      </c>
      <c r="C2007" s="2"/>
      <c r="G2007" t="s">
        <v>21</v>
      </c>
      <c r="U2007"/>
      <c r="X2007"/>
      <c r="Z2007"/>
      <c r="AC2007" s="42"/>
      <c r="AE2007"/>
      <c r="AM2007"/>
      <c r="AP2007"/>
      <c r="BA2007"/>
      <c r="BB2007" s="40">
        <v>0</v>
      </c>
      <c r="BC2007"/>
      <c r="BI2007" s="2">
        <v>177.22555339815219</v>
      </c>
    </row>
    <row r="2008" spans="1:128" x14ac:dyDescent="0.25">
      <c r="A2008" s="34" t="s">
        <v>92</v>
      </c>
      <c r="B2008" s="1">
        <v>39820</v>
      </c>
      <c r="C2008" s="2"/>
      <c r="G2008" t="s">
        <v>21</v>
      </c>
      <c r="U2008"/>
      <c r="X2008"/>
      <c r="Z2008"/>
      <c r="AC2008" s="42"/>
      <c r="AE2008"/>
      <c r="AM2008"/>
      <c r="AP2008"/>
      <c r="BA2008"/>
      <c r="BB2008" s="40">
        <v>0</v>
      </c>
      <c r="BC2008"/>
      <c r="BI2008" s="2">
        <v>173.5302807469607</v>
      </c>
    </row>
    <row r="2009" spans="1:128" s="29" customFormat="1" x14ac:dyDescent="0.25">
      <c r="A2009" s="34" t="s">
        <v>92</v>
      </c>
      <c r="B2009" s="1">
        <v>39822</v>
      </c>
      <c r="C2009" s="2"/>
      <c r="D2009"/>
      <c r="E2009"/>
      <c r="F2009"/>
      <c r="G2009" t="s">
        <v>21</v>
      </c>
      <c r="H2009"/>
      <c r="I2009"/>
      <c r="J2009"/>
      <c r="K2009"/>
      <c r="L2009" s="6"/>
      <c r="M2009"/>
      <c r="N2009"/>
      <c r="O2009"/>
      <c r="P2009"/>
      <c r="Q2009"/>
      <c r="R2009"/>
      <c r="S2009"/>
      <c r="T2009"/>
      <c r="U2009"/>
      <c r="V2009" s="40"/>
      <c r="W2009"/>
      <c r="X2009"/>
      <c r="Y2009"/>
      <c r="Z2009"/>
      <c r="AA2009" s="40"/>
      <c r="AB2009"/>
      <c r="AC2009" s="42"/>
      <c r="AD2009"/>
      <c r="AE2009"/>
      <c r="AF2009"/>
      <c r="AG2009"/>
      <c r="AH2009"/>
      <c r="AI2009"/>
      <c r="AJ2009"/>
      <c r="AK2009"/>
      <c r="AL2009"/>
      <c r="AM2009"/>
      <c r="AN2009" s="40"/>
      <c r="AO2009"/>
      <c r="AP2009"/>
      <c r="AQ2009"/>
      <c r="AR2009" s="40"/>
      <c r="AS2009"/>
      <c r="AT2009"/>
      <c r="AU2009"/>
      <c r="AV2009"/>
      <c r="AW2009"/>
      <c r="AX2009" s="6"/>
      <c r="AY2009"/>
      <c r="AZ2009"/>
      <c r="BA2009"/>
      <c r="BB2009" s="40">
        <v>0</v>
      </c>
      <c r="BC2009"/>
      <c r="BD2009"/>
      <c r="BE2009"/>
      <c r="BF2009"/>
      <c r="BG2009"/>
      <c r="BH2009"/>
      <c r="BI2009" s="2">
        <v>221.69590762974209</v>
      </c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</row>
    <row r="2010" spans="1:128" x14ac:dyDescent="0.25">
      <c r="A2010" s="34" t="s">
        <v>92</v>
      </c>
      <c r="B2010" s="30">
        <v>39826</v>
      </c>
      <c r="C2010" s="31"/>
      <c r="D2010" s="30"/>
      <c r="E2010" s="29"/>
      <c r="F2010" s="29">
        <v>90</v>
      </c>
      <c r="G2010" t="s">
        <v>21</v>
      </c>
      <c r="H2010" s="31"/>
      <c r="I2010" s="32"/>
      <c r="J2010" s="32"/>
      <c r="K2010" s="31"/>
      <c r="L2010" s="36"/>
      <c r="M2010" s="31"/>
      <c r="N2010" s="31"/>
      <c r="O2010" s="31"/>
      <c r="P2010" s="32"/>
      <c r="Q2010" s="32"/>
      <c r="R2010" s="32"/>
      <c r="S2010" s="32"/>
      <c r="T2010" s="32"/>
      <c r="U2010" s="32"/>
      <c r="W2010" s="32"/>
      <c r="X2010" s="32"/>
      <c r="Y2010" s="32"/>
      <c r="Z2010" s="32"/>
      <c r="AB2010" s="32">
        <v>1.91</v>
      </c>
      <c r="AC2010" s="4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O2010" s="32"/>
      <c r="AP2010" s="32"/>
      <c r="AQ2010" s="32"/>
      <c r="AR2010" s="41">
        <v>341.5</v>
      </c>
      <c r="AS2010" s="32">
        <v>167.4</v>
      </c>
      <c r="AT2010" s="32">
        <v>69.2</v>
      </c>
      <c r="AU2010" s="32"/>
      <c r="AV2010" s="32"/>
      <c r="AW2010" s="32"/>
      <c r="AX2010" s="32"/>
      <c r="AY2010" s="32"/>
      <c r="AZ2010" s="32"/>
      <c r="BA2010" s="32"/>
      <c r="BB2010" s="40">
        <v>0</v>
      </c>
      <c r="BC2010" s="32"/>
      <c r="BE2010" s="32"/>
      <c r="BF2010" s="32"/>
      <c r="BG2010" s="32"/>
      <c r="BH2010" s="32"/>
      <c r="BI2010" s="31">
        <v>200.82946184284401</v>
      </c>
      <c r="BJ2010" s="32"/>
      <c r="BK2010" s="32"/>
      <c r="BL2010" s="32"/>
      <c r="BM2010" s="32"/>
      <c r="BN2010" s="32"/>
      <c r="BO2010" s="32"/>
      <c r="BP2010" s="32"/>
      <c r="BQ2010" s="32"/>
      <c r="BR2010" s="32"/>
      <c r="BS2010" s="32"/>
      <c r="BT2010" s="32"/>
      <c r="BU2010" s="32"/>
      <c r="BV2010" s="32"/>
      <c r="BW2010" s="32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32"/>
      <c r="CK2010" s="32"/>
      <c r="CL2010" s="32"/>
      <c r="CM2010" s="32"/>
      <c r="CN2010" s="32"/>
      <c r="CO2010" s="32"/>
      <c r="CP2010" s="32"/>
      <c r="CQ2010" s="32"/>
      <c r="CR2010" s="32"/>
      <c r="CS2010" s="32"/>
      <c r="CT2010" s="32"/>
      <c r="CU2010" s="32"/>
      <c r="CV2010" s="32"/>
      <c r="CW2010" s="32"/>
      <c r="CX2010" s="32"/>
      <c r="CY2010" s="32"/>
      <c r="CZ2010" s="32"/>
      <c r="DA2010" s="32"/>
      <c r="DB2010" s="32"/>
      <c r="DC2010" s="32"/>
      <c r="DD2010" s="32"/>
      <c r="DE2010" s="32"/>
      <c r="DF2010" s="32"/>
      <c r="DG2010" s="32"/>
      <c r="DH2010" s="32"/>
      <c r="DI2010" s="32"/>
      <c r="DJ2010" s="32"/>
      <c r="DK2010" s="32"/>
      <c r="DL2010" s="32"/>
      <c r="DM2010" s="32"/>
      <c r="DN2010" s="32"/>
      <c r="DO2010" s="32"/>
      <c r="DP2010" s="32"/>
      <c r="DQ2010" s="32"/>
      <c r="DR2010" s="32"/>
      <c r="DS2010" s="32"/>
      <c r="DT2010" s="32"/>
      <c r="DU2010" s="32"/>
      <c r="DV2010" s="32"/>
      <c r="DW2010" s="32"/>
      <c r="DX2010" s="32"/>
    </row>
    <row r="2011" spans="1:128" x14ac:dyDescent="0.25">
      <c r="A2011" s="34" t="s">
        <v>92</v>
      </c>
      <c r="B2011" s="1">
        <v>39828</v>
      </c>
      <c r="C2011" s="2"/>
      <c r="G2011" t="s">
        <v>21</v>
      </c>
      <c r="U2011"/>
      <c r="X2011"/>
      <c r="Z2011"/>
      <c r="AC2011" s="42"/>
      <c r="AE2011"/>
      <c r="AM2011"/>
      <c r="AP2011"/>
      <c r="BA2011"/>
      <c r="BB2011" s="40">
        <v>0</v>
      </c>
      <c r="BC2011"/>
      <c r="BI2011" s="2">
        <v>181.90188186126269</v>
      </c>
    </row>
    <row r="2012" spans="1:128" x14ac:dyDescent="0.25">
      <c r="A2012" s="34" t="s">
        <v>92</v>
      </c>
      <c r="B2012" s="1">
        <v>39830</v>
      </c>
      <c r="C2012" s="2"/>
      <c r="G2012" t="s">
        <v>21</v>
      </c>
      <c r="U2012"/>
      <c r="X2012"/>
      <c r="Z2012"/>
      <c r="AC2012" s="42"/>
      <c r="AE2012"/>
      <c r="AM2012"/>
      <c r="AP2012"/>
      <c r="BA2012"/>
      <c r="BB2012" s="40">
        <v>0</v>
      </c>
      <c r="BC2012"/>
      <c r="BI2012" s="2">
        <v>207.98571089657909</v>
      </c>
    </row>
    <row r="2013" spans="1:128" x14ac:dyDescent="0.25">
      <c r="A2013" s="34" t="s">
        <v>92</v>
      </c>
      <c r="B2013" s="1">
        <v>39832</v>
      </c>
      <c r="C2013" s="2"/>
      <c r="G2013" t="s">
        <v>21</v>
      </c>
      <c r="U2013"/>
      <c r="X2013"/>
      <c r="Z2013"/>
      <c r="AC2013" s="42"/>
      <c r="AE2013"/>
      <c r="AM2013"/>
      <c r="AP2013"/>
      <c r="BA2013"/>
      <c r="BB2013" s="40">
        <v>0</v>
      </c>
      <c r="BC2013"/>
      <c r="BI2013" s="2">
        <v>194.1774696899665</v>
      </c>
    </row>
    <row r="2014" spans="1:128" x14ac:dyDescent="0.25">
      <c r="A2014" s="34" t="s">
        <v>92</v>
      </c>
      <c r="B2014" s="1">
        <v>39838</v>
      </c>
      <c r="C2014" s="2"/>
      <c r="G2014" t="s">
        <v>21</v>
      </c>
      <c r="U2014"/>
      <c r="X2014"/>
      <c r="Z2014"/>
      <c r="AC2014" s="42"/>
      <c r="AE2014"/>
      <c r="AM2014"/>
      <c r="AP2014"/>
      <c r="BA2014"/>
      <c r="BB2014" s="40">
        <v>0</v>
      </c>
      <c r="BC2014"/>
      <c r="BI2014" s="2">
        <v>192.3898072383864</v>
      </c>
    </row>
    <row r="2015" spans="1:128" x14ac:dyDescent="0.25">
      <c r="A2015" s="34" t="s">
        <v>92</v>
      </c>
      <c r="B2015" s="1">
        <v>39840</v>
      </c>
      <c r="C2015" s="2"/>
      <c r="G2015" t="s">
        <v>21</v>
      </c>
      <c r="U2015"/>
      <c r="X2015"/>
      <c r="Z2015"/>
      <c r="AC2015" s="42"/>
      <c r="AE2015"/>
      <c r="AM2015"/>
      <c r="AP2015"/>
      <c r="BA2015"/>
      <c r="BB2015" s="40">
        <v>0</v>
      </c>
      <c r="BC2015"/>
      <c r="BI2015" s="2">
        <v>210.61874116752989</v>
      </c>
    </row>
    <row r="2016" spans="1:128" x14ac:dyDescent="0.25">
      <c r="A2016" s="34" t="s">
        <v>92</v>
      </c>
      <c r="B2016" s="1">
        <v>39843</v>
      </c>
      <c r="C2016" s="2"/>
      <c r="G2016" t="s">
        <v>21</v>
      </c>
      <c r="U2016"/>
      <c r="X2016"/>
      <c r="Z2016"/>
      <c r="AC2016" s="42"/>
      <c r="AE2016"/>
      <c r="AM2016"/>
      <c r="AP2016"/>
      <c r="BA2016"/>
      <c r="BB2016" s="40">
        <v>0</v>
      </c>
      <c r="BC2016"/>
      <c r="BI2016" s="2">
        <v>195.63898613527491</v>
      </c>
    </row>
    <row r="2017" spans="1:128" x14ac:dyDescent="0.25">
      <c r="A2017" s="34" t="s">
        <v>92</v>
      </c>
      <c r="B2017" s="1">
        <v>39846</v>
      </c>
      <c r="C2017" s="2"/>
      <c r="G2017" t="s">
        <v>21</v>
      </c>
      <c r="U2017"/>
      <c r="X2017"/>
      <c r="Z2017"/>
      <c r="AC2017" s="42"/>
      <c r="AE2017"/>
      <c r="AM2017"/>
      <c r="AP2017"/>
      <c r="BA2017"/>
      <c r="BB2017" s="40">
        <v>0</v>
      </c>
      <c r="BC2017"/>
      <c r="BI2017" s="2">
        <v>172.60531474390851</v>
      </c>
    </row>
    <row r="2018" spans="1:128" x14ac:dyDescent="0.25">
      <c r="A2018" s="34" t="s">
        <v>92</v>
      </c>
      <c r="B2018" s="1">
        <v>39849</v>
      </c>
      <c r="C2018" s="2"/>
      <c r="G2018" t="s">
        <v>21</v>
      </c>
      <c r="U2018"/>
      <c r="X2018"/>
      <c r="Z2018"/>
      <c r="AC2018" s="42"/>
      <c r="AE2018"/>
      <c r="AM2018"/>
      <c r="AP2018"/>
      <c r="BA2018"/>
      <c r="BB2018" s="40">
        <v>0</v>
      </c>
      <c r="BC2018"/>
      <c r="BI2018" s="2">
        <v>212.23156441511509</v>
      </c>
    </row>
    <row r="2019" spans="1:128" x14ac:dyDescent="0.25">
      <c r="A2019" s="34" t="s">
        <v>92</v>
      </c>
      <c r="B2019" s="1">
        <v>39852</v>
      </c>
      <c r="C2019" s="2"/>
      <c r="D2019" s="1"/>
      <c r="F2019">
        <v>116</v>
      </c>
      <c r="G2019" t="s">
        <v>21</v>
      </c>
      <c r="H2019" s="2"/>
      <c r="I2019" s="12"/>
      <c r="J2019" s="12"/>
      <c r="K2019" s="2"/>
      <c r="L2019" s="36"/>
      <c r="M2019" s="2"/>
      <c r="N2019" s="2"/>
      <c r="O2019" s="2"/>
      <c r="P2019" s="12"/>
      <c r="Q2019" s="12"/>
      <c r="R2019" s="12"/>
      <c r="S2019" s="12"/>
      <c r="T2019" s="12"/>
      <c r="U2019" s="12"/>
      <c r="W2019" s="12"/>
      <c r="X2019" s="12"/>
      <c r="Y2019" s="12"/>
      <c r="Z2019" s="12"/>
      <c r="AB2019" s="12">
        <v>3.38</v>
      </c>
      <c r="AC2019" s="4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O2019" s="12"/>
      <c r="AP2019" s="12"/>
      <c r="AQ2019" s="12"/>
      <c r="AR2019" s="41">
        <v>320.5</v>
      </c>
      <c r="AS2019" s="12">
        <v>45.9</v>
      </c>
      <c r="AT2019" s="12">
        <v>179.4</v>
      </c>
      <c r="AU2019" s="12"/>
      <c r="AV2019" s="12"/>
      <c r="AW2019" s="12"/>
      <c r="AX2019" s="13"/>
      <c r="AY2019" s="12"/>
      <c r="AZ2019" s="12"/>
      <c r="BA2019" s="12"/>
      <c r="BB2019" s="40">
        <v>0</v>
      </c>
      <c r="BC2019" s="12"/>
      <c r="BE2019" s="12"/>
      <c r="BF2019" s="12"/>
      <c r="BG2019" s="12"/>
      <c r="BH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2"/>
      <c r="CH2019" s="12"/>
      <c r="CI2019" s="12"/>
      <c r="CJ2019" s="12"/>
      <c r="CK2019" s="12"/>
      <c r="CL2019" s="12"/>
      <c r="CM2019" s="12"/>
      <c r="CN2019" s="12"/>
      <c r="CO2019" s="12"/>
      <c r="CP2019" s="12"/>
      <c r="CQ2019" s="12"/>
      <c r="CR2019" s="12"/>
      <c r="CS2019" s="12"/>
      <c r="CT2019" s="12"/>
      <c r="CU2019" s="12"/>
      <c r="CV2019" s="12"/>
      <c r="CW2019" s="12"/>
      <c r="CX2019" s="12"/>
      <c r="CY2019" s="12"/>
      <c r="CZ2019" s="12"/>
      <c r="DA2019" s="12"/>
      <c r="DB2019" s="12"/>
      <c r="DC2019" s="12"/>
      <c r="DD2019" s="12"/>
      <c r="DE2019" s="12"/>
      <c r="DF2019" s="12"/>
      <c r="DG2019" s="12"/>
      <c r="DH2019" s="12"/>
      <c r="DI2019" s="12"/>
      <c r="DJ2019" s="12"/>
      <c r="DK2019" s="12"/>
      <c r="DL2019" s="12"/>
      <c r="DM2019" s="12"/>
      <c r="DN2019" s="12"/>
      <c r="DO2019" s="12"/>
      <c r="DP2019" s="12"/>
      <c r="DQ2019" s="12"/>
      <c r="DR2019" s="12"/>
      <c r="DS2019" s="12"/>
      <c r="DT2019" s="12"/>
      <c r="DU2019" s="12"/>
      <c r="DV2019" s="12"/>
      <c r="DW2019" s="12"/>
      <c r="DX2019" s="12"/>
    </row>
    <row r="2020" spans="1:128" x14ac:dyDescent="0.25">
      <c r="A2020" s="34" t="s">
        <v>92</v>
      </c>
      <c r="B2020" s="1">
        <v>39853</v>
      </c>
      <c r="C2020" s="2"/>
      <c r="G2020" t="s">
        <v>21</v>
      </c>
      <c r="U2020"/>
      <c r="X2020"/>
      <c r="Z2020"/>
      <c r="AC2020" s="42"/>
      <c r="AE2020"/>
      <c r="AM2020"/>
      <c r="AP2020"/>
      <c r="BA2020"/>
      <c r="BB2020" s="40">
        <v>0</v>
      </c>
      <c r="BC2020"/>
      <c r="BI2020" s="2">
        <v>177.54885023962049</v>
      </c>
    </row>
    <row r="2021" spans="1:128" x14ac:dyDescent="0.25">
      <c r="A2021" s="34" t="s">
        <v>92</v>
      </c>
      <c r="B2021" s="1">
        <v>39856</v>
      </c>
      <c r="C2021" s="2"/>
      <c r="G2021" t="s">
        <v>21</v>
      </c>
      <c r="U2021"/>
      <c r="X2021"/>
      <c r="Z2021"/>
      <c r="AC2021" s="42"/>
      <c r="AE2021"/>
      <c r="AM2021"/>
      <c r="AP2021"/>
      <c r="BA2021"/>
      <c r="BB2021" s="40">
        <v>0</v>
      </c>
      <c r="BC2021"/>
      <c r="BI2021" s="2">
        <v>220.8057017052144</v>
      </c>
    </row>
    <row r="2022" spans="1:128" x14ac:dyDescent="0.25">
      <c r="A2022" s="34" t="s">
        <v>92</v>
      </c>
      <c r="B2022" s="1">
        <v>39864</v>
      </c>
      <c r="C2022" s="2"/>
      <c r="G2022" t="s">
        <v>21</v>
      </c>
      <c r="U2022"/>
      <c r="X2022"/>
      <c r="Z2022"/>
      <c r="AC2022" s="42"/>
      <c r="AE2022"/>
      <c r="AM2022"/>
      <c r="AP2022"/>
      <c r="BA2022"/>
      <c r="BB2022" s="40">
        <v>0</v>
      </c>
      <c r="BC2022"/>
      <c r="BI2022" s="2">
        <v>220.1469781364886</v>
      </c>
    </row>
    <row r="2023" spans="1:128" x14ac:dyDescent="0.25">
      <c r="A2023" s="34" t="s">
        <v>92</v>
      </c>
      <c r="B2023" s="1">
        <v>39870</v>
      </c>
      <c r="C2023" s="2"/>
      <c r="G2023" t="s">
        <v>21</v>
      </c>
      <c r="U2023"/>
      <c r="X2023"/>
      <c r="Z2023"/>
      <c r="AC2023" s="42"/>
      <c r="AE2023"/>
      <c r="AM2023"/>
      <c r="AP2023"/>
      <c r="BA2023"/>
      <c r="BB2023" s="40">
        <v>0</v>
      </c>
      <c r="BC2023"/>
      <c r="BI2023" s="2">
        <v>192.7408782581706</v>
      </c>
    </row>
    <row r="2024" spans="1:128" x14ac:dyDescent="0.25">
      <c r="A2024" s="34" t="s">
        <v>92</v>
      </c>
      <c r="B2024" s="1">
        <v>39873</v>
      </c>
      <c r="C2024" s="2"/>
      <c r="D2024" s="1"/>
      <c r="F2024">
        <v>137</v>
      </c>
      <c r="G2024" t="s">
        <v>21</v>
      </c>
      <c r="H2024" s="2"/>
      <c r="I2024" s="12"/>
      <c r="J2024" s="12"/>
      <c r="K2024" s="2"/>
      <c r="L2024" s="36"/>
      <c r="M2024" s="2"/>
      <c r="N2024" s="2"/>
      <c r="O2024" s="2"/>
      <c r="P2024" s="12"/>
      <c r="Q2024" s="12"/>
      <c r="R2024" s="12"/>
      <c r="S2024" s="12"/>
      <c r="T2024" s="12"/>
      <c r="U2024" s="12"/>
      <c r="W2024" s="12"/>
      <c r="X2024" s="12"/>
      <c r="Y2024" s="12"/>
      <c r="Z2024" s="12"/>
      <c r="AB2024" s="12">
        <v>2.91</v>
      </c>
      <c r="AC2024" s="4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O2024" s="12"/>
      <c r="AP2024" s="12"/>
      <c r="AQ2024" s="12"/>
      <c r="AR2024" s="41">
        <v>401.2</v>
      </c>
      <c r="AS2024" s="12">
        <v>6.7</v>
      </c>
      <c r="AT2024" s="12">
        <v>126.5</v>
      </c>
      <c r="AU2024" s="12">
        <v>13.8</v>
      </c>
      <c r="AV2024" s="12"/>
      <c r="AW2024" s="12"/>
      <c r="AX2024" s="13"/>
      <c r="AY2024" s="12"/>
      <c r="AZ2024" s="12"/>
      <c r="BA2024" s="12"/>
      <c r="BB2024" s="40">
        <v>0</v>
      </c>
      <c r="BC2024" s="12"/>
      <c r="BE2024" s="12"/>
      <c r="BF2024" s="12"/>
      <c r="BG2024" s="12"/>
      <c r="BH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2"/>
      <c r="CH2024" s="12"/>
      <c r="CI2024" s="12"/>
      <c r="CJ2024" s="12"/>
      <c r="CK2024" s="12"/>
      <c r="CL2024" s="12"/>
      <c r="CM2024" s="12"/>
      <c r="CN2024" s="12"/>
      <c r="CO2024" s="12"/>
      <c r="CP2024" s="12"/>
      <c r="CQ2024" s="12"/>
      <c r="CR2024" s="12"/>
      <c r="CS2024" s="12"/>
      <c r="CT2024" s="12"/>
      <c r="CU2024" s="12"/>
      <c r="CV2024" s="12"/>
      <c r="CW2024" s="12"/>
      <c r="CX2024" s="12"/>
      <c r="CY2024" s="12"/>
      <c r="CZ2024" s="12"/>
      <c r="DA2024" s="12"/>
      <c r="DB2024" s="12"/>
      <c r="DC2024" s="12"/>
      <c r="DD2024" s="12"/>
      <c r="DE2024" s="12"/>
      <c r="DF2024" s="12"/>
      <c r="DG2024" s="12"/>
      <c r="DH2024" s="12"/>
      <c r="DI2024" s="12"/>
      <c r="DJ2024" s="12"/>
      <c r="DK2024" s="12"/>
      <c r="DL2024" s="12"/>
      <c r="DM2024" s="12"/>
      <c r="DN2024" s="12"/>
      <c r="DO2024" s="12"/>
      <c r="DP2024" s="12"/>
      <c r="DQ2024" s="12"/>
      <c r="DR2024" s="12"/>
      <c r="DS2024" s="12"/>
      <c r="DT2024" s="12"/>
      <c r="DU2024" s="12"/>
      <c r="DV2024" s="12"/>
      <c r="DW2024" s="12"/>
      <c r="DX2024" s="12"/>
    </row>
    <row r="2025" spans="1:128" x14ac:dyDescent="0.25">
      <c r="A2025" s="34" t="s">
        <v>92</v>
      </c>
      <c r="B2025" s="1">
        <v>39875</v>
      </c>
      <c r="C2025" s="2"/>
      <c r="G2025" t="s">
        <v>21</v>
      </c>
      <c r="U2025"/>
      <c r="X2025"/>
      <c r="Z2025"/>
      <c r="AC2025" s="42"/>
      <c r="AE2025"/>
      <c r="AM2025"/>
      <c r="AP2025"/>
      <c r="BA2025"/>
      <c r="BB2025" s="40">
        <v>0</v>
      </c>
      <c r="BC2025"/>
      <c r="BI2025" s="2">
        <v>177.91952758054089</v>
      </c>
    </row>
    <row r="2026" spans="1:128" x14ac:dyDescent="0.25">
      <c r="A2026" s="34" t="s">
        <v>92</v>
      </c>
      <c r="B2026" s="1">
        <v>39877</v>
      </c>
      <c r="C2026" s="2"/>
      <c r="G2026" t="s">
        <v>21</v>
      </c>
      <c r="U2026"/>
      <c r="X2026"/>
      <c r="Z2026"/>
      <c r="AC2026" s="42"/>
      <c r="AE2026"/>
      <c r="AM2026"/>
      <c r="AP2026"/>
      <c r="BA2026"/>
      <c r="BB2026" s="40">
        <v>0</v>
      </c>
      <c r="BC2026"/>
      <c r="BI2026" s="2">
        <v>216.18517130693749</v>
      </c>
    </row>
    <row r="2027" spans="1:128" x14ac:dyDescent="0.25">
      <c r="A2027" s="34" t="s">
        <v>92</v>
      </c>
      <c r="B2027" s="1">
        <v>39884</v>
      </c>
      <c r="C2027" s="2"/>
      <c r="G2027" t="s">
        <v>21</v>
      </c>
      <c r="U2027"/>
      <c r="X2027"/>
      <c r="Z2027"/>
      <c r="AC2027" s="42"/>
      <c r="AE2027"/>
      <c r="AM2027"/>
      <c r="AP2027"/>
      <c r="BA2027"/>
      <c r="BB2027" s="40">
        <v>0</v>
      </c>
      <c r="BC2027"/>
      <c r="BI2027" s="2">
        <v>185.06286177976389</v>
      </c>
    </row>
    <row r="2028" spans="1:128" x14ac:dyDescent="0.25">
      <c r="A2028" s="34" t="s">
        <v>92</v>
      </c>
      <c r="B2028" s="1">
        <v>39888</v>
      </c>
      <c r="C2028" s="2"/>
      <c r="G2028" t="s">
        <v>21</v>
      </c>
      <c r="U2028"/>
      <c r="X2028"/>
      <c r="Z2028"/>
      <c r="AC2028" s="42"/>
      <c r="AE2028"/>
      <c r="AM2028"/>
      <c r="AP2028"/>
      <c r="BA2028"/>
      <c r="BB2028" s="40">
        <v>0</v>
      </c>
      <c r="BC2028"/>
      <c r="BI2028" s="2">
        <v>169.0242089161182</v>
      </c>
    </row>
    <row r="2029" spans="1:128" x14ac:dyDescent="0.25">
      <c r="A2029" s="34" t="s">
        <v>92</v>
      </c>
      <c r="B2029" s="1">
        <v>39890</v>
      </c>
      <c r="C2029" s="2"/>
      <c r="G2029" t="s">
        <v>21</v>
      </c>
      <c r="U2029"/>
      <c r="X2029"/>
      <c r="Z2029"/>
      <c r="AC2029" s="42"/>
      <c r="AE2029"/>
      <c r="AM2029"/>
      <c r="AP2029"/>
      <c r="BA2029"/>
      <c r="BB2029" s="40">
        <v>0</v>
      </c>
      <c r="BC2029"/>
      <c r="BI2029" s="2">
        <v>216.4689670192856</v>
      </c>
    </row>
    <row r="2030" spans="1:128" x14ac:dyDescent="0.25">
      <c r="A2030" s="34" t="s">
        <v>92</v>
      </c>
      <c r="B2030" s="1">
        <v>39895</v>
      </c>
      <c r="C2030" s="2"/>
      <c r="G2030" t="s">
        <v>21</v>
      </c>
      <c r="U2030"/>
      <c r="X2030"/>
      <c r="Z2030"/>
      <c r="AC2030" s="42"/>
      <c r="AE2030"/>
      <c r="AM2030"/>
      <c r="AP2030"/>
      <c r="BA2030"/>
      <c r="BB2030" s="40">
        <v>0</v>
      </c>
      <c r="BC2030"/>
      <c r="BI2030" s="2">
        <v>190.63649529739649</v>
      </c>
    </row>
    <row r="2031" spans="1:128" x14ac:dyDescent="0.25">
      <c r="A2031" s="34" t="s">
        <v>92</v>
      </c>
      <c r="B2031" s="1">
        <v>39904</v>
      </c>
      <c r="C2031" s="2"/>
      <c r="G2031" t="s">
        <v>21</v>
      </c>
      <c r="U2031"/>
      <c r="X2031"/>
      <c r="Z2031"/>
      <c r="AC2031" s="42"/>
      <c r="AE2031"/>
      <c r="AM2031"/>
      <c r="AP2031"/>
      <c r="BA2031"/>
      <c r="BB2031" s="40">
        <v>0</v>
      </c>
      <c r="BC2031"/>
      <c r="BI2031" s="2">
        <v>172.51339426313459</v>
      </c>
    </row>
    <row r="2032" spans="1:128" x14ac:dyDescent="0.25">
      <c r="A2032" s="34" t="s">
        <v>92</v>
      </c>
      <c r="B2032" s="1">
        <v>39788</v>
      </c>
      <c r="C2032" s="2">
        <v>3</v>
      </c>
      <c r="D2032" t="s">
        <v>224</v>
      </c>
      <c r="E2032" t="s">
        <v>16</v>
      </c>
      <c r="F2032">
        <v>52</v>
      </c>
      <c r="G2032" t="s">
        <v>21</v>
      </c>
      <c r="H2032" s="2"/>
      <c r="I2032" s="12"/>
      <c r="J2032" s="12"/>
      <c r="K2032" s="2"/>
      <c r="L2032" s="36">
        <v>52</v>
      </c>
      <c r="M2032" s="2"/>
      <c r="N2032" s="2"/>
      <c r="O2032" s="2"/>
      <c r="P2032" s="12"/>
      <c r="Q2032" s="12"/>
      <c r="R2032" s="12"/>
      <c r="S2032" s="12"/>
      <c r="T2032" s="12"/>
      <c r="U2032" s="12"/>
      <c r="W2032" s="12"/>
      <c r="X2032" s="12"/>
      <c r="Y2032" s="12"/>
      <c r="Z2032" s="12"/>
      <c r="AB2032" s="12"/>
      <c r="AC2032" s="4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O2032" s="12"/>
      <c r="AP2032" s="12"/>
      <c r="AQ2032" s="12"/>
      <c r="AR2032" s="41"/>
      <c r="AS2032" s="12"/>
      <c r="AT2032" s="12"/>
      <c r="AU2032" s="12"/>
      <c r="AV2032" s="12"/>
      <c r="AW2032" s="12"/>
      <c r="AX2032" s="13"/>
      <c r="AY2032" s="12"/>
      <c r="AZ2032" s="12"/>
      <c r="BA2032" s="12"/>
      <c r="BB2032" s="40">
        <v>0</v>
      </c>
      <c r="BC2032" s="12"/>
      <c r="BE2032" s="12"/>
      <c r="BF2032" s="12"/>
      <c r="BG2032" s="12"/>
      <c r="BH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2"/>
      <c r="CH2032" s="12"/>
      <c r="CI2032" s="12"/>
      <c r="CJ2032" s="12"/>
      <c r="CK2032" s="12"/>
      <c r="CL2032" s="12"/>
      <c r="CM2032" s="12"/>
      <c r="CN2032" s="12"/>
      <c r="CO2032" s="12"/>
      <c r="CP2032" s="12"/>
      <c r="CQ2032" s="12"/>
      <c r="CR2032" s="12"/>
      <c r="CS2032" s="12"/>
      <c r="CT2032" s="12"/>
      <c r="CU2032" s="12"/>
      <c r="CV2032" s="12"/>
      <c r="CW2032" s="12"/>
      <c r="CX2032" s="12"/>
      <c r="CY2032" s="12"/>
      <c r="CZ2032" s="12"/>
      <c r="DA2032" s="12"/>
      <c r="DB2032" s="12"/>
      <c r="DC2032" s="12"/>
      <c r="DD2032" s="12"/>
      <c r="DE2032" s="12"/>
      <c r="DF2032" s="12"/>
      <c r="DG2032" s="12"/>
      <c r="DH2032" s="12"/>
      <c r="DI2032" s="12"/>
      <c r="DJ2032" s="12"/>
      <c r="DK2032" s="12"/>
      <c r="DL2032" s="12"/>
      <c r="DM2032" s="12"/>
      <c r="DN2032" s="12"/>
      <c r="DO2032" s="12"/>
      <c r="DP2032" s="12"/>
      <c r="DQ2032" s="12"/>
      <c r="DR2032" s="12"/>
      <c r="DS2032" s="12"/>
      <c r="DT2032" s="12"/>
      <c r="DU2032" s="12"/>
      <c r="DV2032" s="12"/>
      <c r="DW2032" s="12"/>
      <c r="DX2032" s="12"/>
    </row>
    <row r="2033" spans="1:128" x14ac:dyDescent="0.25">
      <c r="A2033" s="34" t="s">
        <v>95</v>
      </c>
      <c r="B2033" s="1">
        <v>39745</v>
      </c>
      <c r="C2033" s="2">
        <v>2</v>
      </c>
      <c r="D2033" s="1" t="s">
        <v>219</v>
      </c>
      <c r="E2033" t="s">
        <v>99</v>
      </c>
      <c r="F2033">
        <v>9</v>
      </c>
      <c r="G2033" t="s">
        <v>21</v>
      </c>
      <c r="H2033" s="2"/>
      <c r="I2033" s="12"/>
      <c r="J2033" s="12"/>
      <c r="K2033" s="2">
        <v>9</v>
      </c>
      <c r="L2033" s="36"/>
      <c r="M2033" s="2"/>
      <c r="N2033" s="2"/>
      <c r="O2033" s="2"/>
      <c r="P2033" s="12"/>
      <c r="Q2033" s="12"/>
      <c r="R2033" s="12"/>
      <c r="S2033" s="12"/>
      <c r="T2033" s="12"/>
      <c r="U2033" s="12"/>
      <c r="W2033" s="12"/>
      <c r="X2033" s="12"/>
      <c r="Y2033" s="12"/>
      <c r="Z2033" s="12"/>
      <c r="AB2033" s="12"/>
      <c r="AC2033" s="4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O2033" s="12"/>
      <c r="AP2033" s="12"/>
      <c r="AQ2033" s="12"/>
      <c r="AR2033" s="41"/>
      <c r="AS2033" s="12"/>
      <c r="AT2033" s="12"/>
      <c r="AU2033" s="12"/>
      <c r="AV2033" s="12"/>
      <c r="AW2033" s="12"/>
      <c r="AX2033" s="13"/>
      <c r="AY2033" s="12"/>
      <c r="AZ2033" s="12"/>
      <c r="BA2033" s="12"/>
      <c r="BB2033" s="40">
        <v>0</v>
      </c>
      <c r="BC2033" s="12"/>
      <c r="BE2033" s="12"/>
      <c r="BF2033" s="12"/>
      <c r="BG2033" s="12"/>
      <c r="BH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2"/>
      <c r="CH2033" s="12"/>
      <c r="CI2033" s="12"/>
      <c r="CJ2033" s="12"/>
      <c r="CK2033" s="12"/>
      <c r="CL2033" s="12"/>
      <c r="CM2033" s="12"/>
      <c r="CN2033" s="12"/>
      <c r="CO2033" s="12"/>
      <c r="CP2033" s="12"/>
      <c r="CQ2033" s="12"/>
      <c r="CR2033" s="12"/>
      <c r="CS2033" s="12"/>
      <c r="CT2033" s="12"/>
      <c r="CU2033" s="12"/>
      <c r="CV2033" s="12"/>
      <c r="CW2033" s="12"/>
      <c r="CX2033" s="12"/>
      <c r="CY2033" s="12"/>
      <c r="CZ2033" s="12"/>
      <c r="DA2033" s="12"/>
      <c r="DB2033" s="12"/>
      <c r="DC2033" s="12"/>
      <c r="DD2033" s="12"/>
      <c r="DE2033" s="12"/>
      <c r="DF2033" s="12"/>
      <c r="DG2033" s="12"/>
      <c r="DH2033" s="12"/>
      <c r="DI2033" s="12"/>
      <c r="DJ2033" s="12"/>
      <c r="DK2033" s="12"/>
      <c r="DL2033" s="12"/>
      <c r="DM2033" s="12"/>
      <c r="DN2033" s="12"/>
      <c r="DO2033" s="12"/>
      <c r="DP2033" s="12"/>
      <c r="DQ2033" s="12"/>
      <c r="DR2033" s="12"/>
      <c r="DS2033" s="12"/>
      <c r="DT2033" s="12"/>
      <c r="DU2033" s="12"/>
      <c r="DV2033" s="12"/>
      <c r="DW2033" s="12"/>
      <c r="DX2033" s="12"/>
    </row>
    <row r="2034" spans="1:128" x14ac:dyDescent="0.25">
      <c r="A2034" s="34" t="s">
        <v>95</v>
      </c>
      <c r="B2034" s="1">
        <v>39808</v>
      </c>
      <c r="C2034" s="2">
        <v>4</v>
      </c>
      <c r="D2034" t="s">
        <v>220</v>
      </c>
      <c r="E2034" t="s">
        <v>17</v>
      </c>
      <c r="F2034">
        <v>72</v>
      </c>
      <c r="G2034" t="s">
        <v>21</v>
      </c>
      <c r="H2034" s="2"/>
      <c r="I2034" s="12"/>
      <c r="J2034" s="12"/>
      <c r="K2034" s="2"/>
      <c r="L2034" s="36"/>
      <c r="M2034" s="2">
        <v>72</v>
      </c>
      <c r="N2034" s="2"/>
      <c r="O2034" s="2"/>
      <c r="P2034" s="12"/>
      <c r="Q2034" s="12"/>
      <c r="R2034" s="12"/>
      <c r="S2034" s="12"/>
      <c r="T2034" s="12"/>
      <c r="U2034" s="12"/>
      <c r="W2034" s="12"/>
      <c r="X2034" s="12"/>
      <c r="Y2034" s="12"/>
      <c r="Z2034" s="12"/>
      <c r="AB2034" s="12"/>
      <c r="AC2034" s="4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O2034" s="12"/>
      <c r="AP2034" s="12"/>
      <c r="AQ2034" s="12"/>
      <c r="AR2034" s="41"/>
      <c r="AS2034" s="12"/>
      <c r="AT2034" s="12"/>
      <c r="AU2034" s="12"/>
      <c r="AV2034" s="12"/>
      <c r="AW2034" s="12"/>
      <c r="AX2034" s="13"/>
      <c r="AY2034" s="12"/>
      <c r="AZ2034" s="12"/>
      <c r="BA2034" s="12"/>
      <c r="BB2034" s="40">
        <v>0</v>
      </c>
      <c r="BC2034" s="12"/>
      <c r="BE2034" s="12"/>
      <c r="BF2034" s="12"/>
      <c r="BG2034" s="12"/>
      <c r="BH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2"/>
      <c r="CH2034" s="12"/>
      <c r="CI2034" s="12"/>
      <c r="CJ2034" s="12"/>
      <c r="CK2034" s="12"/>
      <c r="CL2034" s="12"/>
      <c r="CM2034" s="12"/>
      <c r="CN2034" s="12"/>
      <c r="CO2034" s="12"/>
      <c r="CP2034" s="12"/>
      <c r="CQ2034" s="12"/>
      <c r="CR2034" s="12"/>
      <c r="CS2034" s="12"/>
      <c r="CT2034" s="12"/>
      <c r="CU2034" s="12"/>
      <c r="CV2034" s="12"/>
      <c r="CW2034" s="12"/>
      <c r="CX2034" s="12"/>
      <c r="CY2034" s="12"/>
      <c r="CZ2034" s="12"/>
      <c r="DA2034" s="12"/>
      <c r="DB2034" s="12"/>
      <c r="DC2034" s="12"/>
      <c r="DD2034" s="12"/>
      <c r="DE2034" s="12"/>
      <c r="DF2034" s="12"/>
      <c r="DG2034" s="12"/>
      <c r="DH2034" s="12"/>
      <c r="DI2034" s="12"/>
      <c r="DJ2034" s="12"/>
      <c r="DK2034" s="12"/>
      <c r="DL2034" s="12"/>
      <c r="DM2034" s="12"/>
      <c r="DN2034" s="12"/>
      <c r="DO2034" s="12"/>
      <c r="DP2034" s="12"/>
      <c r="DQ2034" s="12"/>
      <c r="DR2034" s="12"/>
      <c r="DS2034" s="12"/>
      <c r="DT2034" s="12"/>
      <c r="DU2034" s="12"/>
      <c r="DV2034" s="12"/>
      <c r="DW2034" s="12"/>
      <c r="DX2034" s="12"/>
    </row>
    <row r="2035" spans="1:128" x14ac:dyDescent="0.25">
      <c r="A2035" s="34" t="s">
        <v>95</v>
      </c>
      <c r="B2035" s="1">
        <v>39926</v>
      </c>
      <c r="C2035" s="36">
        <v>9</v>
      </c>
      <c r="D2035" t="s">
        <v>122</v>
      </c>
      <c r="E2035" t="s">
        <v>22</v>
      </c>
      <c r="F2035">
        <v>190</v>
      </c>
      <c r="G2035" t="s">
        <v>21</v>
      </c>
      <c r="H2035" s="2"/>
      <c r="I2035" s="12"/>
      <c r="J2035" s="12"/>
      <c r="K2035" s="2"/>
      <c r="L2035" s="36"/>
      <c r="M2035" s="2"/>
      <c r="N2035" s="2"/>
      <c r="O2035" s="2"/>
      <c r="P2035" s="12"/>
      <c r="Q2035" s="12"/>
      <c r="R2035" s="12"/>
      <c r="S2035" s="12"/>
      <c r="T2035" s="12"/>
      <c r="U2035" s="12"/>
      <c r="W2035" s="12"/>
      <c r="X2035" s="12"/>
      <c r="Y2035" s="12"/>
      <c r="Z2035" s="12"/>
      <c r="AB2035" s="12"/>
      <c r="AC2035" s="4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O2035" s="12"/>
      <c r="AP2035" s="12"/>
      <c r="AQ2035" s="12"/>
      <c r="AR2035" s="41"/>
      <c r="AS2035" s="12"/>
      <c r="AT2035" s="12"/>
      <c r="AU2035" s="12"/>
      <c r="AV2035" s="12"/>
      <c r="AW2035" s="12"/>
      <c r="AX2035" s="13"/>
      <c r="AY2035" s="12"/>
      <c r="AZ2035" s="12">
        <v>40</v>
      </c>
      <c r="BA2035" s="12">
        <v>2745.3816937669376</v>
      </c>
      <c r="BB2035" s="40">
        <v>274.53816937669376</v>
      </c>
      <c r="BC2035" s="12"/>
      <c r="BE2035" s="12"/>
      <c r="BF2035" s="12">
        <v>12.1</v>
      </c>
      <c r="BG2035" s="12"/>
      <c r="BH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2"/>
      <c r="CH2035" s="12"/>
      <c r="CI2035" s="12"/>
      <c r="CJ2035" s="12"/>
      <c r="CK2035" s="12"/>
      <c r="CL2035" s="12"/>
      <c r="CM2035" s="12"/>
      <c r="CN2035" s="12"/>
      <c r="CO2035" s="12"/>
      <c r="CP2035" s="12"/>
      <c r="CQ2035" s="12"/>
      <c r="CR2035" s="12"/>
      <c r="CS2035" s="12"/>
      <c r="CT2035" s="12"/>
      <c r="CU2035" s="12"/>
      <c r="CV2035" s="12"/>
      <c r="CW2035" s="12"/>
      <c r="CX2035" s="12"/>
      <c r="CY2035" s="12"/>
      <c r="CZ2035" s="12"/>
      <c r="DA2035" s="12"/>
      <c r="DB2035" s="12"/>
      <c r="DC2035" s="12"/>
      <c r="DD2035" s="12"/>
      <c r="DE2035" s="12"/>
      <c r="DF2035" s="12"/>
      <c r="DG2035" s="12"/>
      <c r="DH2035" s="12"/>
      <c r="DI2035" s="12"/>
      <c r="DJ2035" s="12"/>
      <c r="DK2035" s="12"/>
      <c r="DL2035" s="12"/>
      <c r="DM2035" s="12"/>
      <c r="DN2035" s="12"/>
      <c r="DO2035" s="12"/>
      <c r="DP2035" s="12"/>
      <c r="DQ2035" s="12"/>
      <c r="DR2035" s="12"/>
      <c r="DS2035" s="12"/>
      <c r="DT2035" s="12"/>
      <c r="DU2035" s="12"/>
      <c r="DV2035" s="12"/>
      <c r="DW2035" s="12"/>
      <c r="DX2035" s="12"/>
    </row>
    <row r="2036" spans="1:128" x14ac:dyDescent="0.25">
      <c r="A2036" s="34" t="s">
        <v>95</v>
      </c>
      <c r="B2036" s="1">
        <v>39901</v>
      </c>
      <c r="C2036" s="2">
        <v>8</v>
      </c>
      <c r="D2036" s="1" t="s">
        <v>221</v>
      </c>
      <c r="E2036" t="s">
        <v>19</v>
      </c>
      <c r="F2036">
        <v>165</v>
      </c>
      <c r="G2036" t="s">
        <v>21</v>
      </c>
      <c r="H2036" s="2"/>
      <c r="I2036" s="12"/>
      <c r="J2036" s="12"/>
      <c r="K2036" s="2"/>
      <c r="L2036" s="36"/>
      <c r="M2036" s="2"/>
      <c r="N2036" s="2"/>
      <c r="O2036" s="2">
        <v>165</v>
      </c>
      <c r="P2036" s="12"/>
      <c r="Q2036" s="12"/>
      <c r="R2036" s="12"/>
      <c r="S2036" s="12"/>
      <c r="T2036" s="12"/>
      <c r="U2036" s="12"/>
      <c r="W2036" s="12"/>
      <c r="X2036" s="12"/>
      <c r="Y2036" s="12"/>
      <c r="Z2036" s="12"/>
      <c r="AB2036" s="12">
        <v>2.38</v>
      </c>
      <c r="AC2036" s="4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O2036" s="12"/>
      <c r="AP2036" s="12"/>
      <c r="AQ2036" s="12"/>
      <c r="AR2036" s="41"/>
      <c r="AS2036" s="12"/>
      <c r="AT2036" s="12">
        <v>39.200000000000003</v>
      </c>
      <c r="AU2036" s="12">
        <v>108.2</v>
      </c>
      <c r="AV2036" s="12"/>
      <c r="AW2036" s="12"/>
      <c r="AX2036" s="13"/>
      <c r="AY2036" s="12"/>
      <c r="AZ2036" s="12"/>
      <c r="BA2036" s="12"/>
      <c r="BB2036" s="40">
        <v>0</v>
      </c>
      <c r="BC2036" s="12"/>
      <c r="BE2036" s="12"/>
      <c r="BF2036" s="12"/>
      <c r="BG2036" s="12"/>
      <c r="BH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2"/>
      <c r="CH2036" s="12"/>
      <c r="CI2036" s="12"/>
      <c r="CJ2036" s="12"/>
      <c r="CK2036" s="12"/>
      <c r="CL2036" s="12"/>
      <c r="CM2036" s="12"/>
      <c r="CN2036" s="12"/>
      <c r="CO2036" s="12"/>
      <c r="CP2036" s="12"/>
      <c r="CQ2036" s="12"/>
      <c r="CR2036" s="12"/>
      <c r="CS2036" s="12"/>
      <c r="CT2036" s="12"/>
      <c r="CU2036" s="12"/>
      <c r="CV2036" s="12"/>
      <c r="CW2036" s="12"/>
      <c r="CX2036" s="12"/>
      <c r="CY2036" s="12"/>
      <c r="CZ2036" s="12"/>
      <c r="DA2036" s="12"/>
      <c r="DB2036" s="12"/>
      <c r="DC2036" s="12"/>
      <c r="DD2036" s="12"/>
      <c r="DE2036" s="12"/>
      <c r="DF2036" s="12"/>
      <c r="DG2036" s="12"/>
      <c r="DH2036" s="12"/>
      <c r="DI2036" s="12"/>
      <c r="DJ2036" s="12"/>
      <c r="DK2036" s="12"/>
      <c r="DL2036" s="12"/>
      <c r="DM2036" s="12"/>
      <c r="DN2036" s="12"/>
      <c r="DO2036" s="12"/>
      <c r="DP2036" s="12"/>
      <c r="DQ2036" s="12"/>
      <c r="DR2036" s="12"/>
      <c r="DS2036" s="12"/>
      <c r="DT2036" s="12"/>
      <c r="DU2036" s="12"/>
      <c r="DV2036" s="12"/>
      <c r="DW2036" s="12"/>
      <c r="DX2036" s="12"/>
    </row>
    <row r="2037" spans="1:128" x14ac:dyDescent="0.25">
      <c r="A2037" s="34" t="s">
        <v>95</v>
      </c>
      <c r="B2037" s="1">
        <v>39736</v>
      </c>
      <c r="C2037" s="2">
        <v>0</v>
      </c>
      <c r="D2037" s="1" t="s">
        <v>223</v>
      </c>
      <c r="E2037" t="s">
        <v>14</v>
      </c>
      <c r="F2037">
        <v>0</v>
      </c>
      <c r="G2037" t="s">
        <v>21</v>
      </c>
      <c r="H2037" s="2"/>
      <c r="I2037" s="12"/>
      <c r="J2037" s="12"/>
      <c r="K2037" s="2"/>
      <c r="L2037" s="36"/>
      <c r="M2037" s="2"/>
      <c r="N2037" s="2"/>
      <c r="O2037" s="2"/>
      <c r="P2037" s="12"/>
      <c r="Q2037" s="12"/>
      <c r="R2037" s="12"/>
      <c r="S2037" s="12"/>
      <c r="T2037" s="12"/>
      <c r="U2037" s="12"/>
      <c r="W2037" s="12"/>
      <c r="X2037" s="12"/>
      <c r="Y2037" s="12"/>
      <c r="Z2037" s="12"/>
      <c r="AB2037" s="12"/>
      <c r="AC2037" s="4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O2037" s="12"/>
      <c r="AP2037" s="12"/>
      <c r="AQ2037" s="12"/>
      <c r="AR2037" s="41"/>
      <c r="AS2037" s="12"/>
      <c r="AT2037" s="12"/>
      <c r="AU2037" s="12"/>
      <c r="AV2037" s="12"/>
      <c r="AW2037" s="12"/>
      <c r="AX2037" s="13"/>
      <c r="AY2037" s="12"/>
      <c r="AZ2037" s="12"/>
      <c r="BA2037" s="12"/>
      <c r="BB2037" s="40">
        <v>0</v>
      </c>
      <c r="BC2037" s="12"/>
      <c r="BE2037" s="12"/>
      <c r="BF2037" s="12"/>
      <c r="BG2037" s="12"/>
      <c r="BH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2"/>
      <c r="CH2037" s="12"/>
      <c r="CI2037" s="12"/>
      <c r="CJ2037" s="12"/>
      <c r="CK2037" s="12"/>
      <c r="CL2037" s="12"/>
      <c r="CM2037" s="12"/>
      <c r="CN2037" s="12"/>
      <c r="CO2037" s="12"/>
      <c r="CP2037" s="12"/>
      <c r="CQ2037" s="12"/>
      <c r="CR2037" s="12"/>
      <c r="CS2037" s="12"/>
      <c r="CT2037" s="12"/>
      <c r="CU2037" s="12"/>
      <c r="CV2037" s="12"/>
      <c r="CW2037" s="12"/>
      <c r="CX2037" s="12"/>
      <c r="CY2037" s="12"/>
      <c r="CZ2037" s="12"/>
      <c r="DA2037" s="12"/>
      <c r="DB2037" s="12"/>
      <c r="DC2037" s="12"/>
      <c r="DD2037" s="12"/>
      <c r="DE2037" s="12"/>
      <c r="DF2037" s="12"/>
      <c r="DG2037" s="12"/>
      <c r="DH2037" s="12"/>
      <c r="DI2037" s="12"/>
      <c r="DJ2037" s="12"/>
      <c r="DK2037" s="12"/>
      <c r="DL2037" s="12"/>
      <c r="DM2037" s="12"/>
      <c r="DN2037" s="12"/>
      <c r="DO2037" s="12"/>
      <c r="DP2037" s="12"/>
      <c r="DQ2037" s="12"/>
      <c r="DR2037" s="12"/>
      <c r="DS2037" s="12"/>
      <c r="DT2037" s="12"/>
      <c r="DU2037" s="12"/>
      <c r="DV2037" s="12"/>
      <c r="DW2037" s="12"/>
      <c r="DX2037" s="12"/>
    </row>
    <row r="2038" spans="1:128" x14ac:dyDescent="0.25">
      <c r="A2038" s="34" t="s">
        <v>95</v>
      </c>
      <c r="B2038" s="1">
        <v>39764</v>
      </c>
      <c r="C2038" s="2"/>
      <c r="G2038" t="s">
        <v>21</v>
      </c>
      <c r="U2038"/>
      <c r="X2038"/>
      <c r="Z2038"/>
      <c r="AC2038" s="42"/>
      <c r="AE2038"/>
      <c r="AM2038"/>
      <c r="AP2038"/>
      <c r="BA2038"/>
      <c r="BB2038" s="40">
        <v>0</v>
      </c>
      <c r="BC2038"/>
      <c r="BI2038" s="2">
        <v>165.49500836407361</v>
      </c>
    </row>
    <row r="2039" spans="1:128" x14ac:dyDescent="0.25">
      <c r="A2039" s="34" t="s">
        <v>95</v>
      </c>
      <c r="B2039" s="1">
        <v>39776</v>
      </c>
      <c r="C2039" s="2"/>
      <c r="G2039" t="s">
        <v>21</v>
      </c>
      <c r="U2039"/>
      <c r="X2039"/>
      <c r="Z2039"/>
      <c r="AC2039" s="42"/>
      <c r="AE2039"/>
      <c r="AM2039"/>
      <c r="AP2039"/>
      <c r="BA2039"/>
      <c r="BB2039" s="40">
        <v>0</v>
      </c>
      <c r="BC2039"/>
      <c r="BI2039" s="2">
        <v>200.81701557652929</v>
      </c>
    </row>
    <row r="2040" spans="1:128" x14ac:dyDescent="0.25">
      <c r="A2040" s="34" t="s">
        <v>95</v>
      </c>
      <c r="B2040" s="1">
        <v>39783</v>
      </c>
      <c r="C2040" s="2"/>
      <c r="G2040" t="s">
        <v>21</v>
      </c>
      <c r="U2040"/>
      <c r="X2040"/>
      <c r="Z2040"/>
      <c r="AC2040" s="42"/>
      <c r="AE2040"/>
      <c r="AM2040"/>
      <c r="AP2040"/>
      <c r="BA2040"/>
      <c r="BB2040" s="40">
        <v>0</v>
      </c>
      <c r="BC2040"/>
      <c r="BI2040" s="2">
        <v>199.41261577443481</v>
      </c>
    </row>
    <row r="2041" spans="1:128" x14ac:dyDescent="0.25">
      <c r="A2041" s="34" t="s">
        <v>95</v>
      </c>
      <c r="B2041" s="1">
        <v>39785</v>
      </c>
      <c r="C2041" s="2"/>
      <c r="G2041" t="s">
        <v>21</v>
      </c>
      <c r="U2041"/>
      <c r="X2041"/>
      <c r="Z2041"/>
      <c r="AC2041" s="42"/>
      <c r="AE2041"/>
      <c r="AM2041"/>
      <c r="AP2041"/>
      <c r="BA2041"/>
      <c r="BB2041" s="40">
        <v>0</v>
      </c>
      <c r="BC2041"/>
      <c r="BI2041" s="2">
        <v>186.59437633725861</v>
      </c>
    </row>
    <row r="2042" spans="1:128" x14ac:dyDescent="0.25">
      <c r="A2042" s="34" t="s">
        <v>95</v>
      </c>
      <c r="B2042" s="1">
        <v>39786</v>
      </c>
      <c r="C2042" s="2"/>
      <c r="G2042" t="s">
        <v>21</v>
      </c>
      <c r="U2042"/>
      <c r="X2042"/>
      <c r="Z2042"/>
      <c r="AC2042" s="42"/>
      <c r="AE2042"/>
      <c r="AM2042"/>
      <c r="AP2042"/>
      <c r="BA2042"/>
      <c r="BB2042" s="40">
        <v>0</v>
      </c>
      <c r="BC2042"/>
      <c r="BI2042" s="2">
        <v>184.56837228767029</v>
      </c>
    </row>
    <row r="2043" spans="1:128" x14ac:dyDescent="0.25">
      <c r="A2043" s="34" t="s">
        <v>95</v>
      </c>
      <c r="B2043" s="1">
        <v>39790</v>
      </c>
      <c r="C2043" s="2"/>
      <c r="G2043" t="s">
        <v>21</v>
      </c>
      <c r="U2043"/>
      <c r="X2043"/>
      <c r="Z2043"/>
      <c r="AC2043" s="42"/>
      <c r="AE2043"/>
      <c r="AM2043"/>
      <c r="AP2043"/>
      <c r="BA2043"/>
      <c r="BB2043" s="40">
        <v>0</v>
      </c>
      <c r="BC2043"/>
      <c r="BI2043" s="2">
        <v>172.75773672869451</v>
      </c>
    </row>
    <row r="2044" spans="1:128" x14ac:dyDescent="0.25">
      <c r="A2044" s="34" t="s">
        <v>95</v>
      </c>
      <c r="B2044" s="1">
        <v>39793</v>
      </c>
      <c r="C2044" s="2"/>
      <c r="G2044" t="s">
        <v>21</v>
      </c>
      <c r="U2044"/>
      <c r="X2044"/>
      <c r="Z2044"/>
      <c r="AC2044" s="42"/>
      <c r="AE2044"/>
      <c r="AM2044"/>
      <c r="AP2044"/>
      <c r="BA2044"/>
      <c r="BB2044" s="40">
        <v>0</v>
      </c>
      <c r="BC2044"/>
      <c r="BI2044" s="2">
        <v>205.8690502452348</v>
      </c>
    </row>
    <row r="2045" spans="1:128" x14ac:dyDescent="0.25">
      <c r="A2045" s="34" t="s">
        <v>95</v>
      </c>
      <c r="B2045" s="1">
        <v>39797</v>
      </c>
      <c r="C2045" s="2"/>
      <c r="G2045" t="s">
        <v>21</v>
      </c>
      <c r="U2045"/>
      <c r="X2045"/>
      <c r="Z2045"/>
      <c r="AC2045" s="42"/>
      <c r="AE2045"/>
      <c r="AM2045"/>
      <c r="AP2045"/>
      <c r="BA2045"/>
      <c r="BB2045" s="40">
        <v>0</v>
      </c>
      <c r="BC2045"/>
      <c r="BI2045" s="2">
        <v>214.10804294087811</v>
      </c>
    </row>
    <row r="2046" spans="1:128" x14ac:dyDescent="0.25">
      <c r="A2046" s="34" t="s">
        <v>95</v>
      </c>
      <c r="B2046" s="1">
        <v>39801</v>
      </c>
      <c r="C2046" s="2"/>
      <c r="G2046" t="s">
        <v>21</v>
      </c>
      <c r="U2046"/>
      <c r="X2046"/>
      <c r="Z2046"/>
      <c r="AC2046" s="42"/>
      <c r="AE2046"/>
      <c r="AM2046"/>
      <c r="AP2046"/>
      <c r="BA2046"/>
      <c r="BB2046" s="40">
        <v>0</v>
      </c>
      <c r="BC2046"/>
      <c r="BI2046" s="2">
        <v>193.3046135277512</v>
      </c>
    </row>
    <row r="2047" spans="1:128" x14ac:dyDescent="0.25">
      <c r="A2047" s="34" t="s">
        <v>95</v>
      </c>
      <c r="B2047" s="1">
        <v>39803</v>
      </c>
      <c r="C2047" s="2"/>
      <c r="G2047" t="s">
        <v>21</v>
      </c>
      <c r="U2047"/>
      <c r="X2047"/>
      <c r="Z2047"/>
      <c r="AC2047" s="42"/>
      <c r="AE2047"/>
      <c r="AM2047"/>
      <c r="AP2047"/>
      <c r="BA2047"/>
      <c r="BB2047" s="40">
        <v>0</v>
      </c>
      <c r="BC2047"/>
      <c r="BI2047" s="2">
        <v>182.83566751397669</v>
      </c>
    </row>
    <row r="2048" spans="1:128" s="29" customFormat="1" x14ac:dyDescent="0.25">
      <c r="A2048" s="34" t="s">
        <v>95</v>
      </c>
      <c r="B2048" s="1">
        <v>39806</v>
      </c>
      <c r="C2048" s="2"/>
      <c r="D2048"/>
      <c r="E2048"/>
      <c r="F2048"/>
      <c r="G2048" t="s">
        <v>21</v>
      </c>
      <c r="H2048"/>
      <c r="I2048"/>
      <c r="J2048"/>
      <c r="K2048"/>
      <c r="L2048" s="6"/>
      <c r="M2048"/>
      <c r="N2048"/>
      <c r="O2048"/>
      <c r="P2048"/>
      <c r="Q2048"/>
      <c r="R2048"/>
      <c r="S2048"/>
      <c r="T2048"/>
      <c r="U2048"/>
      <c r="V2048" s="40"/>
      <c r="W2048"/>
      <c r="X2048"/>
      <c r="Y2048"/>
      <c r="Z2048"/>
      <c r="AA2048" s="40"/>
      <c r="AB2048"/>
      <c r="AC2048" s="42"/>
      <c r="AD2048"/>
      <c r="AE2048"/>
      <c r="AF2048"/>
      <c r="AG2048"/>
      <c r="AH2048"/>
      <c r="AI2048"/>
      <c r="AJ2048"/>
      <c r="AK2048"/>
      <c r="AL2048"/>
      <c r="AM2048"/>
      <c r="AN2048" s="40"/>
      <c r="AO2048"/>
      <c r="AP2048"/>
      <c r="AQ2048"/>
      <c r="AR2048" s="40"/>
      <c r="AS2048"/>
      <c r="AT2048"/>
      <c r="AU2048"/>
      <c r="AV2048"/>
      <c r="AW2048"/>
      <c r="AX2048" s="6"/>
      <c r="AY2048"/>
      <c r="AZ2048"/>
      <c r="BA2048"/>
      <c r="BB2048" s="40">
        <v>0</v>
      </c>
      <c r="BC2048"/>
      <c r="BD2048"/>
      <c r="BE2048"/>
      <c r="BF2048"/>
      <c r="BG2048"/>
      <c r="BH2048"/>
      <c r="BI2048" s="2">
        <v>208.03043384148251</v>
      </c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</row>
    <row r="2049" spans="1:128" x14ac:dyDescent="0.25">
      <c r="A2049" s="34" t="s">
        <v>95</v>
      </c>
      <c r="B2049" s="30">
        <v>39812</v>
      </c>
      <c r="C2049" s="31"/>
      <c r="D2049" s="30"/>
      <c r="E2049" s="29"/>
      <c r="F2049" s="29">
        <v>76</v>
      </c>
      <c r="G2049" t="s">
        <v>21</v>
      </c>
      <c r="H2049" s="31"/>
      <c r="I2049" s="32"/>
      <c r="J2049" s="32"/>
      <c r="K2049" s="31"/>
      <c r="L2049" s="36"/>
      <c r="M2049" s="31"/>
      <c r="N2049" s="31"/>
      <c r="O2049" s="31"/>
      <c r="P2049" s="32"/>
      <c r="Q2049" s="32"/>
      <c r="R2049" s="32"/>
      <c r="S2049" s="32"/>
      <c r="T2049" s="32"/>
      <c r="U2049" s="32"/>
      <c r="W2049" s="32"/>
      <c r="X2049" s="32"/>
      <c r="Y2049" s="32"/>
      <c r="Z2049" s="32"/>
      <c r="AB2049" s="32">
        <v>1.01</v>
      </c>
      <c r="AC2049" s="4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O2049" s="32"/>
      <c r="AP2049" s="32"/>
      <c r="AQ2049" s="32"/>
      <c r="AR2049" s="41">
        <v>160.30000000000001</v>
      </c>
      <c r="AS2049" s="32">
        <v>100.5</v>
      </c>
      <c r="AT2049" s="32">
        <v>4.5</v>
      </c>
      <c r="AU2049" s="32"/>
      <c r="AV2049" s="32"/>
      <c r="AW2049" s="32"/>
      <c r="AX2049" s="32"/>
      <c r="AY2049" s="32"/>
      <c r="AZ2049" s="32"/>
      <c r="BA2049" s="32"/>
      <c r="BB2049" s="40">
        <v>0</v>
      </c>
      <c r="BC2049" s="32"/>
      <c r="BE2049" s="32"/>
      <c r="BF2049" s="32"/>
      <c r="BG2049" s="32"/>
      <c r="BH2049" s="32"/>
      <c r="BI2049" s="31">
        <v>207.93543406929541</v>
      </c>
      <c r="BJ2049" s="32"/>
      <c r="BK2049" s="32"/>
      <c r="BL2049" s="32"/>
      <c r="BM2049" s="32"/>
      <c r="BN2049" s="32"/>
      <c r="BO2049" s="32"/>
      <c r="BP2049" s="32"/>
      <c r="BQ2049" s="32"/>
      <c r="BR2049" s="32"/>
      <c r="BS2049" s="32"/>
      <c r="BT2049" s="32"/>
      <c r="BU2049" s="32"/>
      <c r="BV2049" s="32"/>
      <c r="BW2049" s="32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32"/>
      <c r="CK2049" s="32"/>
      <c r="CL2049" s="32"/>
      <c r="CM2049" s="32"/>
      <c r="CN2049" s="32"/>
      <c r="CO2049" s="32"/>
      <c r="CP2049" s="32"/>
      <c r="CQ2049" s="32"/>
      <c r="CR2049" s="32"/>
      <c r="CS2049" s="32"/>
      <c r="CT2049" s="32"/>
      <c r="CU2049" s="32"/>
      <c r="CV2049" s="32"/>
      <c r="CW2049" s="32"/>
      <c r="CX2049" s="32"/>
      <c r="CY2049" s="32"/>
      <c r="CZ2049" s="32"/>
      <c r="DA2049" s="32"/>
      <c r="DB2049" s="32"/>
      <c r="DC2049" s="32"/>
      <c r="DD2049" s="32"/>
      <c r="DE2049" s="32"/>
      <c r="DF2049" s="32"/>
      <c r="DG2049" s="32"/>
      <c r="DH2049" s="32"/>
      <c r="DI2049" s="32"/>
      <c r="DJ2049" s="32"/>
      <c r="DK2049" s="32"/>
      <c r="DL2049" s="32"/>
      <c r="DM2049" s="32"/>
      <c r="DN2049" s="32"/>
      <c r="DO2049" s="32"/>
      <c r="DP2049" s="32"/>
      <c r="DQ2049" s="32"/>
      <c r="DR2049" s="32"/>
      <c r="DS2049" s="32"/>
      <c r="DT2049" s="32"/>
      <c r="DU2049" s="32"/>
      <c r="DV2049" s="32"/>
      <c r="DW2049" s="32"/>
      <c r="DX2049" s="32"/>
    </row>
    <row r="2050" spans="1:128" x14ac:dyDescent="0.25">
      <c r="A2050" s="34" t="s">
        <v>95</v>
      </c>
      <c r="B2050" s="1">
        <v>39815</v>
      </c>
      <c r="C2050" s="2"/>
      <c r="G2050" t="s">
        <v>21</v>
      </c>
      <c r="U2050"/>
      <c r="X2050"/>
      <c r="Z2050"/>
      <c r="AC2050" s="42"/>
      <c r="AE2050"/>
      <c r="AM2050"/>
      <c r="AP2050"/>
      <c r="BA2050"/>
      <c r="BB2050" s="40">
        <v>0</v>
      </c>
      <c r="BC2050"/>
      <c r="BI2050" s="2">
        <v>186.38042394767839</v>
      </c>
    </row>
    <row r="2051" spans="1:128" x14ac:dyDescent="0.25">
      <c r="A2051" s="34" t="s">
        <v>95</v>
      </c>
      <c r="B2051" s="1">
        <v>39817</v>
      </c>
      <c r="C2051" s="2"/>
      <c r="G2051" t="s">
        <v>21</v>
      </c>
      <c r="U2051"/>
      <c r="X2051"/>
      <c r="Z2051"/>
      <c r="AC2051" s="42"/>
      <c r="AE2051"/>
      <c r="AM2051"/>
      <c r="AP2051"/>
      <c r="BA2051"/>
      <c r="BB2051" s="40">
        <v>0</v>
      </c>
      <c r="BC2051"/>
      <c r="BI2051" s="2">
        <v>219.3649972437056</v>
      </c>
    </row>
    <row r="2052" spans="1:128" x14ac:dyDescent="0.25">
      <c r="A2052" s="34" t="s">
        <v>95</v>
      </c>
      <c r="B2052" s="1">
        <v>39822</v>
      </c>
      <c r="C2052" s="2"/>
      <c r="G2052" t="s">
        <v>21</v>
      </c>
      <c r="U2052"/>
      <c r="X2052"/>
      <c r="Z2052"/>
      <c r="AC2052" s="42"/>
      <c r="AE2052"/>
      <c r="AM2052"/>
      <c r="AP2052"/>
      <c r="BA2052"/>
      <c r="BB2052" s="40">
        <v>0</v>
      </c>
      <c r="BC2052"/>
      <c r="BI2052" s="2">
        <v>189.7428291262477</v>
      </c>
    </row>
    <row r="2053" spans="1:128" x14ac:dyDescent="0.25">
      <c r="A2053" s="34" t="s">
        <v>95</v>
      </c>
      <c r="B2053" s="1">
        <v>39824</v>
      </c>
      <c r="C2053" s="2"/>
      <c r="G2053" t="s">
        <v>21</v>
      </c>
      <c r="U2053"/>
      <c r="X2053"/>
      <c r="Z2053"/>
      <c r="AC2053" s="42"/>
      <c r="AE2053"/>
      <c r="AM2053"/>
      <c r="AP2053"/>
      <c r="BA2053"/>
      <c r="BB2053" s="40">
        <v>0</v>
      </c>
      <c r="BC2053"/>
      <c r="BI2053" s="2">
        <v>218.99865021323279</v>
      </c>
    </row>
    <row r="2054" spans="1:128" x14ac:dyDescent="0.25">
      <c r="A2054" s="34" t="s">
        <v>95</v>
      </c>
      <c r="B2054" s="1">
        <v>39826</v>
      </c>
      <c r="C2054" s="2"/>
      <c r="D2054" s="1"/>
      <c r="F2054">
        <v>90</v>
      </c>
      <c r="G2054" t="s">
        <v>21</v>
      </c>
      <c r="H2054" s="2"/>
      <c r="I2054" s="12"/>
      <c r="J2054" s="12"/>
      <c r="K2054" s="2"/>
      <c r="L2054" s="36"/>
      <c r="M2054" s="2"/>
      <c r="N2054" s="2"/>
      <c r="O2054" s="2"/>
      <c r="P2054" s="12"/>
      <c r="Q2054" s="12"/>
      <c r="R2054" s="12"/>
      <c r="S2054" s="12"/>
      <c r="T2054" s="12"/>
      <c r="U2054" s="12"/>
      <c r="W2054" s="12"/>
      <c r="X2054" s="12"/>
      <c r="Y2054" s="12"/>
      <c r="Z2054" s="12"/>
      <c r="AB2054" s="12">
        <v>1.74</v>
      </c>
      <c r="AC2054" s="4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O2054" s="12"/>
      <c r="AP2054" s="12"/>
      <c r="AQ2054" s="12"/>
      <c r="AR2054" s="41">
        <v>347.1</v>
      </c>
      <c r="AS2054" s="12">
        <v>176.7</v>
      </c>
      <c r="AT2054" s="12">
        <v>58.7</v>
      </c>
      <c r="AU2054" s="12"/>
      <c r="AV2054" s="12"/>
      <c r="AW2054" s="12"/>
      <c r="AX2054" s="13"/>
      <c r="AY2054" s="12"/>
      <c r="AZ2054" s="12"/>
      <c r="BA2054" s="12"/>
      <c r="BB2054" s="40">
        <v>0</v>
      </c>
      <c r="BC2054" s="12"/>
      <c r="BE2054" s="12"/>
      <c r="BF2054" s="12"/>
      <c r="BG2054" s="12"/>
      <c r="BH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/>
      <c r="BT2054" s="12"/>
      <c r="BU2054" s="12"/>
      <c r="BV2054" s="12"/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2"/>
      <c r="CH2054" s="12"/>
      <c r="CI2054" s="12"/>
      <c r="CJ2054" s="12"/>
      <c r="CK2054" s="12"/>
      <c r="CL2054" s="12"/>
      <c r="CM2054" s="12"/>
      <c r="CN2054" s="12"/>
      <c r="CO2054" s="12"/>
      <c r="CP2054" s="12"/>
      <c r="CQ2054" s="12"/>
      <c r="CR2054" s="12"/>
      <c r="CS2054" s="12"/>
      <c r="CT2054" s="12"/>
      <c r="CU2054" s="12"/>
      <c r="CV2054" s="12"/>
      <c r="CW2054" s="12"/>
      <c r="CX2054" s="12"/>
      <c r="CY2054" s="12"/>
      <c r="CZ2054" s="12"/>
      <c r="DA2054" s="12"/>
      <c r="DB2054" s="12"/>
      <c r="DC2054" s="12"/>
      <c r="DD2054" s="12"/>
      <c r="DE2054" s="12"/>
      <c r="DF2054" s="12"/>
      <c r="DG2054" s="12"/>
      <c r="DH2054" s="12"/>
      <c r="DI2054" s="12"/>
      <c r="DJ2054" s="12"/>
      <c r="DK2054" s="12"/>
      <c r="DL2054" s="12"/>
      <c r="DM2054" s="12"/>
      <c r="DN2054" s="12"/>
      <c r="DO2054" s="12"/>
      <c r="DP2054" s="12"/>
      <c r="DQ2054" s="12"/>
      <c r="DR2054" s="12"/>
      <c r="DS2054" s="12"/>
      <c r="DT2054" s="12"/>
      <c r="DU2054" s="12"/>
      <c r="DV2054" s="12"/>
      <c r="DW2054" s="12"/>
      <c r="DX2054" s="12"/>
    </row>
    <row r="2055" spans="1:128" x14ac:dyDescent="0.25">
      <c r="A2055" s="34" t="s">
        <v>95</v>
      </c>
      <c r="B2055" s="1">
        <v>39828</v>
      </c>
      <c r="C2055" s="2"/>
      <c r="G2055" t="s">
        <v>21</v>
      </c>
      <c r="U2055"/>
      <c r="X2055"/>
      <c r="Z2055"/>
      <c r="AC2055" s="42"/>
      <c r="AE2055"/>
      <c r="AM2055"/>
      <c r="AP2055"/>
      <c r="BA2055"/>
      <c r="BB2055" s="40">
        <v>0</v>
      </c>
      <c r="BC2055"/>
      <c r="BI2055" s="2">
        <v>191.0921835145916</v>
      </c>
    </row>
    <row r="2056" spans="1:128" x14ac:dyDescent="0.25">
      <c r="A2056" s="34" t="s">
        <v>95</v>
      </c>
      <c r="B2056" s="1">
        <v>39830</v>
      </c>
      <c r="C2056" s="2"/>
      <c r="G2056" t="s">
        <v>21</v>
      </c>
      <c r="U2056"/>
      <c r="X2056"/>
      <c r="Z2056"/>
      <c r="AC2056" s="42"/>
      <c r="AE2056"/>
      <c r="AM2056"/>
      <c r="AP2056"/>
      <c r="BA2056"/>
      <c r="BB2056" s="40">
        <v>0</v>
      </c>
      <c r="BC2056"/>
      <c r="BI2056" s="2">
        <v>209.0481550301393</v>
      </c>
    </row>
    <row r="2057" spans="1:128" x14ac:dyDescent="0.25">
      <c r="A2057" s="34" t="s">
        <v>95</v>
      </c>
      <c r="B2057" s="1">
        <v>39832</v>
      </c>
      <c r="C2057" s="2"/>
      <c r="G2057" t="s">
        <v>21</v>
      </c>
      <c r="U2057"/>
      <c r="X2057"/>
      <c r="Z2057"/>
      <c r="AC2057" s="42"/>
      <c r="AE2057"/>
      <c r="AM2057"/>
      <c r="AP2057"/>
      <c r="BA2057"/>
      <c r="BB2057" s="40">
        <v>0</v>
      </c>
      <c r="BC2057"/>
      <c r="BI2057" s="2">
        <v>199.51467837672581</v>
      </c>
    </row>
    <row r="2058" spans="1:128" x14ac:dyDescent="0.25">
      <c r="A2058" s="34" t="s">
        <v>95</v>
      </c>
      <c r="B2058" s="1">
        <v>39836</v>
      </c>
      <c r="C2058" s="2"/>
      <c r="G2058" t="s">
        <v>21</v>
      </c>
      <c r="U2058"/>
      <c r="X2058"/>
      <c r="Z2058"/>
      <c r="AC2058" s="42"/>
      <c r="AE2058"/>
      <c r="AM2058"/>
      <c r="AP2058"/>
      <c r="BA2058"/>
      <c r="BB2058" s="40">
        <v>0</v>
      </c>
      <c r="BC2058"/>
      <c r="BI2058" s="2">
        <v>208.6020549725896</v>
      </c>
    </row>
    <row r="2059" spans="1:128" x14ac:dyDescent="0.25">
      <c r="A2059" s="34" t="s">
        <v>95</v>
      </c>
      <c r="B2059" s="1">
        <v>39838</v>
      </c>
      <c r="C2059" s="2"/>
      <c r="G2059" t="s">
        <v>21</v>
      </c>
      <c r="U2059"/>
      <c r="X2059"/>
      <c r="Z2059"/>
      <c r="AC2059" s="42"/>
      <c r="AE2059"/>
      <c r="AM2059"/>
      <c r="AP2059"/>
      <c r="BA2059"/>
      <c r="BB2059" s="40">
        <v>0</v>
      </c>
      <c r="BC2059"/>
      <c r="BI2059" s="2">
        <v>220.36378797063699</v>
      </c>
    </row>
    <row r="2060" spans="1:128" x14ac:dyDescent="0.25">
      <c r="A2060" s="34" t="s">
        <v>95</v>
      </c>
      <c r="B2060" s="1">
        <v>39840</v>
      </c>
      <c r="C2060" s="2"/>
      <c r="G2060" t="s">
        <v>21</v>
      </c>
      <c r="U2060"/>
      <c r="X2060"/>
      <c r="Z2060"/>
      <c r="AC2060" s="42"/>
      <c r="AE2060"/>
      <c r="AM2060"/>
      <c r="AP2060"/>
      <c r="BA2060"/>
      <c r="BB2060" s="40">
        <v>0</v>
      </c>
      <c r="BC2060"/>
      <c r="BI2060" s="2">
        <v>207.23345827257489</v>
      </c>
    </row>
    <row r="2061" spans="1:128" x14ac:dyDescent="0.25">
      <c r="A2061" s="34" t="s">
        <v>95</v>
      </c>
      <c r="B2061" s="1">
        <v>39843</v>
      </c>
      <c r="C2061" s="2"/>
      <c r="G2061" t="s">
        <v>21</v>
      </c>
      <c r="U2061"/>
      <c r="X2061"/>
      <c r="Z2061"/>
      <c r="AC2061" s="42"/>
      <c r="AE2061"/>
      <c r="AM2061"/>
      <c r="AP2061"/>
      <c r="BA2061"/>
      <c r="BB2061" s="40">
        <v>0</v>
      </c>
      <c r="BC2061"/>
      <c r="BI2061" s="2">
        <v>191.28757378360791</v>
      </c>
    </row>
    <row r="2062" spans="1:128" x14ac:dyDescent="0.25">
      <c r="A2062" s="34" t="s">
        <v>95</v>
      </c>
      <c r="B2062" s="1">
        <v>39845</v>
      </c>
      <c r="C2062" s="2"/>
      <c r="G2062" t="s">
        <v>21</v>
      </c>
      <c r="U2062"/>
      <c r="X2062"/>
      <c r="Z2062"/>
      <c r="AC2062" s="42"/>
      <c r="AE2062"/>
      <c r="AM2062"/>
      <c r="AP2062"/>
      <c r="BA2062"/>
      <c r="BB2062" s="40">
        <v>0</v>
      </c>
      <c r="BC2062"/>
      <c r="BI2062" s="2">
        <v>211.31332073900751</v>
      </c>
    </row>
    <row r="2063" spans="1:128" x14ac:dyDescent="0.25">
      <c r="A2063" s="34" t="s">
        <v>95</v>
      </c>
      <c r="B2063" s="1">
        <v>39847</v>
      </c>
      <c r="C2063" s="2"/>
      <c r="G2063" t="s">
        <v>21</v>
      </c>
      <c r="U2063"/>
      <c r="X2063"/>
      <c r="Z2063"/>
      <c r="AC2063" s="42"/>
      <c r="AE2063"/>
      <c r="AM2063"/>
      <c r="AP2063"/>
      <c r="BA2063"/>
      <c r="BB2063" s="40">
        <v>0</v>
      </c>
      <c r="BC2063"/>
      <c r="BI2063" s="2">
        <v>206.16973525851211</v>
      </c>
    </row>
    <row r="2064" spans="1:128" x14ac:dyDescent="0.25">
      <c r="A2064" s="34" t="s">
        <v>95</v>
      </c>
      <c r="B2064" s="1">
        <v>39849</v>
      </c>
      <c r="C2064" s="2"/>
      <c r="G2064" t="s">
        <v>21</v>
      </c>
      <c r="U2064"/>
      <c r="X2064"/>
      <c r="Z2064"/>
      <c r="AC2064" s="42"/>
      <c r="AE2064"/>
      <c r="AM2064"/>
      <c r="AP2064"/>
      <c r="BA2064"/>
      <c r="BB2064" s="40">
        <v>0</v>
      </c>
      <c r="BC2064"/>
      <c r="BI2064" s="2">
        <v>195.7637661378447</v>
      </c>
    </row>
    <row r="2065" spans="1:128" x14ac:dyDescent="0.25">
      <c r="A2065" s="34" t="s">
        <v>95</v>
      </c>
      <c r="B2065" s="1">
        <v>39851</v>
      </c>
      <c r="C2065" s="2"/>
      <c r="G2065" t="s">
        <v>21</v>
      </c>
      <c r="U2065"/>
      <c r="X2065"/>
      <c r="Z2065"/>
      <c r="AC2065" s="42"/>
      <c r="AE2065"/>
      <c r="AM2065"/>
      <c r="AP2065"/>
      <c r="BA2065"/>
      <c r="BB2065" s="40">
        <v>0</v>
      </c>
      <c r="BC2065"/>
      <c r="BI2065" s="2">
        <v>216.49578221672641</v>
      </c>
    </row>
    <row r="2066" spans="1:128" x14ac:dyDescent="0.25">
      <c r="A2066" s="34" t="s">
        <v>95</v>
      </c>
      <c r="B2066" s="1">
        <v>39852</v>
      </c>
      <c r="C2066" s="2"/>
      <c r="D2066" s="1"/>
      <c r="F2066">
        <v>116</v>
      </c>
      <c r="G2066" t="s">
        <v>21</v>
      </c>
      <c r="H2066" s="2"/>
      <c r="I2066" s="12"/>
      <c r="J2066" s="12"/>
      <c r="K2066" s="2"/>
      <c r="L2066" s="36"/>
      <c r="M2066" s="2"/>
      <c r="N2066" s="2"/>
      <c r="O2066" s="2"/>
      <c r="P2066" s="12"/>
      <c r="Q2066" s="12"/>
      <c r="R2066" s="12"/>
      <c r="S2066" s="12"/>
      <c r="T2066" s="12"/>
      <c r="U2066" s="12"/>
      <c r="W2066" s="12"/>
      <c r="X2066" s="12"/>
      <c r="Y2066" s="12"/>
      <c r="Z2066" s="12"/>
      <c r="AB2066" s="12">
        <v>3.97</v>
      </c>
      <c r="AC2066" s="4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O2066" s="12"/>
      <c r="AP2066" s="12"/>
      <c r="AQ2066" s="12"/>
      <c r="AR2066" s="41">
        <v>411.5</v>
      </c>
      <c r="AS2066" s="12">
        <v>36</v>
      </c>
      <c r="AT2066" s="12">
        <v>212.5</v>
      </c>
      <c r="AU2066" s="12"/>
      <c r="AV2066" s="12"/>
      <c r="AW2066" s="12"/>
      <c r="AX2066" s="13"/>
      <c r="AY2066" s="12"/>
      <c r="AZ2066" s="12"/>
      <c r="BA2066" s="12"/>
      <c r="BB2066" s="40">
        <v>0</v>
      </c>
      <c r="BC2066" s="12"/>
      <c r="BE2066" s="12"/>
      <c r="BF2066" s="12"/>
      <c r="BG2066" s="12"/>
      <c r="BH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/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2"/>
      <c r="CH2066" s="12"/>
      <c r="CI2066" s="12"/>
      <c r="CJ2066" s="12"/>
      <c r="CK2066" s="12"/>
      <c r="CL2066" s="12"/>
      <c r="CM2066" s="12"/>
      <c r="CN2066" s="12"/>
      <c r="CO2066" s="12"/>
      <c r="CP2066" s="12"/>
      <c r="CQ2066" s="12"/>
      <c r="CR2066" s="12"/>
      <c r="CS2066" s="12"/>
      <c r="CT2066" s="12"/>
      <c r="CU2066" s="12"/>
      <c r="CV2066" s="12"/>
      <c r="CW2066" s="12"/>
      <c r="CX2066" s="12"/>
      <c r="CY2066" s="12"/>
      <c r="CZ2066" s="12"/>
      <c r="DA2066" s="12"/>
      <c r="DB2066" s="12"/>
      <c r="DC2066" s="12"/>
      <c r="DD2066" s="12"/>
      <c r="DE2066" s="12"/>
      <c r="DF2066" s="12"/>
      <c r="DG2066" s="12"/>
      <c r="DH2066" s="12"/>
      <c r="DI2066" s="12"/>
      <c r="DJ2066" s="12"/>
      <c r="DK2066" s="12"/>
      <c r="DL2066" s="12"/>
      <c r="DM2066" s="12"/>
      <c r="DN2066" s="12"/>
      <c r="DO2066" s="12"/>
      <c r="DP2066" s="12"/>
      <c r="DQ2066" s="12"/>
      <c r="DR2066" s="12"/>
      <c r="DS2066" s="12"/>
      <c r="DT2066" s="12"/>
      <c r="DU2066" s="12"/>
      <c r="DV2066" s="12"/>
      <c r="DW2066" s="12"/>
      <c r="DX2066" s="12"/>
    </row>
    <row r="2067" spans="1:128" x14ac:dyDescent="0.25">
      <c r="A2067" s="34" t="s">
        <v>95</v>
      </c>
      <c r="B2067" s="1">
        <v>39853</v>
      </c>
      <c r="C2067" s="2"/>
      <c r="G2067" t="s">
        <v>21</v>
      </c>
      <c r="U2067"/>
      <c r="X2067"/>
      <c r="Z2067"/>
      <c r="AC2067" s="42"/>
      <c r="AE2067"/>
      <c r="AM2067"/>
      <c r="AP2067"/>
      <c r="BA2067"/>
      <c r="BB2067" s="40">
        <v>0</v>
      </c>
      <c r="BC2067"/>
      <c r="BI2067" s="2">
        <v>199.54235945833511</v>
      </c>
    </row>
    <row r="2068" spans="1:128" x14ac:dyDescent="0.25">
      <c r="A2068" s="34" t="s">
        <v>95</v>
      </c>
      <c r="B2068" s="1">
        <v>39855</v>
      </c>
      <c r="C2068" s="2"/>
      <c r="G2068" t="s">
        <v>21</v>
      </c>
      <c r="U2068"/>
      <c r="X2068"/>
      <c r="Z2068"/>
      <c r="AC2068" s="42"/>
      <c r="AE2068"/>
      <c r="AM2068"/>
      <c r="AP2068"/>
      <c r="BA2068"/>
      <c r="BB2068" s="40">
        <v>0</v>
      </c>
      <c r="BC2068"/>
      <c r="BI2068" s="2">
        <v>199.17804547500251</v>
      </c>
    </row>
    <row r="2069" spans="1:128" x14ac:dyDescent="0.25">
      <c r="A2069" s="34" t="s">
        <v>95</v>
      </c>
      <c r="B2069" s="1">
        <v>39857</v>
      </c>
      <c r="C2069" s="2"/>
      <c r="G2069" t="s">
        <v>21</v>
      </c>
      <c r="U2069"/>
      <c r="X2069"/>
      <c r="Z2069"/>
      <c r="AC2069" s="42"/>
      <c r="AE2069"/>
      <c r="AM2069"/>
      <c r="AP2069"/>
      <c r="BA2069"/>
      <c r="BB2069" s="40">
        <v>0</v>
      </c>
      <c r="BC2069"/>
      <c r="BI2069" s="2">
        <v>218.10345928948851</v>
      </c>
    </row>
    <row r="2070" spans="1:128" x14ac:dyDescent="0.25">
      <c r="A2070" s="34" t="s">
        <v>95</v>
      </c>
      <c r="B2070" s="1">
        <v>39864</v>
      </c>
      <c r="C2070" s="2"/>
      <c r="G2070" t="s">
        <v>21</v>
      </c>
      <c r="U2070"/>
      <c r="X2070"/>
      <c r="Z2070"/>
      <c r="AC2070" s="42"/>
      <c r="AE2070"/>
      <c r="AM2070"/>
      <c r="AP2070"/>
      <c r="BA2070"/>
      <c r="BB2070" s="40">
        <v>0</v>
      </c>
      <c r="BC2070"/>
      <c r="BI2070" s="2">
        <v>229.2228725465672</v>
      </c>
    </row>
    <row r="2071" spans="1:128" x14ac:dyDescent="0.25">
      <c r="A2071" s="34" t="s">
        <v>95</v>
      </c>
      <c r="B2071" s="1">
        <v>39869</v>
      </c>
      <c r="C2071" s="2"/>
      <c r="G2071" t="s">
        <v>21</v>
      </c>
      <c r="U2071"/>
      <c r="X2071"/>
      <c r="Z2071"/>
      <c r="AC2071" s="42"/>
      <c r="AE2071"/>
      <c r="AM2071"/>
      <c r="AP2071"/>
      <c r="BA2071"/>
      <c r="BB2071" s="40">
        <v>0</v>
      </c>
      <c r="BC2071"/>
      <c r="BI2071" s="2">
        <v>202.39990656507581</v>
      </c>
    </row>
    <row r="2072" spans="1:128" s="29" customFormat="1" x14ac:dyDescent="0.25">
      <c r="A2072" s="34" t="s">
        <v>95</v>
      </c>
      <c r="B2072" s="1">
        <v>39871</v>
      </c>
      <c r="C2072" s="2"/>
      <c r="D2072"/>
      <c r="E2072"/>
      <c r="F2072"/>
      <c r="G2072" t="s">
        <v>21</v>
      </c>
      <c r="H2072"/>
      <c r="I2072"/>
      <c r="J2072"/>
      <c r="K2072"/>
      <c r="L2072" s="6"/>
      <c r="M2072"/>
      <c r="N2072"/>
      <c r="O2072"/>
      <c r="P2072"/>
      <c r="Q2072"/>
      <c r="R2072"/>
      <c r="S2072"/>
      <c r="T2072"/>
      <c r="U2072"/>
      <c r="V2072" s="40"/>
      <c r="W2072"/>
      <c r="X2072"/>
      <c r="Y2072"/>
      <c r="Z2072"/>
      <c r="AA2072" s="40"/>
      <c r="AB2072"/>
      <c r="AC2072" s="42"/>
      <c r="AD2072"/>
      <c r="AE2072"/>
      <c r="AF2072"/>
      <c r="AG2072"/>
      <c r="AH2072"/>
      <c r="AI2072"/>
      <c r="AJ2072"/>
      <c r="AK2072"/>
      <c r="AL2072"/>
      <c r="AM2072"/>
      <c r="AN2072" s="40"/>
      <c r="AO2072"/>
      <c r="AP2072"/>
      <c r="AQ2072"/>
      <c r="AR2072" s="40"/>
      <c r="AS2072"/>
      <c r="AT2072"/>
      <c r="AU2072"/>
      <c r="AV2072"/>
      <c r="AW2072"/>
      <c r="AX2072" s="6"/>
      <c r="AY2072"/>
      <c r="AZ2072"/>
      <c r="BA2072"/>
      <c r="BB2072" s="40">
        <v>0</v>
      </c>
      <c r="BC2072"/>
      <c r="BD2072"/>
      <c r="BE2072"/>
      <c r="BF2072"/>
      <c r="BG2072"/>
      <c r="BH2072"/>
      <c r="BI2072" s="2">
        <v>194.75559000093369</v>
      </c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</row>
    <row r="2073" spans="1:128" x14ac:dyDescent="0.25">
      <c r="A2073" s="34" t="s">
        <v>95</v>
      </c>
      <c r="B2073" s="30">
        <v>39873</v>
      </c>
      <c r="C2073" s="31"/>
      <c r="D2073" s="30"/>
      <c r="E2073" s="29"/>
      <c r="F2073" s="29">
        <v>137</v>
      </c>
      <c r="G2073" t="s">
        <v>21</v>
      </c>
      <c r="H2073" s="31"/>
      <c r="I2073" s="32"/>
      <c r="J2073" s="32"/>
      <c r="K2073" s="31"/>
      <c r="L2073" s="36"/>
      <c r="M2073" s="31"/>
      <c r="N2073" s="31"/>
      <c r="O2073" s="31"/>
      <c r="P2073" s="32"/>
      <c r="Q2073" s="32"/>
      <c r="R2073" s="32"/>
      <c r="S2073" s="32"/>
      <c r="T2073" s="32"/>
      <c r="U2073" s="32"/>
      <c r="W2073" s="32"/>
      <c r="X2073" s="32"/>
      <c r="Y2073" s="32"/>
      <c r="Z2073" s="32"/>
      <c r="AB2073" s="32">
        <v>3.45</v>
      </c>
      <c r="AC2073" s="4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O2073" s="32"/>
      <c r="AP2073" s="32"/>
      <c r="AQ2073" s="32"/>
      <c r="AR2073" s="41">
        <v>523.1</v>
      </c>
      <c r="AS2073" s="32">
        <v>5</v>
      </c>
      <c r="AT2073" s="32">
        <v>165.4</v>
      </c>
      <c r="AU2073" s="32">
        <v>10.5</v>
      </c>
      <c r="AV2073" s="32"/>
      <c r="AW2073" s="32"/>
      <c r="AX2073" s="32"/>
      <c r="AY2073" s="32"/>
      <c r="AZ2073" s="32"/>
      <c r="BA2073" s="32"/>
      <c r="BB2073" s="40">
        <v>0</v>
      </c>
      <c r="BC2073" s="32"/>
      <c r="BE2073" s="32"/>
      <c r="BF2073" s="32"/>
      <c r="BG2073" s="32"/>
      <c r="BH2073" s="32"/>
      <c r="BI2073" s="31">
        <v>218.98255645651929</v>
      </c>
      <c r="BJ2073" s="32"/>
      <c r="BK2073" s="32"/>
      <c r="BL2073" s="32"/>
      <c r="BM2073" s="32"/>
      <c r="BN2073" s="32"/>
      <c r="BO2073" s="32"/>
      <c r="BP2073" s="32"/>
      <c r="BQ2073" s="32"/>
      <c r="BR2073" s="32"/>
      <c r="BS2073" s="32"/>
      <c r="BT2073" s="32"/>
      <c r="BU2073" s="32"/>
      <c r="BV2073" s="32"/>
      <c r="BW2073" s="32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32"/>
      <c r="CK2073" s="32"/>
      <c r="CL2073" s="32"/>
      <c r="CM2073" s="32"/>
      <c r="CN2073" s="32"/>
      <c r="CO2073" s="32"/>
      <c r="CP2073" s="32"/>
      <c r="CQ2073" s="32"/>
      <c r="CR2073" s="32"/>
      <c r="CS2073" s="32"/>
      <c r="CT2073" s="32"/>
      <c r="CU2073" s="32"/>
      <c r="CV2073" s="32"/>
      <c r="CW2073" s="32"/>
      <c r="CX2073" s="32"/>
      <c r="CY2073" s="32"/>
      <c r="CZ2073" s="32"/>
      <c r="DA2073" s="32"/>
      <c r="DB2073" s="32"/>
      <c r="DC2073" s="32"/>
      <c r="DD2073" s="32"/>
      <c r="DE2073" s="32"/>
      <c r="DF2073" s="32"/>
      <c r="DG2073" s="32"/>
      <c r="DH2073" s="32"/>
      <c r="DI2073" s="32"/>
      <c r="DJ2073" s="32"/>
      <c r="DK2073" s="32"/>
      <c r="DL2073" s="32"/>
      <c r="DM2073" s="32"/>
      <c r="DN2073" s="32"/>
      <c r="DO2073" s="32"/>
      <c r="DP2073" s="32"/>
      <c r="DQ2073" s="32"/>
      <c r="DR2073" s="32"/>
      <c r="DS2073" s="32"/>
      <c r="DT2073" s="32"/>
      <c r="DU2073" s="32"/>
      <c r="DV2073" s="32"/>
      <c r="DW2073" s="32"/>
      <c r="DX2073" s="32"/>
    </row>
    <row r="2074" spans="1:128" x14ac:dyDescent="0.25">
      <c r="A2074" s="34" t="s">
        <v>95</v>
      </c>
      <c r="B2074" s="1">
        <v>39877</v>
      </c>
      <c r="C2074" s="2"/>
      <c r="G2074" t="s">
        <v>21</v>
      </c>
      <c r="U2074"/>
      <c r="X2074"/>
      <c r="Z2074"/>
      <c r="AC2074" s="42"/>
      <c r="AE2074"/>
      <c r="AM2074"/>
      <c r="AP2074"/>
      <c r="BA2074"/>
      <c r="BB2074" s="40">
        <v>0</v>
      </c>
      <c r="BC2074"/>
      <c r="BI2074" s="2">
        <v>209.99412284553421</v>
      </c>
    </row>
    <row r="2075" spans="1:128" x14ac:dyDescent="0.25">
      <c r="A2075" s="34" t="s">
        <v>95</v>
      </c>
      <c r="B2075" s="1">
        <v>39882</v>
      </c>
      <c r="C2075" s="2"/>
      <c r="G2075" t="s">
        <v>21</v>
      </c>
      <c r="U2075"/>
      <c r="X2075"/>
      <c r="Z2075"/>
      <c r="AC2075" s="42"/>
      <c r="AE2075"/>
      <c r="AM2075"/>
      <c r="AP2075"/>
      <c r="BA2075"/>
      <c r="BB2075" s="40">
        <v>0</v>
      </c>
      <c r="BC2075"/>
      <c r="BI2075" s="2">
        <v>187.9738286232608</v>
      </c>
    </row>
    <row r="2076" spans="1:128" x14ac:dyDescent="0.25">
      <c r="A2076" s="34" t="s">
        <v>95</v>
      </c>
      <c r="B2076" s="1">
        <v>39885</v>
      </c>
      <c r="C2076" s="2"/>
      <c r="G2076" t="s">
        <v>21</v>
      </c>
      <c r="U2076"/>
      <c r="X2076"/>
      <c r="Z2076"/>
      <c r="AC2076" s="42"/>
      <c r="AE2076"/>
      <c r="AM2076"/>
      <c r="AP2076"/>
      <c r="BA2076"/>
      <c r="BB2076" s="40">
        <v>0</v>
      </c>
      <c r="BC2076"/>
      <c r="BI2076" s="2">
        <v>177.04433054147901</v>
      </c>
    </row>
    <row r="2077" spans="1:128" x14ac:dyDescent="0.25">
      <c r="A2077" s="34" t="s">
        <v>95</v>
      </c>
      <c r="B2077" s="1">
        <v>39887</v>
      </c>
      <c r="C2077" s="2"/>
      <c r="G2077" t="s">
        <v>21</v>
      </c>
      <c r="U2077"/>
      <c r="X2077"/>
      <c r="Z2077"/>
      <c r="AC2077" s="42"/>
      <c r="AE2077"/>
      <c r="AM2077"/>
      <c r="AP2077"/>
      <c r="BA2077"/>
      <c r="BB2077" s="40">
        <v>0</v>
      </c>
      <c r="BC2077"/>
      <c r="BI2077" s="2">
        <v>223.91792393622441</v>
      </c>
    </row>
    <row r="2078" spans="1:128" x14ac:dyDescent="0.25">
      <c r="A2078" s="34" t="s">
        <v>95</v>
      </c>
      <c r="B2078" s="1">
        <v>39895</v>
      </c>
      <c r="C2078" s="2"/>
      <c r="G2078" t="s">
        <v>21</v>
      </c>
      <c r="U2078"/>
      <c r="X2078"/>
      <c r="Z2078"/>
      <c r="AC2078" s="42"/>
      <c r="AE2078"/>
      <c r="AM2078"/>
      <c r="AP2078"/>
      <c r="BA2078"/>
      <c r="BB2078" s="40">
        <v>0</v>
      </c>
      <c r="BC2078"/>
      <c r="BI2078" s="2">
        <v>195.03408899707679</v>
      </c>
    </row>
    <row r="2079" spans="1:128" x14ac:dyDescent="0.25">
      <c r="A2079" s="34" t="s">
        <v>95</v>
      </c>
      <c r="B2079" s="1">
        <v>39904</v>
      </c>
      <c r="C2079" s="2"/>
      <c r="G2079" t="s">
        <v>21</v>
      </c>
      <c r="U2079"/>
      <c r="X2079"/>
      <c r="Z2079"/>
      <c r="AC2079" s="42"/>
      <c r="AE2079"/>
      <c r="AM2079"/>
      <c r="AP2079"/>
      <c r="BA2079"/>
      <c r="BB2079" s="40">
        <v>0</v>
      </c>
      <c r="BC2079"/>
      <c r="BI2079" s="2">
        <v>176.0634345231544</v>
      </c>
    </row>
    <row r="2080" spans="1:128" x14ac:dyDescent="0.25">
      <c r="A2080" s="34" t="s">
        <v>95</v>
      </c>
      <c r="B2080" s="1">
        <v>39788</v>
      </c>
      <c r="C2080" s="2">
        <v>3</v>
      </c>
      <c r="D2080" t="s">
        <v>224</v>
      </c>
      <c r="E2080" t="s">
        <v>16</v>
      </c>
      <c r="F2080">
        <v>52</v>
      </c>
      <c r="G2080" t="s">
        <v>21</v>
      </c>
      <c r="H2080" s="2"/>
      <c r="I2080" s="12"/>
      <c r="J2080" s="12"/>
      <c r="K2080" s="2"/>
      <c r="L2080" s="36">
        <v>52</v>
      </c>
      <c r="M2080" s="2"/>
      <c r="N2080" s="2"/>
      <c r="O2080" s="2"/>
      <c r="P2080" s="12"/>
      <c r="Q2080" s="12"/>
      <c r="R2080" s="12"/>
      <c r="S2080" s="12"/>
      <c r="T2080" s="12"/>
      <c r="U2080" s="12"/>
      <c r="W2080" s="12"/>
      <c r="X2080" s="12"/>
      <c r="Y2080" s="12"/>
      <c r="Z2080" s="12"/>
      <c r="AB2080" s="12"/>
      <c r="AC2080" s="4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O2080" s="12"/>
      <c r="AP2080" s="12"/>
      <c r="AQ2080" s="12"/>
      <c r="AR2080" s="41"/>
      <c r="AS2080" s="12"/>
      <c r="AT2080" s="12"/>
      <c r="AU2080" s="12"/>
      <c r="AV2080" s="12"/>
      <c r="AW2080" s="12"/>
      <c r="AX2080" s="13"/>
      <c r="AY2080" s="12"/>
      <c r="AZ2080" s="12"/>
      <c r="BA2080" s="12"/>
      <c r="BB2080" s="40">
        <v>0</v>
      </c>
      <c r="BC2080" s="12"/>
      <c r="BE2080" s="12"/>
      <c r="BF2080" s="12"/>
      <c r="BG2080" s="12"/>
      <c r="BH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/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2"/>
      <c r="CH2080" s="12"/>
      <c r="CI2080" s="12"/>
      <c r="CJ2080" s="12"/>
      <c r="CK2080" s="12"/>
      <c r="CL2080" s="12"/>
      <c r="CM2080" s="12"/>
      <c r="CN2080" s="12"/>
      <c r="CO2080" s="12"/>
      <c r="CP2080" s="12"/>
      <c r="CQ2080" s="12"/>
      <c r="CR2080" s="12"/>
      <c r="CS2080" s="12"/>
      <c r="CT2080" s="12"/>
      <c r="CU2080" s="12"/>
      <c r="CV2080" s="12"/>
      <c r="CW2080" s="12"/>
      <c r="CX2080" s="12"/>
      <c r="CY2080" s="12"/>
      <c r="CZ2080" s="12"/>
      <c r="DA2080" s="12"/>
      <c r="DB2080" s="12"/>
      <c r="DC2080" s="12"/>
      <c r="DD2080" s="12"/>
      <c r="DE2080" s="12"/>
      <c r="DF2080" s="12"/>
      <c r="DG2080" s="12"/>
      <c r="DH2080" s="12"/>
      <c r="DI2080" s="12"/>
      <c r="DJ2080" s="12"/>
      <c r="DK2080" s="12"/>
      <c r="DL2080" s="12"/>
      <c r="DM2080" s="12"/>
      <c r="DN2080" s="12"/>
      <c r="DO2080" s="12"/>
      <c r="DP2080" s="12"/>
      <c r="DQ2080" s="12"/>
      <c r="DR2080" s="12"/>
      <c r="DS2080" s="12"/>
      <c r="DT2080" s="12"/>
      <c r="DU2080" s="12"/>
      <c r="DV2080" s="12"/>
      <c r="DW2080" s="12"/>
      <c r="DX2080" s="12"/>
    </row>
    <row r="2081" spans="1:128" x14ac:dyDescent="0.25">
      <c r="A2081" s="34" t="s">
        <v>188</v>
      </c>
      <c r="B2081" s="1">
        <v>43773</v>
      </c>
      <c r="C2081" s="2">
        <v>0</v>
      </c>
      <c r="D2081" s="1" t="s">
        <v>223</v>
      </c>
      <c r="E2081" t="s">
        <v>14</v>
      </c>
      <c r="F2081">
        <v>0</v>
      </c>
      <c r="G2081" t="s">
        <v>127</v>
      </c>
      <c r="H2081" s="2"/>
      <c r="I2081" s="12"/>
      <c r="J2081" s="12"/>
      <c r="K2081" s="2"/>
      <c r="L2081" s="36"/>
      <c r="M2081" s="2"/>
      <c r="N2081" s="2"/>
      <c r="O2081" s="2"/>
      <c r="P2081" s="12"/>
      <c r="Q2081" s="12"/>
      <c r="R2081" s="12"/>
      <c r="S2081" s="12"/>
      <c r="T2081" s="12"/>
      <c r="U2081" s="19"/>
      <c r="W2081" s="19"/>
      <c r="X2081" s="41"/>
      <c r="Z2081" s="19"/>
      <c r="AB2081" s="19"/>
      <c r="AC2081" s="42"/>
      <c r="AD2081" s="19"/>
      <c r="AE2081" s="41"/>
      <c r="AG2081" s="19"/>
      <c r="AH2081" s="19"/>
      <c r="AI2081" s="19"/>
      <c r="AJ2081" s="19"/>
      <c r="AK2081" s="19"/>
      <c r="AL2081" s="19"/>
      <c r="AM2081" s="19"/>
      <c r="AO2081" s="19"/>
      <c r="AP2081" s="41"/>
      <c r="AR2081" s="41"/>
      <c r="AS2081" s="19"/>
      <c r="AT2081" s="19"/>
      <c r="AU2081" s="19"/>
      <c r="AV2081" s="19"/>
      <c r="AW2081" s="19"/>
      <c r="AX2081" s="19"/>
      <c r="AY2081" s="19"/>
      <c r="AZ2081" s="19"/>
      <c r="BA2081" s="19"/>
      <c r="BB2081" s="40">
        <v>0</v>
      </c>
      <c r="BC2081" s="12"/>
      <c r="BE2081" s="19"/>
      <c r="BF2081" s="12"/>
      <c r="BG2081" s="12"/>
      <c r="BH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/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2"/>
      <c r="CH2081" s="12"/>
      <c r="CI2081" s="12"/>
      <c r="CJ2081" s="12"/>
      <c r="CK2081" s="12"/>
      <c r="CL2081" s="12"/>
      <c r="CM2081" s="12"/>
      <c r="CN2081" s="12"/>
      <c r="CO2081" s="12"/>
      <c r="CP2081" s="12"/>
      <c r="CQ2081" s="12"/>
      <c r="CR2081" s="12"/>
      <c r="CS2081" s="12"/>
      <c r="CT2081" s="12"/>
      <c r="CU2081" s="12"/>
      <c r="CV2081" s="12"/>
      <c r="CW2081" s="12"/>
      <c r="CX2081" s="12"/>
      <c r="CY2081" s="12"/>
      <c r="CZ2081" s="12"/>
      <c r="DA2081" s="12"/>
      <c r="DB2081" s="12"/>
      <c r="DC2081" s="12"/>
      <c r="DD2081" s="12"/>
      <c r="DE2081" s="12"/>
      <c r="DF2081" s="12"/>
      <c r="DG2081" s="12"/>
      <c r="DH2081" s="12"/>
      <c r="DI2081" s="12"/>
      <c r="DJ2081" s="12"/>
      <c r="DK2081" s="12"/>
      <c r="DL2081" s="12"/>
      <c r="DM2081" s="12"/>
      <c r="DN2081" s="12"/>
      <c r="DO2081" s="12"/>
      <c r="DP2081" s="12"/>
      <c r="DQ2081" s="12"/>
      <c r="DR2081" s="12"/>
      <c r="DS2081" s="12"/>
      <c r="DT2081" s="12"/>
      <c r="DU2081" s="12"/>
      <c r="DV2081" s="12"/>
      <c r="DW2081" s="12"/>
      <c r="DX2081" s="12"/>
    </row>
    <row r="2082" spans="1:128" x14ac:dyDescent="0.25">
      <c r="A2082" s="34" t="s">
        <v>188</v>
      </c>
      <c r="B2082" s="1">
        <v>43850</v>
      </c>
      <c r="C2082" s="2">
        <v>5</v>
      </c>
      <c r="D2082" s="1" t="s">
        <v>262</v>
      </c>
      <c r="E2082" t="s">
        <v>100</v>
      </c>
      <c r="F2082" s="2">
        <v>77</v>
      </c>
      <c r="G2082" t="s">
        <v>127</v>
      </c>
      <c r="H2082" s="2"/>
      <c r="I2082" s="12"/>
      <c r="J2082" s="12"/>
      <c r="K2082" s="2"/>
      <c r="L2082" s="36"/>
      <c r="M2082" s="2"/>
      <c r="N2082" s="2"/>
      <c r="O2082" s="2"/>
      <c r="P2082" s="12"/>
      <c r="Q2082" s="12"/>
      <c r="R2082" s="12"/>
      <c r="S2082" s="12"/>
      <c r="T2082" s="12"/>
      <c r="U2082" s="19">
        <v>1930.018799233894</v>
      </c>
      <c r="V2082" s="40">
        <v>193.0018799233894</v>
      </c>
      <c r="W2082" s="19">
        <v>240.77977695024521</v>
      </c>
      <c r="X2082" s="41">
        <f>V2082/100</f>
        <v>1.930018799233894</v>
      </c>
      <c r="Y2082" s="25">
        <v>1.2475514593216443E-2</v>
      </c>
      <c r="Z2082" s="19">
        <v>1627.7161556732096</v>
      </c>
      <c r="AA2082" s="40">
        <v>162.77161556732096</v>
      </c>
      <c r="AB2082" s="19"/>
      <c r="AC2082" s="42"/>
      <c r="AD2082" s="19">
        <v>601.50059591423246</v>
      </c>
      <c r="AE2082" s="41">
        <f>AD2082/100</f>
        <v>6.0150059591423251</v>
      </c>
      <c r="AF2082" s="25">
        <v>3.6953653978169E-2</v>
      </c>
      <c r="AG2082" s="19"/>
      <c r="AH2082" s="19"/>
      <c r="AI2082" s="19"/>
      <c r="AJ2082" s="19"/>
      <c r="AK2082" s="19"/>
      <c r="AL2082" s="19"/>
      <c r="AM2082" s="19">
        <v>412.61862049583488</v>
      </c>
      <c r="AN2082" s="40">
        <v>41.261862049583485</v>
      </c>
      <c r="AO2082" s="19">
        <v>127.00154125394027</v>
      </c>
      <c r="AP2082" s="41">
        <f>AO2082/100</f>
        <v>1.2700154125394028</v>
      </c>
      <c r="AQ2082" s="25">
        <v>3.0779401351622295E-2</v>
      </c>
      <c r="AR2082" s="41"/>
      <c r="AS2082" s="19"/>
      <c r="AT2082" s="19"/>
      <c r="AU2082" s="19"/>
      <c r="AV2082" s="19"/>
      <c r="AW2082" s="19"/>
      <c r="AX2082" s="19"/>
      <c r="AY2082" s="19"/>
      <c r="AZ2082" s="19"/>
      <c r="BA2082" s="19"/>
      <c r="BB2082" s="40">
        <v>0</v>
      </c>
      <c r="BC2082" s="12">
        <f>U2082+Z2082+AM2082+BA2082</f>
        <v>3970.3535754029385</v>
      </c>
      <c r="BD2082">
        <f>V2082+AA2082+AN2082</f>
        <v>397.03535754029389</v>
      </c>
      <c r="BE2082" s="19"/>
      <c r="BF2082" s="12"/>
      <c r="BG2082" s="12"/>
      <c r="BH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/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2"/>
      <c r="CH2082" s="12"/>
      <c r="CI2082" s="12"/>
      <c r="CJ2082" s="12"/>
      <c r="CK2082" s="12"/>
      <c r="CL2082" s="12"/>
      <c r="CM2082" s="12"/>
      <c r="CN2082" s="12"/>
      <c r="CO2082" s="12"/>
      <c r="CP2082" s="12"/>
      <c r="CQ2082" s="12"/>
      <c r="CR2082" s="12"/>
      <c r="CS2082" s="12"/>
      <c r="CT2082" s="12"/>
      <c r="CU2082" s="12"/>
      <c r="CV2082" s="12"/>
      <c r="CW2082" s="12"/>
      <c r="CX2082" s="12"/>
      <c r="CY2082" s="12"/>
      <c r="CZ2082" s="12"/>
      <c r="DA2082" s="12"/>
      <c r="DB2082" s="12"/>
      <c r="DC2082" s="12"/>
      <c r="DD2082" s="12"/>
      <c r="DE2082" s="12"/>
      <c r="DF2082" s="12"/>
      <c r="DG2082" s="12"/>
      <c r="DH2082" s="12"/>
      <c r="DI2082" s="12"/>
      <c r="DJ2082" s="12"/>
      <c r="DK2082" s="12"/>
      <c r="DL2082" s="12"/>
      <c r="DM2082" s="12"/>
      <c r="DN2082" s="12"/>
      <c r="DO2082" s="12"/>
      <c r="DP2082" s="12"/>
      <c r="DQ2082" s="12"/>
      <c r="DR2082" s="12"/>
      <c r="DS2082" s="12"/>
      <c r="DT2082" s="12"/>
      <c r="DU2082" s="12"/>
      <c r="DV2082" s="12"/>
      <c r="DW2082" s="12"/>
      <c r="DX2082" s="12"/>
    </row>
    <row r="2083" spans="1:128" x14ac:dyDescent="0.25">
      <c r="A2083" s="34" t="s">
        <v>188</v>
      </c>
      <c r="B2083" s="1">
        <v>43865</v>
      </c>
      <c r="C2083" s="2"/>
      <c r="D2083" s="1"/>
      <c r="E2083" s="1"/>
      <c r="F2083" s="2">
        <v>92</v>
      </c>
      <c r="G2083" t="s">
        <v>127</v>
      </c>
      <c r="H2083" s="2"/>
      <c r="I2083" s="12"/>
      <c r="J2083" s="12"/>
      <c r="K2083" s="2"/>
      <c r="L2083" s="36"/>
      <c r="M2083" s="2"/>
      <c r="N2083" s="2"/>
      <c r="O2083" s="2"/>
      <c r="P2083" s="12"/>
      <c r="Q2083" s="12"/>
      <c r="R2083" s="12"/>
      <c r="S2083" s="12"/>
      <c r="T2083" s="12"/>
      <c r="U2083" s="19">
        <v>2568.4685485251157</v>
      </c>
      <c r="V2083" s="40">
        <v>256.84685485251157</v>
      </c>
      <c r="W2083" s="19">
        <v>293.71554160833705</v>
      </c>
      <c r="X2083" s="41">
        <f>V2083/100</f>
        <v>2.5684685485251157</v>
      </c>
      <c r="Y2083" s="25">
        <v>1.1435434620252464E-2</v>
      </c>
      <c r="Z2083" s="19">
        <v>1941.2214361388317</v>
      </c>
      <c r="AA2083" s="40">
        <v>194.12214361388317</v>
      </c>
      <c r="AB2083" s="19"/>
      <c r="AC2083" s="42"/>
      <c r="AD2083" s="19">
        <v>757.65752821749982</v>
      </c>
      <c r="AE2083" s="41">
        <f>AD2083/100</f>
        <v>7.5765752821749981</v>
      </c>
      <c r="AF2083" s="25">
        <v>3.9029938270438193E-2</v>
      </c>
      <c r="AG2083" s="19"/>
      <c r="AH2083" s="19"/>
      <c r="AI2083" s="19"/>
      <c r="AJ2083" s="19"/>
      <c r="AK2083" s="19"/>
      <c r="AL2083" s="19"/>
      <c r="AM2083" s="19">
        <v>1468.9783788048053</v>
      </c>
      <c r="AN2083" s="40">
        <v>146.89783788048052</v>
      </c>
      <c r="AO2083" s="19">
        <v>418.14053561075616</v>
      </c>
      <c r="AP2083" s="41">
        <f>AO2083/100</f>
        <v>4.1814053561075619</v>
      </c>
      <c r="AQ2083" s="25">
        <v>2.8464716815707329E-2</v>
      </c>
      <c r="AR2083" s="41"/>
      <c r="AS2083" s="19"/>
      <c r="AT2083" s="19"/>
      <c r="AU2083" s="19"/>
      <c r="AV2083" s="19"/>
      <c r="AW2083" s="19"/>
      <c r="AX2083" s="19"/>
      <c r="AY2083" s="19"/>
      <c r="AZ2083" s="19"/>
      <c r="BA2083" s="19"/>
      <c r="BB2083" s="40">
        <v>0</v>
      </c>
      <c r="BC2083" s="12">
        <f>U2083+Z2083+AM2083+BA2083</f>
        <v>5978.6683634687524</v>
      </c>
      <c r="BD2083">
        <f>V2083+AA2083+AN2083</f>
        <v>597.86683634687529</v>
      </c>
      <c r="BE2083" s="19"/>
      <c r="BF2083" s="12"/>
      <c r="BG2083" s="12"/>
      <c r="BH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  <c r="BU2083" s="12"/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2"/>
      <c r="CH2083" s="12"/>
      <c r="CI2083" s="12"/>
      <c r="CJ2083" s="12"/>
      <c r="CK2083" s="12"/>
      <c r="CL2083" s="12"/>
      <c r="CM2083" s="12"/>
      <c r="CN2083" s="12"/>
      <c r="CO2083" s="12"/>
      <c r="CP2083" s="12"/>
      <c r="CQ2083" s="12"/>
      <c r="CR2083" s="12"/>
      <c r="CS2083" s="12"/>
      <c r="CT2083" s="12"/>
      <c r="CU2083" s="12"/>
      <c r="CV2083" s="12"/>
      <c r="CW2083" s="12"/>
      <c r="CX2083" s="12"/>
      <c r="CY2083" s="12"/>
      <c r="CZ2083" s="12"/>
      <c r="DA2083" s="12"/>
      <c r="DB2083" s="12"/>
      <c r="DC2083" s="12"/>
      <c r="DD2083" s="12"/>
      <c r="DE2083" s="12"/>
      <c r="DF2083" s="12"/>
      <c r="DG2083" s="12"/>
      <c r="DH2083" s="12"/>
      <c r="DI2083" s="12"/>
      <c r="DJ2083" s="12"/>
      <c r="DK2083" s="12"/>
      <c r="DL2083" s="12"/>
      <c r="DM2083" s="12"/>
      <c r="DN2083" s="12"/>
      <c r="DO2083" s="12"/>
      <c r="DP2083" s="12"/>
      <c r="DQ2083" s="12"/>
      <c r="DR2083" s="12"/>
      <c r="DS2083" s="12"/>
      <c r="DT2083" s="12"/>
      <c r="DU2083" s="12"/>
      <c r="DV2083" s="12"/>
      <c r="DW2083" s="12"/>
      <c r="DX2083" s="12"/>
    </row>
    <row r="2084" spans="1:128" x14ac:dyDescent="0.25">
      <c r="A2084" s="34" t="s">
        <v>188</v>
      </c>
      <c r="B2084" s="1">
        <v>43878</v>
      </c>
      <c r="C2084" s="2">
        <v>7</v>
      </c>
      <c r="D2084" t="s">
        <v>222</v>
      </c>
      <c r="E2084" s="1" t="s">
        <v>18</v>
      </c>
      <c r="F2084" s="2">
        <v>105</v>
      </c>
      <c r="G2084" t="s">
        <v>127</v>
      </c>
      <c r="H2084" s="2"/>
      <c r="I2084" s="12"/>
      <c r="J2084" s="12"/>
      <c r="K2084" s="2"/>
      <c r="L2084" s="36"/>
      <c r="M2084" s="2"/>
      <c r="N2084" s="2">
        <v>105</v>
      </c>
      <c r="O2084" s="2"/>
      <c r="P2084" s="12"/>
      <c r="Q2084" s="12"/>
      <c r="R2084" s="12"/>
      <c r="S2084" s="12"/>
      <c r="T2084" s="12"/>
      <c r="U2084" s="19">
        <v>3108.9405643444861</v>
      </c>
      <c r="V2084" s="40">
        <v>310.8940564344486</v>
      </c>
      <c r="W2084" s="19">
        <v>266.0295359707643</v>
      </c>
      <c r="X2084" s="41">
        <f>V2084/100</f>
        <v>3.1089405643444858</v>
      </c>
      <c r="Y2084" s="25">
        <v>8.5569193255663305E-3</v>
      </c>
      <c r="Z2084" s="19">
        <v>2154.9351789281072</v>
      </c>
      <c r="AA2084" s="40">
        <v>215.49351789281073</v>
      </c>
      <c r="AB2084" s="19"/>
      <c r="AC2084" s="42"/>
      <c r="AD2084" s="19">
        <v>683.18129873160717</v>
      </c>
      <c r="AE2084" s="41">
        <f>AD2084/100</f>
        <v>6.8318129873160718</v>
      </c>
      <c r="AF2084" s="25">
        <v>3.1703102042792322E-2</v>
      </c>
      <c r="AG2084" s="19"/>
      <c r="AH2084" s="19"/>
      <c r="AI2084" s="19"/>
      <c r="AJ2084" s="19"/>
      <c r="AK2084" s="19"/>
      <c r="AL2084" s="19"/>
      <c r="AM2084" s="19">
        <v>2670.1135071438421</v>
      </c>
      <c r="AN2084" s="40">
        <v>267.01135071438421</v>
      </c>
      <c r="AO2084" s="19">
        <v>583.33374721495215</v>
      </c>
      <c r="AP2084" s="41">
        <f>AO2084/100</f>
        <v>5.8333374721495215</v>
      </c>
      <c r="AQ2084" s="25">
        <v>2.1846777137161131E-2</v>
      </c>
      <c r="AR2084" s="41"/>
      <c r="AS2084" s="19"/>
      <c r="AT2084" s="19"/>
      <c r="AU2084" s="19"/>
      <c r="AV2084" s="19"/>
      <c r="AW2084" s="19"/>
      <c r="AX2084" s="19"/>
      <c r="AY2084" s="19"/>
      <c r="AZ2084" s="19"/>
      <c r="BA2084" s="19"/>
      <c r="BB2084" s="40">
        <v>0</v>
      </c>
      <c r="BC2084" s="12">
        <f>U2084+Z2084+AM2084+BA2084</f>
        <v>7933.9892504164354</v>
      </c>
      <c r="BD2084">
        <f>V2084+AA2084+AN2084</f>
        <v>793.39892504164357</v>
      </c>
      <c r="BE2084" s="19"/>
      <c r="BF2084" s="12"/>
      <c r="BG2084" s="12"/>
      <c r="BH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2"/>
      <c r="CH2084" s="12"/>
      <c r="CI2084" s="12"/>
      <c r="CJ2084" s="12"/>
      <c r="CK2084" s="12"/>
      <c r="CL2084" s="12"/>
      <c r="CM2084" s="12"/>
      <c r="CN2084" s="12"/>
      <c r="CO2084" s="12"/>
      <c r="CP2084" s="12"/>
      <c r="CQ2084" s="12"/>
      <c r="CR2084" s="12"/>
      <c r="CS2084" s="12"/>
      <c r="CT2084" s="12"/>
      <c r="CU2084" s="12"/>
      <c r="CV2084" s="12"/>
      <c r="CW2084" s="12"/>
      <c r="CX2084" s="12"/>
      <c r="CY2084" s="12"/>
      <c r="CZ2084" s="12"/>
      <c r="DA2084" s="12"/>
      <c r="DB2084" s="12"/>
      <c r="DC2084" s="12"/>
      <c r="DD2084" s="12"/>
      <c r="DE2084" s="12"/>
      <c r="DF2084" s="12"/>
      <c r="DG2084" s="12"/>
      <c r="DH2084" s="12"/>
      <c r="DI2084" s="12"/>
      <c r="DJ2084" s="12"/>
      <c r="DK2084" s="12"/>
      <c r="DL2084" s="12"/>
      <c r="DM2084" s="12"/>
      <c r="DN2084" s="12"/>
      <c r="DO2084" s="12"/>
      <c r="DP2084" s="12"/>
      <c r="DQ2084" s="12"/>
      <c r="DR2084" s="12"/>
      <c r="DS2084" s="12"/>
      <c r="DT2084" s="12"/>
      <c r="DU2084" s="12"/>
      <c r="DV2084" s="12"/>
      <c r="DW2084" s="12"/>
      <c r="DX2084" s="12"/>
    </row>
    <row r="2085" spans="1:128" x14ac:dyDescent="0.25">
      <c r="A2085" s="34" t="s">
        <v>188</v>
      </c>
      <c r="B2085" s="1">
        <v>43906</v>
      </c>
      <c r="C2085" s="2">
        <v>8</v>
      </c>
      <c r="D2085" s="1" t="s">
        <v>221</v>
      </c>
      <c r="E2085" s="1" t="s">
        <v>19</v>
      </c>
      <c r="F2085" s="2">
        <v>133</v>
      </c>
      <c r="G2085" t="s">
        <v>127</v>
      </c>
      <c r="H2085" s="2"/>
      <c r="I2085" s="12"/>
      <c r="J2085" s="12"/>
      <c r="K2085" s="2"/>
      <c r="L2085" s="36"/>
      <c r="M2085" s="2"/>
      <c r="N2085" s="2"/>
      <c r="O2085" s="2"/>
      <c r="P2085" s="12"/>
      <c r="Q2085" s="12"/>
      <c r="R2085" s="12"/>
      <c r="S2085" s="12"/>
      <c r="T2085" s="12"/>
      <c r="U2085" s="19">
        <v>3470.3596341910488</v>
      </c>
      <c r="V2085" s="40">
        <v>347.03596341910486</v>
      </c>
      <c r="W2085" s="19">
        <v>299.04665483994398</v>
      </c>
      <c r="X2085" s="41">
        <f>V2085/100</f>
        <v>3.4703596341910488</v>
      </c>
      <c r="Y2085" s="25">
        <v>8.6171661257710749E-3</v>
      </c>
      <c r="Z2085" s="19">
        <v>2277.1392532712221</v>
      </c>
      <c r="AA2085" s="40">
        <v>227.71392532712221</v>
      </c>
      <c r="AB2085" s="19"/>
      <c r="AC2085" s="42"/>
      <c r="AD2085" s="19">
        <v>678.82820013379387</v>
      </c>
      <c r="AE2085" s="41">
        <f>AD2085/100</f>
        <v>6.7882820013379384</v>
      </c>
      <c r="AF2085" s="25">
        <v>2.9810570396984894E-2</v>
      </c>
      <c r="AG2085" s="19"/>
      <c r="AH2085" s="19"/>
      <c r="AI2085" s="19"/>
      <c r="AJ2085" s="19"/>
      <c r="AK2085" s="19"/>
      <c r="AL2085" s="19"/>
      <c r="AM2085" s="19">
        <v>5715.8481397939386</v>
      </c>
      <c r="AN2085" s="40">
        <v>571.58481397939386</v>
      </c>
      <c r="AO2085" s="19">
        <v>1313.380975011132</v>
      </c>
      <c r="AP2085" s="41">
        <f>AO2085/100</f>
        <v>13.13380975011132</v>
      </c>
      <c r="AQ2085" s="25">
        <v>2.2977884346984778E-2</v>
      </c>
      <c r="AR2085" s="41"/>
      <c r="AS2085" s="19"/>
      <c r="AT2085" s="19"/>
      <c r="AU2085" s="19"/>
      <c r="AV2085" s="19"/>
      <c r="AW2085" s="19"/>
      <c r="AX2085" s="19"/>
      <c r="AY2085" s="19"/>
      <c r="AZ2085" s="19"/>
      <c r="BA2085" s="19"/>
      <c r="BB2085" s="40">
        <v>0</v>
      </c>
      <c r="BC2085" s="12">
        <f>U2085+Z2085+AM2085+BA2085</f>
        <v>11463.347027256208</v>
      </c>
      <c r="BD2085">
        <f>V2085+AA2085+AN2085</f>
        <v>1146.3347027256209</v>
      </c>
      <c r="BE2085" s="19"/>
      <c r="BF2085" s="12"/>
      <c r="BG2085" s="12"/>
      <c r="BH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2"/>
      <c r="CH2085" s="12"/>
      <c r="CI2085" s="12"/>
      <c r="CJ2085" s="12"/>
      <c r="CK2085" s="12"/>
      <c r="CL2085" s="12"/>
      <c r="CM2085" s="12"/>
      <c r="CN2085" s="12"/>
      <c r="CO2085" s="12"/>
      <c r="CP2085" s="12"/>
      <c r="CQ2085" s="12"/>
      <c r="CR2085" s="12"/>
      <c r="CS2085" s="12"/>
      <c r="CT2085" s="12"/>
      <c r="CU2085" s="12"/>
      <c r="CV2085" s="12"/>
      <c r="CW2085" s="12"/>
      <c r="CX2085" s="12"/>
      <c r="CY2085" s="12"/>
      <c r="CZ2085" s="12"/>
      <c r="DA2085" s="12"/>
      <c r="DB2085" s="12"/>
      <c r="DC2085" s="12"/>
      <c r="DD2085" s="12"/>
      <c r="DE2085" s="12"/>
      <c r="DF2085" s="12"/>
      <c r="DG2085" s="12"/>
      <c r="DH2085" s="12"/>
      <c r="DI2085" s="12"/>
      <c r="DJ2085" s="12"/>
      <c r="DK2085" s="12"/>
      <c r="DL2085" s="12"/>
      <c r="DM2085" s="12"/>
      <c r="DN2085" s="12"/>
      <c r="DO2085" s="12"/>
      <c r="DP2085" s="12"/>
      <c r="DQ2085" s="12"/>
      <c r="DR2085" s="12"/>
      <c r="DS2085" s="12"/>
      <c r="DT2085" s="12"/>
      <c r="DU2085" s="12"/>
      <c r="DV2085" s="12"/>
      <c r="DW2085" s="12"/>
      <c r="DX2085" s="12"/>
    </row>
    <row r="2086" spans="1:128" x14ac:dyDescent="0.25">
      <c r="A2086" s="34" t="s">
        <v>188</v>
      </c>
      <c r="B2086" s="1">
        <v>43996</v>
      </c>
      <c r="C2086" s="36">
        <v>9</v>
      </c>
      <c r="D2086" t="s">
        <v>122</v>
      </c>
      <c r="E2086" s="1" t="s">
        <v>22</v>
      </c>
      <c r="F2086" s="2">
        <v>223</v>
      </c>
      <c r="G2086" t="s">
        <v>127</v>
      </c>
      <c r="H2086" s="2"/>
      <c r="I2086" s="12"/>
      <c r="J2086" s="12"/>
      <c r="K2086" s="2"/>
      <c r="L2086" s="36"/>
      <c r="M2086" s="2"/>
      <c r="N2086" s="2"/>
      <c r="O2086" s="2"/>
      <c r="P2086" s="12"/>
      <c r="Q2086" s="12"/>
      <c r="R2086" s="12"/>
      <c r="S2086" s="12"/>
      <c r="T2086" s="12"/>
      <c r="U2086" s="19"/>
      <c r="W2086" s="19"/>
      <c r="X2086" s="41"/>
      <c r="Z2086" s="19"/>
      <c r="AB2086" s="19"/>
      <c r="AC2086" s="42"/>
      <c r="AD2086" s="19"/>
      <c r="AE2086" s="41"/>
      <c r="AG2086" s="19"/>
      <c r="AH2086" s="19"/>
      <c r="AI2086" s="19"/>
      <c r="AJ2086" s="19"/>
      <c r="AK2086" s="19"/>
      <c r="AL2086" s="19"/>
      <c r="AM2086" s="19"/>
      <c r="AO2086" s="19"/>
      <c r="AP2086" s="41"/>
      <c r="AR2086" s="41"/>
      <c r="AS2086" s="19"/>
      <c r="AT2086" s="19"/>
      <c r="AU2086" s="19"/>
      <c r="AV2086" s="19"/>
      <c r="AW2086" s="19"/>
      <c r="AX2086" s="19"/>
      <c r="AY2086" s="19"/>
      <c r="AZ2086" s="19">
        <v>40.98</v>
      </c>
      <c r="BA2086" s="19">
        <v>1577.0000000000002</v>
      </c>
      <c r="BB2086" s="40">
        <v>157.70000000000002</v>
      </c>
      <c r="BC2086" s="12"/>
      <c r="BE2086" s="19"/>
      <c r="BF2086" s="12"/>
      <c r="BG2086" s="12"/>
      <c r="BH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2"/>
      <c r="CH2086" s="12"/>
      <c r="CI2086" s="12"/>
      <c r="CJ2086" s="12"/>
      <c r="CK2086" s="12"/>
      <c r="CL2086" s="12"/>
      <c r="CM2086" s="12"/>
      <c r="CN2086" s="12"/>
      <c r="CO2086" s="12"/>
      <c r="CP2086" s="12"/>
      <c r="CQ2086" s="12"/>
      <c r="CR2086" s="12"/>
      <c r="CS2086" s="12"/>
      <c r="CT2086" s="12"/>
      <c r="CU2086" s="12"/>
      <c r="CV2086" s="12"/>
      <c r="CW2086" s="12"/>
      <c r="CX2086" s="12"/>
      <c r="CY2086" s="12"/>
      <c r="CZ2086" s="12"/>
      <c r="DA2086" s="12"/>
      <c r="DB2086" s="12"/>
      <c r="DC2086" s="12"/>
      <c r="DD2086" s="12"/>
      <c r="DE2086" s="12"/>
      <c r="DF2086" s="12"/>
      <c r="DG2086" s="12"/>
      <c r="DH2086" s="12"/>
      <c r="DI2086" s="12"/>
      <c r="DJ2086" s="12"/>
      <c r="DK2086" s="12"/>
      <c r="DL2086" s="12"/>
      <c r="DM2086" s="12"/>
      <c r="DN2086" s="12"/>
      <c r="DO2086" s="12"/>
      <c r="DP2086" s="12"/>
      <c r="DQ2086" s="12"/>
      <c r="DR2086" s="12"/>
      <c r="DS2086" s="12"/>
      <c r="DT2086" s="12"/>
      <c r="DU2086" s="12"/>
      <c r="DV2086" s="12"/>
      <c r="DW2086" s="12"/>
      <c r="DX2086" s="12"/>
    </row>
    <row r="2087" spans="1:128" x14ac:dyDescent="0.25">
      <c r="A2087" s="34" t="s">
        <v>189</v>
      </c>
      <c r="B2087" s="1">
        <v>43773</v>
      </c>
      <c r="C2087" s="2">
        <v>0</v>
      </c>
      <c r="D2087" s="1" t="s">
        <v>223</v>
      </c>
      <c r="E2087" t="s">
        <v>14</v>
      </c>
      <c r="F2087">
        <v>0</v>
      </c>
      <c r="G2087" t="s">
        <v>127</v>
      </c>
      <c r="H2087" s="2"/>
      <c r="I2087" s="12"/>
      <c r="J2087" s="12"/>
      <c r="K2087" s="2"/>
      <c r="L2087" s="36"/>
      <c r="M2087" s="2"/>
      <c r="N2087" s="2"/>
      <c r="O2087" s="2"/>
      <c r="P2087" s="12"/>
      <c r="Q2087" s="12"/>
      <c r="R2087" s="12"/>
      <c r="S2087" s="12"/>
      <c r="T2087" s="12"/>
      <c r="U2087" s="19"/>
      <c r="W2087" s="19"/>
      <c r="X2087" s="41"/>
      <c r="Z2087" s="19"/>
      <c r="AB2087" s="19"/>
      <c r="AC2087" s="42"/>
      <c r="AD2087" s="19"/>
      <c r="AE2087" s="41"/>
      <c r="AG2087" s="19"/>
      <c r="AH2087" s="19"/>
      <c r="AI2087" s="19"/>
      <c r="AJ2087" s="19"/>
      <c r="AK2087" s="19"/>
      <c r="AL2087" s="19"/>
      <c r="AM2087" s="19"/>
      <c r="AO2087" s="19"/>
      <c r="AP2087" s="41"/>
      <c r="AR2087" s="41"/>
      <c r="AS2087" s="19"/>
      <c r="AT2087" s="19"/>
      <c r="AU2087" s="19"/>
      <c r="AV2087" s="19"/>
      <c r="AW2087" s="19"/>
      <c r="AX2087" s="19"/>
      <c r="AY2087" s="19"/>
      <c r="AZ2087" s="19"/>
      <c r="BA2087" s="19"/>
      <c r="BB2087" s="40">
        <v>0</v>
      </c>
      <c r="BC2087" s="12"/>
      <c r="BE2087" s="19"/>
      <c r="BF2087" s="12"/>
      <c r="BG2087" s="12"/>
      <c r="BH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2"/>
      <c r="CH2087" s="12"/>
      <c r="CI2087" s="12"/>
      <c r="CJ2087" s="12"/>
      <c r="CK2087" s="12"/>
      <c r="CL2087" s="12"/>
      <c r="CM2087" s="12"/>
      <c r="CN2087" s="12"/>
      <c r="CO2087" s="12"/>
      <c r="CP2087" s="12"/>
      <c r="CQ2087" s="12"/>
      <c r="CR2087" s="12"/>
      <c r="CS2087" s="12"/>
      <c r="CT2087" s="12"/>
      <c r="CU2087" s="12"/>
      <c r="CV2087" s="12"/>
      <c r="CW2087" s="12"/>
      <c r="CX2087" s="12"/>
      <c r="CY2087" s="12"/>
      <c r="CZ2087" s="12"/>
      <c r="DA2087" s="12"/>
      <c r="DB2087" s="12"/>
      <c r="DC2087" s="12"/>
      <c r="DD2087" s="12"/>
      <c r="DE2087" s="12"/>
      <c r="DF2087" s="12"/>
      <c r="DG2087" s="12"/>
      <c r="DH2087" s="12"/>
      <c r="DI2087" s="12"/>
      <c r="DJ2087" s="12"/>
      <c r="DK2087" s="12"/>
      <c r="DL2087" s="12"/>
      <c r="DM2087" s="12"/>
      <c r="DN2087" s="12"/>
      <c r="DO2087" s="12"/>
      <c r="DP2087" s="12"/>
      <c r="DQ2087" s="12"/>
      <c r="DR2087" s="12"/>
      <c r="DS2087" s="12"/>
      <c r="DT2087" s="12"/>
      <c r="DU2087" s="12"/>
      <c r="DV2087" s="12"/>
      <c r="DW2087" s="12"/>
      <c r="DX2087" s="12"/>
    </row>
    <row r="2088" spans="1:128" x14ac:dyDescent="0.25">
      <c r="A2088" s="34" t="s">
        <v>189</v>
      </c>
      <c r="B2088" s="1">
        <v>43850</v>
      </c>
      <c r="C2088" s="2">
        <v>5</v>
      </c>
      <c r="D2088" s="1" t="s">
        <v>262</v>
      </c>
      <c r="E2088" t="s">
        <v>100</v>
      </c>
      <c r="F2088" s="2">
        <v>77</v>
      </c>
      <c r="G2088" t="s">
        <v>127</v>
      </c>
      <c r="H2088" s="2"/>
      <c r="I2088" s="12"/>
      <c r="J2088" s="12"/>
      <c r="K2088" s="2"/>
      <c r="L2088" s="36"/>
      <c r="M2088" s="2"/>
      <c r="N2088" s="2"/>
      <c r="O2088" s="2"/>
      <c r="P2088" s="12"/>
      <c r="Q2088" s="12"/>
      <c r="R2088" s="12"/>
      <c r="S2088" s="12"/>
      <c r="T2088" s="12"/>
      <c r="U2088" s="19">
        <v>1892.1185677691556</v>
      </c>
      <c r="V2088" s="40">
        <v>189.21185677691557</v>
      </c>
      <c r="W2088" s="19">
        <v>273.49810888366545</v>
      </c>
      <c r="X2088" s="41">
        <f>V2088/100</f>
        <v>1.8921185677691557</v>
      </c>
      <c r="Y2088" s="25">
        <v>1.4454596743697989E-2</v>
      </c>
      <c r="Z2088" s="19">
        <v>1602.6219376103318</v>
      </c>
      <c r="AA2088" s="40">
        <v>160.26219376103319</v>
      </c>
      <c r="AB2088" s="19"/>
      <c r="AC2088" s="42"/>
      <c r="AD2088" s="19">
        <v>634.34393792463561</v>
      </c>
      <c r="AE2088" s="41">
        <f>AD2088/100</f>
        <v>6.3434393792463561</v>
      </c>
      <c r="AF2088" s="25">
        <v>3.9581633262209384E-2</v>
      </c>
      <c r="AG2088" s="19"/>
      <c r="AH2088" s="19"/>
      <c r="AI2088" s="19"/>
      <c r="AJ2088" s="19"/>
      <c r="AK2088" s="19"/>
      <c r="AL2088" s="19"/>
      <c r="AM2088" s="19">
        <v>302.63998143859556</v>
      </c>
      <c r="AN2088" s="40">
        <v>30.263998143859556</v>
      </c>
      <c r="AO2088" s="19">
        <v>101.62056773178111</v>
      </c>
      <c r="AP2088" s="41">
        <f>AO2088/100</f>
        <v>1.016205677317811</v>
      </c>
      <c r="AQ2088" s="25">
        <v>3.357803792107341E-2</v>
      </c>
      <c r="AR2088" s="41"/>
      <c r="AS2088" s="19"/>
      <c r="AT2088" s="19"/>
      <c r="AU2088" s="19"/>
      <c r="AV2088" s="19"/>
      <c r="AW2088" s="19"/>
      <c r="AX2088" s="19"/>
      <c r="AY2088" s="19"/>
      <c r="AZ2088" s="19"/>
      <c r="BA2088" s="19"/>
      <c r="BB2088" s="40">
        <v>0</v>
      </c>
      <c r="BC2088" s="12">
        <f>U2088+Z2088+AM2088+BA2088</f>
        <v>3797.3804868180828</v>
      </c>
      <c r="BD2088">
        <f>V2088+AA2088+AN2088</f>
        <v>379.73804868180832</v>
      </c>
      <c r="BE2088" s="19"/>
      <c r="BF2088" s="12"/>
      <c r="BG2088" s="12"/>
      <c r="BH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2"/>
      <c r="CH2088" s="12"/>
      <c r="CI2088" s="12"/>
      <c r="CJ2088" s="12"/>
      <c r="CK2088" s="12"/>
      <c r="CL2088" s="12"/>
      <c r="CM2088" s="12"/>
      <c r="CN2088" s="12"/>
      <c r="CO2088" s="12"/>
      <c r="CP2088" s="12"/>
      <c r="CQ2088" s="12"/>
      <c r="CR2088" s="12"/>
      <c r="CS2088" s="12"/>
      <c r="CT2088" s="12"/>
      <c r="CU2088" s="12"/>
      <c r="CV2088" s="12"/>
      <c r="CW2088" s="12"/>
      <c r="CX2088" s="12"/>
      <c r="CY2088" s="12"/>
      <c r="CZ2088" s="12"/>
      <c r="DA2088" s="12"/>
      <c r="DB2088" s="12"/>
      <c r="DC2088" s="12"/>
      <c r="DD2088" s="12"/>
      <c r="DE2088" s="12"/>
      <c r="DF2088" s="12"/>
      <c r="DG2088" s="12"/>
      <c r="DH2088" s="12"/>
      <c r="DI2088" s="12"/>
      <c r="DJ2088" s="12"/>
      <c r="DK2088" s="12"/>
      <c r="DL2088" s="12"/>
      <c r="DM2088" s="12"/>
      <c r="DN2088" s="12"/>
      <c r="DO2088" s="12"/>
      <c r="DP2088" s="12"/>
      <c r="DQ2088" s="12"/>
      <c r="DR2088" s="12"/>
      <c r="DS2088" s="12"/>
      <c r="DT2088" s="12"/>
      <c r="DU2088" s="12"/>
      <c r="DV2088" s="12"/>
      <c r="DW2088" s="12"/>
      <c r="DX2088" s="12"/>
    </row>
    <row r="2089" spans="1:128" x14ac:dyDescent="0.25">
      <c r="A2089" s="34" t="s">
        <v>189</v>
      </c>
      <c r="B2089" s="1">
        <v>43865</v>
      </c>
      <c r="C2089" s="2"/>
      <c r="D2089" s="1"/>
      <c r="E2089" s="1"/>
      <c r="F2089" s="2">
        <v>92</v>
      </c>
      <c r="G2089" t="s">
        <v>127</v>
      </c>
      <c r="H2089" s="2"/>
      <c r="I2089" s="12"/>
      <c r="J2089" s="12"/>
      <c r="K2089" s="2"/>
      <c r="L2089" s="36"/>
      <c r="M2089" s="2"/>
      <c r="N2089" s="2"/>
      <c r="O2089" s="2"/>
      <c r="P2089" s="12"/>
      <c r="Q2089" s="12"/>
      <c r="R2089" s="12"/>
      <c r="S2089" s="12"/>
      <c r="T2089" s="12"/>
      <c r="U2089" s="19">
        <v>3030.9047813953403</v>
      </c>
      <c r="V2089" s="40">
        <v>303.09047813953401</v>
      </c>
      <c r="W2089" s="19">
        <v>390.59278025786818</v>
      </c>
      <c r="X2089" s="41">
        <f>V2089/100</f>
        <v>3.03090478139534</v>
      </c>
      <c r="Y2089" s="25">
        <v>1.288700267509066E-2</v>
      </c>
      <c r="Z2089" s="19">
        <v>2374.4286413289246</v>
      </c>
      <c r="AA2089" s="40">
        <v>237.44286413289245</v>
      </c>
      <c r="AB2089" s="19"/>
      <c r="AC2089" s="42"/>
      <c r="AD2089" s="19">
        <v>967.26555805539738</v>
      </c>
      <c r="AE2089" s="41">
        <f>AD2089/100</f>
        <v>9.6726555805539736</v>
      </c>
      <c r="AF2089" s="25">
        <v>4.0736770994896539E-2</v>
      </c>
      <c r="AG2089" s="19"/>
      <c r="AH2089" s="19"/>
      <c r="AI2089" s="19"/>
      <c r="AJ2089" s="19"/>
      <c r="AK2089" s="19"/>
      <c r="AL2089" s="19"/>
      <c r="AM2089" s="19">
        <v>1244.0831029793378</v>
      </c>
      <c r="AN2089" s="40">
        <v>124.40831029793378</v>
      </c>
      <c r="AO2089" s="19">
        <v>394.4332672349824</v>
      </c>
      <c r="AP2089" s="41">
        <f>AO2089/100</f>
        <v>3.944332672349824</v>
      </c>
      <c r="AQ2089" s="25">
        <v>3.1704736306633473E-2</v>
      </c>
      <c r="AR2089" s="41"/>
      <c r="AS2089" s="19"/>
      <c r="AT2089" s="19"/>
      <c r="AU2089" s="19"/>
      <c r="AV2089" s="19"/>
      <c r="AW2089" s="19"/>
      <c r="AX2089" s="19"/>
      <c r="AY2089" s="19"/>
      <c r="AZ2089" s="19"/>
      <c r="BA2089" s="19"/>
      <c r="BB2089" s="40">
        <v>0</v>
      </c>
      <c r="BC2089" s="12">
        <f>U2089+Z2089+AM2089+BA2089</f>
        <v>6649.4165257036029</v>
      </c>
      <c r="BD2089">
        <f>V2089+AA2089+AN2089</f>
        <v>664.94165257036025</v>
      </c>
      <c r="BE2089" s="19"/>
      <c r="BF2089" s="12"/>
      <c r="BG2089" s="12"/>
      <c r="BH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2"/>
      <c r="CH2089" s="12"/>
      <c r="CI2089" s="12"/>
      <c r="CJ2089" s="12"/>
      <c r="CK2089" s="12"/>
      <c r="CL2089" s="12"/>
      <c r="CM2089" s="12"/>
      <c r="CN2089" s="12"/>
      <c r="CO2089" s="12"/>
      <c r="CP2089" s="12"/>
      <c r="CQ2089" s="12"/>
      <c r="CR2089" s="12"/>
      <c r="CS2089" s="12"/>
      <c r="CT2089" s="12"/>
      <c r="CU2089" s="12"/>
      <c r="CV2089" s="12"/>
      <c r="CW2089" s="12"/>
      <c r="CX2089" s="12"/>
      <c r="CY2089" s="12"/>
      <c r="CZ2089" s="12"/>
      <c r="DA2089" s="12"/>
      <c r="DB2089" s="12"/>
      <c r="DC2089" s="12"/>
      <c r="DD2089" s="12"/>
      <c r="DE2089" s="12"/>
      <c r="DF2089" s="12"/>
      <c r="DG2089" s="12"/>
      <c r="DH2089" s="12"/>
      <c r="DI2089" s="12"/>
      <c r="DJ2089" s="12"/>
      <c r="DK2089" s="12"/>
      <c r="DL2089" s="12"/>
      <c r="DM2089" s="12"/>
      <c r="DN2089" s="12"/>
      <c r="DO2089" s="12"/>
      <c r="DP2089" s="12"/>
      <c r="DQ2089" s="12"/>
      <c r="DR2089" s="12"/>
      <c r="DS2089" s="12"/>
      <c r="DT2089" s="12"/>
      <c r="DU2089" s="12"/>
      <c r="DV2089" s="12"/>
      <c r="DW2089" s="12"/>
      <c r="DX2089" s="12"/>
    </row>
    <row r="2090" spans="1:128" x14ac:dyDescent="0.25">
      <c r="A2090" s="34" t="s">
        <v>189</v>
      </c>
      <c r="B2090" s="1">
        <v>43878</v>
      </c>
      <c r="C2090" s="2">
        <v>7</v>
      </c>
      <c r="D2090" t="s">
        <v>222</v>
      </c>
      <c r="E2090" s="1" t="s">
        <v>18</v>
      </c>
      <c r="F2090" s="2">
        <v>105</v>
      </c>
      <c r="G2090" t="s">
        <v>127</v>
      </c>
      <c r="H2090" s="2"/>
      <c r="I2090" s="12"/>
      <c r="J2090" s="12"/>
      <c r="K2090" s="2"/>
      <c r="L2090" s="36"/>
      <c r="M2090" s="2"/>
      <c r="N2090" s="2">
        <v>105</v>
      </c>
      <c r="O2090" s="2"/>
      <c r="P2090" s="12"/>
      <c r="Q2090" s="12"/>
      <c r="R2090" s="12"/>
      <c r="S2090" s="12"/>
      <c r="T2090" s="12"/>
      <c r="U2090" s="19">
        <v>2969.7826716259306</v>
      </c>
      <c r="V2090" s="40">
        <v>296.97826716259306</v>
      </c>
      <c r="W2090" s="19">
        <v>294.50222003200577</v>
      </c>
      <c r="X2090" s="41">
        <f>V2090/100</f>
        <v>2.9697826716259303</v>
      </c>
      <c r="Y2090" s="25">
        <v>9.9166253088401358E-3</v>
      </c>
      <c r="Z2090" s="19">
        <v>2155.1812888371078</v>
      </c>
      <c r="AA2090" s="40">
        <v>215.51812888371077</v>
      </c>
      <c r="AB2090" s="19"/>
      <c r="AC2090" s="42"/>
      <c r="AD2090" s="19">
        <v>752.14890306787186</v>
      </c>
      <c r="AE2090" s="41">
        <f>AD2090/100</f>
        <v>7.521489030678719</v>
      </c>
      <c r="AF2090" s="25">
        <v>3.4899565385226414E-2</v>
      </c>
      <c r="AG2090" s="19"/>
      <c r="AH2090" s="19"/>
      <c r="AI2090" s="19"/>
      <c r="AJ2090" s="19"/>
      <c r="AK2090" s="19"/>
      <c r="AL2090" s="19"/>
      <c r="AM2090" s="19">
        <v>3031.9065432760094</v>
      </c>
      <c r="AN2090" s="40">
        <v>303.19065432760095</v>
      </c>
      <c r="AO2090" s="19">
        <v>724.30395279220591</v>
      </c>
      <c r="AP2090" s="41">
        <f>AO2090/100</f>
        <v>7.2430395279220594</v>
      </c>
      <c r="AQ2090" s="25">
        <v>2.388938915015458E-2</v>
      </c>
      <c r="AR2090" s="41"/>
      <c r="AS2090" s="19"/>
      <c r="AT2090" s="19"/>
      <c r="AU2090" s="19"/>
      <c r="AV2090" s="19"/>
      <c r="AW2090" s="19"/>
      <c r="AX2090" s="19"/>
      <c r="AY2090" s="19"/>
      <c r="AZ2090" s="19"/>
      <c r="BA2090" s="19"/>
      <c r="BB2090" s="40">
        <v>0</v>
      </c>
      <c r="BC2090" s="12">
        <f>U2090+Z2090+AM2090+BA2090</f>
        <v>8156.8705037390482</v>
      </c>
      <c r="BD2090">
        <f>V2090+AA2090+AN2090</f>
        <v>815.68705037390487</v>
      </c>
      <c r="BE2090" s="19"/>
      <c r="BF2090" s="12"/>
      <c r="BG2090" s="12"/>
      <c r="BH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2"/>
      <c r="CH2090" s="12"/>
      <c r="CI2090" s="12"/>
      <c r="CJ2090" s="12"/>
      <c r="CK2090" s="12"/>
      <c r="CL2090" s="12"/>
      <c r="CM2090" s="12"/>
      <c r="CN2090" s="12"/>
      <c r="CO2090" s="12"/>
      <c r="CP2090" s="12"/>
      <c r="CQ2090" s="12"/>
      <c r="CR2090" s="12"/>
      <c r="CS2090" s="12"/>
      <c r="CT2090" s="12"/>
      <c r="CU2090" s="12"/>
      <c r="CV2090" s="12"/>
      <c r="CW2090" s="12"/>
      <c r="CX2090" s="12"/>
      <c r="CY2090" s="12"/>
      <c r="CZ2090" s="12"/>
      <c r="DA2090" s="12"/>
      <c r="DB2090" s="12"/>
      <c r="DC2090" s="12"/>
      <c r="DD2090" s="12"/>
      <c r="DE2090" s="12"/>
      <c r="DF2090" s="12"/>
      <c r="DG2090" s="12"/>
      <c r="DH2090" s="12"/>
      <c r="DI2090" s="12"/>
      <c r="DJ2090" s="12"/>
      <c r="DK2090" s="12"/>
      <c r="DL2090" s="12"/>
      <c r="DM2090" s="12"/>
      <c r="DN2090" s="12"/>
      <c r="DO2090" s="12"/>
      <c r="DP2090" s="12"/>
      <c r="DQ2090" s="12"/>
      <c r="DR2090" s="12"/>
      <c r="DS2090" s="12"/>
      <c r="DT2090" s="12"/>
      <c r="DU2090" s="12"/>
      <c r="DV2090" s="12"/>
      <c r="DW2090" s="12"/>
      <c r="DX2090" s="12"/>
    </row>
    <row r="2091" spans="1:128" x14ac:dyDescent="0.25">
      <c r="A2091" s="34" t="s">
        <v>189</v>
      </c>
      <c r="B2091" s="1">
        <v>43906</v>
      </c>
      <c r="C2091" s="2">
        <v>8</v>
      </c>
      <c r="D2091" s="1" t="s">
        <v>221</v>
      </c>
      <c r="E2091" s="1" t="s">
        <v>19</v>
      </c>
      <c r="F2091" s="2">
        <v>133</v>
      </c>
      <c r="G2091" t="s">
        <v>127</v>
      </c>
      <c r="H2091" s="2"/>
      <c r="I2091" s="12"/>
      <c r="J2091" s="12"/>
      <c r="K2091" s="2"/>
      <c r="L2091" s="36"/>
      <c r="M2091" s="2"/>
      <c r="N2091" s="2"/>
      <c r="O2091" s="2"/>
      <c r="P2091" s="12"/>
      <c r="Q2091" s="12"/>
      <c r="R2091" s="12"/>
      <c r="S2091" s="12"/>
      <c r="T2091" s="12"/>
      <c r="U2091" s="19">
        <v>4538.339245801455</v>
      </c>
      <c r="V2091" s="40">
        <v>453.83392458014549</v>
      </c>
      <c r="W2091" s="19">
        <v>397.36644420837928</v>
      </c>
      <c r="X2091" s="41">
        <f>V2091/100</f>
        <v>4.5383392458014553</v>
      </c>
      <c r="Y2091" s="25">
        <v>8.7557677530606375E-3</v>
      </c>
      <c r="Z2091" s="19">
        <v>2745.9707802577891</v>
      </c>
      <c r="AA2091" s="40">
        <v>274.5970780257789</v>
      </c>
      <c r="AB2091" s="19"/>
      <c r="AC2091" s="42"/>
      <c r="AD2091" s="19">
        <v>862.9366501397817</v>
      </c>
      <c r="AE2091" s="41">
        <f>AD2091/100</f>
        <v>8.6293665013978167</v>
      </c>
      <c r="AF2091" s="25">
        <v>3.142555836150486E-2</v>
      </c>
      <c r="AG2091" s="19"/>
      <c r="AH2091" s="19"/>
      <c r="AI2091" s="19"/>
      <c r="AJ2091" s="19"/>
      <c r="AK2091" s="19"/>
      <c r="AL2091" s="19"/>
      <c r="AM2091" s="19">
        <v>7117.8517793691681</v>
      </c>
      <c r="AN2091" s="40">
        <v>711.78517793691685</v>
      </c>
      <c r="AO2091" s="19">
        <v>1673.1271159496941</v>
      </c>
      <c r="AP2091" s="41">
        <f>AO2091/100</f>
        <v>16.731271159496941</v>
      </c>
      <c r="AQ2091" s="25">
        <v>2.3506068513525269E-2</v>
      </c>
      <c r="AR2091" s="41"/>
      <c r="AS2091" s="19"/>
      <c r="AT2091" s="19"/>
      <c r="AU2091" s="19"/>
      <c r="AV2091" s="19"/>
      <c r="AW2091" s="19"/>
      <c r="AX2091" s="19"/>
      <c r="AY2091" s="19"/>
      <c r="AZ2091" s="19"/>
      <c r="BA2091" s="19"/>
      <c r="BB2091" s="40">
        <v>0</v>
      </c>
      <c r="BC2091" s="12">
        <f>U2091+Z2091+AM2091+BA2091</f>
        <v>14402.161805428412</v>
      </c>
      <c r="BD2091">
        <f>V2091+AA2091+AN2091</f>
        <v>1440.2161805428414</v>
      </c>
      <c r="BE2091" s="19"/>
      <c r="BF2091" s="12"/>
      <c r="BG2091" s="12"/>
      <c r="BH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2"/>
      <c r="CH2091" s="12"/>
      <c r="CI2091" s="12"/>
      <c r="CJ2091" s="12"/>
      <c r="CK2091" s="12"/>
      <c r="CL2091" s="12"/>
      <c r="CM2091" s="12"/>
      <c r="CN2091" s="12"/>
      <c r="CO2091" s="12"/>
      <c r="CP2091" s="12"/>
      <c r="CQ2091" s="12"/>
      <c r="CR2091" s="12"/>
      <c r="CS2091" s="12"/>
      <c r="CT2091" s="12"/>
      <c r="CU2091" s="12"/>
      <c r="CV2091" s="12"/>
      <c r="CW2091" s="12"/>
      <c r="CX2091" s="12"/>
      <c r="CY2091" s="12"/>
      <c r="CZ2091" s="12"/>
      <c r="DA2091" s="12"/>
      <c r="DB2091" s="12"/>
      <c r="DC2091" s="12"/>
      <c r="DD2091" s="12"/>
      <c r="DE2091" s="12"/>
      <c r="DF2091" s="12"/>
      <c r="DG2091" s="12"/>
      <c r="DH2091" s="12"/>
      <c r="DI2091" s="12"/>
      <c r="DJ2091" s="12"/>
      <c r="DK2091" s="12"/>
      <c r="DL2091" s="12"/>
      <c r="DM2091" s="12"/>
      <c r="DN2091" s="12"/>
      <c r="DO2091" s="12"/>
      <c r="DP2091" s="12"/>
      <c r="DQ2091" s="12"/>
      <c r="DR2091" s="12"/>
      <c r="DS2091" s="12"/>
      <c r="DT2091" s="12"/>
      <c r="DU2091" s="12"/>
      <c r="DV2091" s="12"/>
      <c r="DW2091" s="12"/>
      <c r="DX2091" s="12"/>
    </row>
    <row r="2092" spans="1:128" x14ac:dyDescent="0.25">
      <c r="A2092" s="34" t="s">
        <v>189</v>
      </c>
      <c r="B2092" s="1">
        <v>43996</v>
      </c>
      <c r="C2092" s="36">
        <v>9</v>
      </c>
      <c r="D2092" t="s">
        <v>122</v>
      </c>
      <c r="E2092" s="1" t="s">
        <v>22</v>
      </c>
      <c r="F2092" s="2">
        <v>223</v>
      </c>
      <c r="G2092" t="s">
        <v>127</v>
      </c>
      <c r="H2092" s="2"/>
      <c r="I2092" s="12"/>
      <c r="J2092" s="12"/>
      <c r="K2092" s="2"/>
      <c r="L2092" s="36"/>
      <c r="M2092" s="2"/>
      <c r="N2092" s="2"/>
      <c r="O2092" s="2"/>
      <c r="P2092" s="12"/>
      <c r="Q2092" s="12"/>
      <c r="R2092" s="12"/>
      <c r="S2092" s="12"/>
      <c r="T2092" s="12"/>
      <c r="U2092" s="19"/>
      <c r="W2092" s="19"/>
      <c r="X2092" s="41"/>
      <c r="Z2092" s="19"/>
      <c r="AB2092" s="19"/>
      <c r="AC2092" s="42"/>
      <c r="AD2092" s="19"/>
      <c r="AE2092" s="41"/>
      <c r="AG2092" s="19"/>
      <c r="AH2092" s="19"/>
      <c r="AI2092" s="19"/>
      <c r="AJ2092" s="19"/>
      <c r="AK2092" s="19"/>
      <c r="AL2092" s="19"/>
      <c r="AM2092" s="19"/>
      <c r="AO2092" s="19"/>
      <c r="AP2092" s="41"/>
      <c r="AR2092" s="41"/>
      <c r="AS2092" s="19"/>
      <c r="AT2092" s="19"/>
      <c r="AU2092" s="19"/>
      <c r="AV2092" s="19"/>
      <c r="AW2092" s="19"/>
      <c r="AX2092" s="19"/>
      <c r="AY2092" s="19"/>
      <c r="AZ2092" s="19">
        <v>40.782499999999999</v>
      </c>
      <c r="BA2092" s="19">
        <v>1664.25</v>
      </c>
      <c r="BB2092" s="40">
        <v>166.42500000000001</v>
      </c>
      <c r="BC2092" s="12"/>
      <c r="BE2092" s="19"/>
      <c r="BF2092" s="12"/>
      <c r="BG2092" s="12"/>
      <c r="BH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2"/>
      <c r="CH2092" s="12"/>
      <c r="CI2092" s="12"/>
      <c r="CJ2092" s="12"/>
      <c r="CK2092" s="12"/>
      <c r="CL2092" s="12"/>
      <c r="CM2092" s="12"/>
      <c r="CN2092" s="12"/>
      <c r="CO2092" s="12"/>
      <c r="CP2092" s="12"/>
      <c r="CQ2092" s="12"/>
      <c r="CR2092" s="12"/>
      <c r="CS2092" s="12"/>
      <c r="CT2092" s="12"/>
      <c r="CU2092" s="12"/>
      <c r="CV2092" s="12"/>
      <c r="CW2092" s="12"/>
      <c r="CX2092" s="12"/>
      <c r="CY2092" s="12"/>
      <c r="CZ2092" s="12"/>
      <c r="DA2092" s="12"/>
      <c r="DB2092" s="12"/>
      <c r="DC2092" s="12"/>
      <c r="DD2092" s="12"/>
      <c r="DE2092" s="12"/>
      <c r="DF2092" s="12"/>
      <c r="DG2092" s="12"/>
      <c r="DH2092" s="12"/>
      <c r="DI2092" s="12"/>
      <c r="DJ2092" s="12"/>
      <c r="DK2092" s="12"/>
      <c r="DL2092" s="12"/>
      <c r="DM2092" s="12"/>
      <c r="DN2092" s="12"/>
      <c r="DO2092" s="12"/>
      <c r="DP2092" s="12"/>
      <c r="DQ2092" s="12"/>
      <c r="DR2092" s="12"/>
      <c r="DS2092" s="12"/>
      <c r="DT2092" s="12"/>
      <c r="DU2092" s="12"/>
      <c r="DV2092" s="12"/>
      <c r="DW2092" s="12"/>
      <c r="DX2092" s="12"/>
    </row>
    <row r="2093" spans="1:128" x14ac:dyDescent="0.25">
      <c r="A2093" s="34" t="s">
        <v>190</v>
      </c>
      <c r="B2093" s="1">
        <v>43773</v>
      </c>
      <c r="C2093" s="2">
        <v>0</v>
      </c>
      <c r="D2093" s="1" t="s">
        <v>223</v>
      </c>
      <c r="E2093" t="s">
        <v>14</v>
      </c>
      <c r="F2093">
        <v>0</v>
      </c>
      <c r="G2093" t="s">
        <v>127</v>
      </c>
      <c r="H2093" s="2"/>
      <c r="I2093" s="12"/>
      <c r="J2093" s="12"/>
      <c r="K2093" s="2"/>
      <c r="L2093" s="36"/>
      <c r="M2093" s="2"/>
      <c r="N2093" s="2"/>
      <c r="O2093" s="2"/>
      <c r="P2093" s="12"/>
      <c r="Q2093" s="12"/>
      <c r="R2093" s="12"/>
      <c r="S2093" s="12"/>
      <c r="T2093" s="12"/>
      <c r="U2093" s="19"/>
      <c r="W2093" s="19"/>
      <c r="X2093" s="41"/>
      <c r="Z2093" s="19"/>
      <c r="AB2093" s="19"/>
      <c r="AC2093" s="42"/>
      <c r="AD2093" s="19"/>
      <c r="AE2093" s="41"/>
      <c r="AG2093" s="19"/>
      <c r="AH2093" s="19"/>
      <c r="AI2093" s="19"/>
      <c r="AJ2093" s="19"/>
      <c r="AK2093" s="19"/>
      <c r="AL2093" s="19"/>
      <c r="AM2093" s="19"/>
      <c r="AO2093" s="19"/>
      <c r="AP2093" s="41"/>
      <c r="AR2093" s="41"/>
      <c r="AS2093" s="19"/>
      <c r="AT2093" s="19"/>
      <c r="AU2093" s="19"/>
      <c r="AV2093" s="19"/>
      <c r="AW2093" s="19"/>
      <c r="AX2093" s="19"/>
      <c r="AY2093" s="19"/>
      <c r="AZ2093" s="19"/>
      <c r="BA2093" s="19"/>
      <c r="BB2093" s="40">
        <v>0</v>
      </c>
      <c r="BC2093" s="12"/>
      <c r="BE2093" s="19"/>
      <c r="BF2093" s="12"/>
      <c r="BG2093" s="12"/>
      <c r="BH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2"/>
      <c r="CH2093" s="12"/>
      <c r="CI2093" s="12"/>
      <c r="CJ2093" s="12"/>
      <c r="CK2093" s="12"/>
      <c r="CL2093" s="12"/>
      <c r="CM2093" s="12"/>
      <c r="CN2093" s="12"/>
      <c r="CO2093" s="12"/>
      <c r="CP2093" s="12"/>
      <c r="CQ2093" s="12"/>
      <c r="CR2093" s="12"/>
      <c r="CS2093" s="12"/>
      <c r="CT2093" s="12"/>
      <c r="CU2093" s="12"/>
      <c r="CV2093" s="12"/>
      <c r="CW2093" s="12"/>
      <c r="CX2093" s="12"/>
      <c r="CY2093" s="12"/>
      <c r="CZ2093" s="12"/>
      <c r="DA2093" s="12"/>
      <c r="DB2093" s="12"/>
      <c r="DC2093" s="12"/>
      <c r="DD2093" s="12"/>
      <c r="DE2093" s="12"/>
      <c r="DF2093" s="12"/>
      <c r="DG2093" s="12"/>
      <c r="DH2093" s="12"/>
      <c r="DI2093" s="12"/>
      <c r="DJ2093" s="12"/>
      <c r="DK2093" s="12"/>
      <c r="DL2093" s="12"/>
      <c r="DM2093" s="12"/>
      <c r="DN2093" s="12"/>
      <c r="DO2093" s="12"/>
      <c r="DP2093" s="12"/>
      <c r="DQ2093" s="12"/>
      <c r="DR2093" s="12"/>
      <c r="DS2093" s="12"/>
      <c r="DT2093" s="12"/>
      <c r="DU2093" s="12"/>
      <c r="DV2093" s="12"/>
      <c r="DW2093" s="12"/>
      <c r="DX2093" s="12"/>
    </row>
    <row r="2094" spans="1:128" x14ac:dyDescent="0.25">
      <c r="A2094" s="34" t="s">
        <v>190</v>
      </c>
      <c r="B2094" s="1">
        <v>43850</v>
      </c>
      <c r="C2094" s="2">
        <v>5</v>
      </c>
      <c r="D2094" s="1" t="s">
        <v>262</v>
      </c>
      <c r="E2094" t="s">
        <v>100</v>
      </c>
      <c r="F2094" s="2">
        <v>77</v>
      </c>
      <c r="G2094" t="s">
        <v>127</v>
      </c>
      <c r="H2094" s="2"/>
      <c r="I2094" s="12"/>
      <c r="J2094" s="12"/>
      <c r="K2094" s="2"/>
      <c r="L2094" s="36"/>
      <c r="M2094" s="2"/>
      <c r="N2094" s="2"/>
      <c r="O2094" s="2"/>
      <c r="P2094" s="12"/>
      <c r="Q2094" s="12"/>
      <c r="R2094" s="12"/>
      <c r="S2094" s="12"/>
      <c r="T2094" s="12"/>
      <c r="U2094" s="19">
        <v>2017.3230577901347</v>
      </c>
      <c r="V2094" s="40">
        <v>201.73230577901347</v>
      </c>
      <c r="W2094" s="19">
        <v>319.01396632343199</v>
      </c>
      <c r="X2094" s="41">
        <f>V2094/100</f>
        <v>2.0173230577901347</v>
      </c>
      <c r="Y2094" s="25">
        <v>1.5813727260565492E-2</v>
      </c>
      <c r="Z2094" s="19">
        <v>1694.7859313003821</v>
      </c>
      <c r="AA2094" s="40">
        <v>169.47859313003821</v>
      </c>
      <c r="AB2094" s="19"/>
      <c r="AC2094" s="42"/>
      <c r="AD2094" s="19">
        <v>706.47862237679078</v>
      </c>
      <c r="AE2094" s="41">
        <f>AD2094/100</f>
        <v>7.064786223767908</v>
      </c>
      <c r="AF2094" s="25">
        <v>4.1685419339935234E-2</v>
      </c>
      <c r="AG2094" s="19"/>
      <c r="AH2094" s="19"/>
      <c r="AI2094" s="19"/>
      <c r="AJ2094" s="19"/>
      <c r="AK2094" s="19"/>
      <c r="AL2094" s="19"/>
      <c r="AM2094" s="19">
        <v>302.1758413258022</v>
      </c>
      <c r="AN2094" s="40">
        <v>30.217584132580221</v>
      </c>
      <c r="AO2094" s="19">
        <v>106.02568624769815</v>
      </c>
      <c r="AP2094" s="41">
        <f>AO2094/100</f>
        <v>1.0602568624769815</v>
      </c>
      <c r="AQ2094" s="25">
        <v>3.5087413269872414E-2</v>
      </c>
      <c r="AR2094" s="41"/>
      <c r="AS2094" s="19"/>
      <c r="AT2094" s="19"/>
      <c r="AU2094" s="19"/>
      <c r="AV2094" s="19"/>
      <c r="AW2094" s="19"/>
      <c r="AX2094" s="19"/>
      <c r="AY2094" s="19"/>
      <c r="AZ2094" s="19"/>
      <c r="BA2094" s="19"/>
      <c r="BB2094" s="40">
        <v>0</v>
      </c>
      <c r="BC2094" s="12">
        <f>U2094+Z2094+AM2094+BA2094</f>
        <v>4014.284830416319</v>
      </c>
      <c r="BD2094">
        <f>V2094+AA2094+AN2094</f>
        <v>401.42848304163192</v>
      </c>
      <c r="BE2094" s="19"/>
      <c r="BF2094" s="12"/>
      <c r="BG2094" s="12"/>
      <c r="BH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2"/>
      <c r="CH2094" s="12"/>
      <c r="CI2094" s="12"/>
      <c r="CJ2094" s="12"/>
      <c r="CK2094" s="12"/>
      <c r="CL2094" s="12"/>
      <c r="CM2094" s="12"/>
      <c r="CN2094" s="12"/>
      <c r="CO2094" s="12"/>
      <c r="CP2094" s="12"/>
      <c r="CQ2094" s="12"/>
      <c r="CR2094" s="12"/>
      <c r="CS2094" s="12"/>
      <c r="CT2094" s="12"/>
      <c r="CU2094" s="12"/>
      <c r="CV2094" s="12"/>
      <c r="CW2094" s="12"/>
      <c r="CX2094" s="12"/>
      <c r="CY2094" s="12"/>
      <c r="CZ2094" s="12"/>
      <c r="DA2094" s="12"/>
      <c r="DB2094" s="12"/>
      <c r="DC2094" s="12"/>
      <c r="DD2094" s="12"/>
      <c r="DE2094" s="12"/>
      <c r="DF2094" s="12"/>
      <c r="DG2094" s="12"/>
      <c r="DH2094" s="12"/>
      <c r="DI2094" s="12"/>
      <c r="DJ2094" s="12"/>
      <c r="DK2094" s="12"/>
      <c r="DL2094" s="12"/>
      <c r="DM2094" s="12"/>
      <c r="DN2094" s="12"/>
      <c r="DO2094" s="12"/>
      <c r="DP2094" s="12"/>
      <c r="DQ2094" s="12"/>
      <c r="DR2094" s="12"/>
      <c r="DS2094" s="12"/>
      <c r="DT2094" s="12"/>
      <c r="DU2094" s="12"/>
      <c r="DV2094" s="12"/>
      <c r="DW2094" s="12"/>
      <c r="DX2094" s="12"/>
    </row>
    <row r="2095" spans="1:128" x14ac:dyDescent="0.25">
      <c r="A2095" s="34" t="s">
        <v>190</v>
      </c>
      <c r="B2095" s="1">
        <v>43865</v>
      </c>
      <c r="C2095" s="2"/>
      <c r="D2095" s="1"/>
      <c r="E2095" s="1"/>
      <c r="F2095" s="2">
        <v>92</v>
      </c>
      <c r="G2095" t="s">
        <v>127</v>
      </c>
      <c r="H2095" s="2"/>
      <c r="I2095" s="12"/>
      <c r="J2095" s="12"/>
      <c r="K2095" s="2"/>
      <c r="L2095" s="36"/>
      <c r="M2095" s="2"/>
      <c r="N2095" s="2"/>
      <c r="O2095" s="2"/>
      <c r="P2095" s="12"/>
      <c r="Q2095" s="12"/>
      <c r="R2095" s="12"/>
      <c r="S2095" s="12"/>
      <c r="T2095" s="12"/>
      <c r="U2095" s="19">
        <v>3081.6598568193021</v>
      </c>
      <c r="V2095" s="40">
        <v>308.16598568193024</v>
      </c>
      <c r="W2095" s="19">
        <v>419.93421523889316</v>
      </c>
      <c r="X2095" s="41">
        <f>V2095/100</f>
        <v>3.0816598568193023</v>
      </c>
      <c r="Y2095" s="25">
        <v>1.3626884041392002E-2</v>
      </c>
      <c r="Z2095" s="19">
        <v>2370.3942372925976</v>
      </c>
      <c r="AA2095" s="40">
        <v>237.03942372925977</v>
      </c>
      <c r="AB2095" s="19"/>
      <c r="AC2095" s="42"/>
      <c r="AD2095" s="19">
        <v>990.93305145860336</v>
      </c>
      <c r="AE2095" s="41">
        <f>AD2095/100</f>
        <v>9.9093305145860331</v>
      </c>
      <c r="AF2095" s="25">
        <v>4.1804567184166849E-2</v>
      </c>
      <c r="AG2095" s="19"/>
      <c r="AH2095" s="19"/>
      <c r="AI2095" s="19"/>
      <c r="AJ2095" s="19"/>
      <c r="AK2095" s="19"/>
      <c r="AL2095" s="19"/>
      <c r="AM2095" s="19">
        <v>851.50829715245084</v>
      </c>
      <c r="AN2095" s="40">
        <v>85.150829715245081</v>
      </c>
      <c r="AO2095" s="19">
        <v>275.68056675334498</v>
      </c>
      <c r="AP2095" s="41">
        <f>AO2095/100</f>
        <v>2.7568056675334498</v>
      </c>
      <c r="AQ2095" s="25">
        <v>3.2375558485484512E-2</v>
      </c>
      <c r="AR2095" s="41"/>
      <c r="AS2095" s="19"/>
      <c r="AT2095" s="19"/>
      <c r="AU2095" s="19"/>
      <c r="AV2095" s="19"/>
      <c r="AW2095" s="19"/>
      <c r="AX2095" s="19"/>
      <c r="AY2095" s="19"/>
      <c r="AZ2095" s="19"/>
      <c r="BA2095" s="19"/>
      <c r="BB2095" s="40">
        <v>0</v>
      </c>
      <c r="BC2095" s="12">
        <f>U2095+Z2095+AM2095+BA2095</f>
        <v>6303.5623912643505</v>
      </c>
      <c r="BD2095">
        <f>V2095+AA2095+AN2095</f>
        <v>630.35623912643507</v>
      </c>
      <c r="BE2095" s="19"/>
      <c r="BF2095" s="12"/>
      <c r="BG2095" s="12"/>
      <c r="BH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2"/>
      <c r="CH2095" s="12"/>
      <c r="CI2095" s="12"/>
      <c r="CJ2095" s="12"/>
      <c r="CK2095" s="12"/>
      <c r="CL2095" s="12"/>
      <c r="CM2095" s="12"/>
      <c r="CN2095" s="12"/>
      <c r="CO2095" s="12"/>
      <c r="CP2095" s="12"/>
      <c r="CQ2095" s="12"/>
      <c r="CR2095" s="12"/>
      <c r="CS2095" s="12"/>
      <c r="CT2095" s="12"/>
      <c r="CU2095" s="12"/>
      <c r="CV2095" s="12"/>
      <c r="CW2095" s="12"/>
      <c r="CX2095" s="12"/>
      <c r="CY2095" s="12"/>
      <c r="CZ2095" s="12"/>
      <c r="DA2095" s="12"/>
      <c r="DB2095" s="12"/>
      <c r="DC2095" s="12"/>
      <c r="DD2095" s="12"/>
      <c r="DE2095" s="12"/>
      <c r="DF2095" s="12"/>
      <c r="DG2095" s="12"/>
      <c r="DH2095" s="12"/>
      <c r="DI2095" s="12"/>
      <c r="DJ2095" s="12"/>
      <c r="DK2095" s="12"/>
      <c r="DL2095" s="12"/>
      <c r="DM2095" s="12"/>
      <c r="DN2095" s="12"/>
      <c r="DO2095" s="12"/>
      <c r="DP2095" s="12"/>
      <c r="DQ2095" s="12"/>
      <c r="DR2095" s="12"/>
      <c r="DS2095" s="12"/>
      <c r="DT2095" s="12"/>
      <c r="DU2095" s="12"/>
      <c r="DV2095" s="12"/>
      <c r="DW2095" s="12"/>
      <c r="DX2095" s="12"/>
    </row>
    <row r="2096" spans="1:128" x14ac:dyDescent="0.25">
      <c r="A2096" s="34" t="s">
        <v>190</v>
      </c>
      <c r="B2096" s="1">
        <v>43878</v>
      </c>
      <c r="C2096" s="2">
        <v>7</v>
      </c>
      <c r="D2096" t="s">
        <v>222</v>
      </c>
      <c r="E2096" s="1" t="s">
        <v>18</v>
      </c>
      <c r="F2096" s="2">
        <v>105</v>
      </c>
      <c r="G2096" t="s">
        <v>127</v>
      </c>
      <c r="H2096" s="2"/>
      <c r="I2096" s="12"/>
      <c r="J2096" s="12"/>
      <c r="K2096" s="2"/>
      <c r="L2096" s="36"/>
      <c r="M2096" s="2"/>
      <c r="N2096" s="2">
        <v>105</v>
      </c>
      <c r="O2096" s="2"/>
      <c r="P2096" s="12"/>
      <c r="Q2096" s="12"/>
      <c r="R2096" s="12"/>
      <c r="S2096" s="12"/>
      <c r="T2096" s="12"/>
      <c r="U2096" s="19">
        <v>3364.1478684589815</v>
      </c>
      <c r="V2096" s="40">
        <v>336.41478684589816</v>
      </c>
      <c r="W2096" s="19">
        <v>327.01868608720929</v>
      </c>
      <c r="X2096" s="41">
        <f>V2096/100</f>
        <v>3.3641478684589816</v>
      </c>
      <c r="Y2096" s="25">
        <v>9.7206989369645926E-3</v>
      </c>
      <c r="Z2096" s="19">
        <v>2381.6499663153513</v>
      </c>
      <c r="AA2096" s="40">
        <v>238.16499663153513</v>
      </c>
      <c r="AB2096" s="19"/>
      <c r="AC2096" s="42"/>
      <c r="AD2096" s="19">
        <v>845.09452328761859</v>
      </c>
      <c r="AE2096" s="41">
        <f>AD2096/100</f>
        <v>8.4509452328761867</v>
      </c>
      <c r="AF2096" s="25">
        <v>3.5483573792964365E-2</v>
      </c>
      <c r="AG2096" s="19"/>
      <c r="AH2096" s="19"/>
      <c r="AI2096" s="19"/>
      <c r="AJ2096" s="19"/>
      <c r="AK2096" s="19"/>
      <c r="AL2096" s="19"/>
      <c r="AM2096" s="19">
        <v>3255.5457383878847</v>
      </c>
      <c r="AN2096" s="40">
        <v>325.55457383878849</v>
      </c>
      <c r="AO2096" s="19">
        <v>790.96939659845907</v>
      </c>
      <c r="AP2096" s="41">
        <f>AO2096/100</f>
        <v>7.9096939659845908</v>
      </c>
      <c r="AQ2096" s="25">
        <v>2.4296061556491583E-2</v>
      </c>
      <c r="AR2096" s="41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40">
        <v>0</v>
      </c>
      <c r="BC2096" s="12">
        <f>U2096+Z2096+AM2096+BA2096</f>
        <v>9001.3435731622176</v>
      </c>
      <c r="BD2096">
        <f>V2096+AA2096+AN2096</f>
        <v>900.13435731622167</v>
      </c>
      <c r="BE2096" s="19"/>
      <c r="BF2096" s="12"/>
      <c r="BG2096" s="12"/>
      <c r="BH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2"/>
      <c r="CH2096" s="12"/>
      <c r="CI2096" s="12"/>
      <c r="CJ2096" s="12"/>
      <c r="CK2096" s="12"/>
      <c r="CL2096" s="12"/>
      <c r="CM2096" s="12"/>
      <c r="CN2096" s="12"/>
      <c r="CO2096" s="12"/>
      <c r="CP2096" s="12"/>
      <c r="CQ2096" s="12"/>
      <c r="CR2096" s="12"/>
      <c r="CS2096" s="12"/>
      <c r="CT2096" s="12"/>
      <c r="CU2096" s="12"/>
      <c r="CV2096" s="12"/>
      <c r="CW2096" s="12"/>
      <c r="CX2096" s="12"/>
      <c r="CY2096" s="12"/>
      <c r="CZ2096" s="12"/>
      <c r="DA2096" s="12"/>
      <c r="DB2096" s="12"/>
      <c r="DC2096" s="12"/>
      <c r="DD2096" s="12"/>
      <c r="DE2096" s="12"/>
      <c r="DF2096" s="12"/>
      <c r="DG2096" s="12"/>
      <c r="DH2096" s="12"/>
      <c r="DI2096" s="12"/>
      <c r="DJ2096" s="12"/>
      <c r="DK2096" s="12"/>
      <c r="DL2096" s="12"/>
      <c r="DM2096" s="12"/>
      <c r="DN2096" s="12"/>
      <c r="DO2096" s="12"/>
      <c r="DP2096" s="12"/>
      <c r="DQ2096" s="12"/>
      <c r="DR2096" s="12"/>
      <c r="DS2096" s="12"/>
      <c r="DT2096" s="12"/>
      <c r="DU2096" s="12"/>
      <c r="DV2096" s="12"/>
      <c r="DW2096" s="12"/>
      <c r="DX2096" s="12"/>
    </row>
    <row r="2097" spans="1:128" x14ac:dyDescent="0.25">
      <c r="A2097" s="34" t="s">
        <v>190</v>
      </c>
      <c r="B2097" s="1">
        <v>43906</v>
      </c>
      <c r="C2097" s="2">
        <v>8</v>
      </c>
      <c r="D2097" s="1" t="s">
        <v>221</v>
      </c>
      <c r="E2097" s="1" t="s">
        <v>19</v>
      </c>
      <c r="F2097" s="2">
        <v>133</v>
      </c>
      <c r="G2097" t="s">
        <v>127</v>
      </c>
      <c r="H2097" s="2"/>
      <c r="I2097" s="12"/>
      <c r="J2097" s="12"/>
      <c r="K2097" s="2"/>
      <c r="L2097" s="36"/>
      <c r="M2097" s="2"/>
      <c r="N2097" s="2"/>
      <c r="O2097" s="2"/>
      <c r="P2097" s="12"/>
      <c r="Q2097" s="12"/>
      <c r="R2097" s="12"/>
      <c r="S2097" s="12"/>
      <c r="T2097" s="12"/>
      <c r="U2097" s="19">
        <v>3895.7250172526169</v>
      </c>
      <c r="V2097" s="40">
        <v>389.5725017252617</v>
      </c>
      <c r="W2097" s="19">
        <v>367.83073604981951</v>
      </c>
      <c r="X2097" s="41">
        <f>V2097/100</f>
        <v>3.8957250172526172</v>
      </c>
      <c r="Y2097" s="25">
        <v>9.4419070755980845E-3</v>
      </c>
      <c r="Z2097" s="19">
        <v>2358.2463019951274</v>
      </c>
      <c r="AA2097" s="40">
        <v>235.82463019951274</v>
      </c>
      <c r="AB2097" s="19"/>
      <c r="AC2097" s="42"/>
      <c r="AD2097" s="19">
        <v>765.60065817477312</v>
      </c>
      <c r="AE2097" s="41">
        <f>AD2097/100</f>
        <v>7.6560065817477314</v>
      </c>
      <c r="AF2097" s="25">
        <v>3.2464830222655637E-2</v>
      </c>
      <c r="AG2097" s="19"/>
      <c r="AH2097" s="19"/>
      <c r="AI2097" s="19"/>
      <c r="AJ2097" s="19"/>
      <c r="AK2097" s="19"/>
      <c r="AL2097" s="19"/>
      <c r="AM2097" s="19">
        <v>5298.8435039963806</v>
      </c>
      <c r="AN2097" s="40">
        <v>529.88435039963804</v>
      </c>
      <c r="AO2097" s="19">
        <v>1609.138692303015</v>
      </c>
      <c r="AP2097" s="41">
        <f>AO2097/100</f>
        <v>16.09138692303015</v>
      </c>
      <c r="AQ2097" s="25">
        <v>3.0367733847761393E-2</v>
      </c>
      <c r="AR2097" s="41"/>
      <c r="AS2097" s="19"/>
      <c r="AT2097" s="19"/>
      <c r="AU2097" s="19"/>
      <c r="AV2097" s="19"/>
      <c r="AW2097" s="19"/>
      <c r="AX2097" s="19"/>
      <c r="AY2097" s="19"/>
      <c r="AZ2097" s="19"/>
      <c r="BA2097" s="19"/>
      <c r="BB2097" s="40">
        <v>0</v>
      </c>
      <c r="BC2097" s="12">
        <f>U2097+Z2097+AM2097+BA2097</f>
        <v>11552.814823244125</v>
      </c>
      <c r="BD2097">
        <f>V2097+AA2097+AN2097</f>
        <v>1155.2814823244125</v>
      </c>
      <c r="BE2097" s="19"/>
      <c r="BF2097" s="12"/>
      <c r="BG2097" s="12"/>
      <c r="BH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2"/>
      <c r="CH2097" s="12"/>
      <c r="CI2097" s="12"/>
      <c r="CJ2097" s="12"/>
      <c r="CK2097" s="12"/>
      <c r="CL2097" s="12"/>
      <c r="CM2097" s="12"/>
      <c r="CN2097" s="12"/>
      <c r="CO2097" s="12"/>
      <c r="CP2097" s="12"/>
      <c r="CQ2097" s="12"/>
      <c r="CR2097" s="12"/>
      <c r="CS2097" s="12"/>
      <c r="CT2097" s="12"/>
      <c r="CU2097" s="12"/>
      <c r="CV2097" s="12"/>
      <c r="CW2097" s="12"/>
      <c r="CX2097" s="12"/>
      <c r="CY2097" s="12"/>
      <c r="CZ2097" s="12"/>
      <c r="DA2097" s="12"/>
      <c r="DB2097" s="12"/>
      <c r="DC2097" s="12"/>
      <c r="DD2097" s="12"/>
      <c r="DE2097" s="12"/>
      <c r="DF2097" s="12"/>
      <c r="DG2097" s="12"/>
      <c r="DH2097" s="12"/>
      <c r="DI2097" s="12"/>
      <c r="DJ2097" s="12"/>
      <c r="DK2097" s="12"/>
      <c r="DL2097" s="12"/>
      <c r="DM2097" s="12"/>
      <c r="DN2097" s="12"/>
      <c r="DO2097" s="12"/>
      <c r="DP2097" s="12"/>
      <c r="DQ2097" s="12"/>
      <c r="DR2097" s="12"/>
      <c r="DS2097" s="12"/>
      <c r="DT2097" s="12"/>
      <c r="DU2097" s="12"/>
      <c r="DV2097" s="12"/>
      <c r="DW2097" s="12"/>
      <c r="DX2097" s="12"/>
    </row>
    <row r="2098" spans="1:128" x14ac:dyDescent="0.25">
      <c r="A2098" s="34" t="s">
        <v>190</v>
      </c>
      <c r="B2098" s="1">
        <v>43996</v>
      </c>
      <c r="C2098" s="36">
        <v>9</v>
      </c>
      <c r="D2098" t="s">
        <v>122</v>
      </c>
      <c r="E2098" s="1" t="s">
        <v>22</v>
      </c>
      <c r="F2098" s="2">
        <v>223</v>
      </c>
      <c r="G2098" t="s">
        <v>127</v>
      </c>
      <c r="H2098" s="2"/>
      <c r="I2098" s="12"/>
      <c r="J2098" s="12"/>
      <c r="K2098" s="2"/>
      <c r="L2098" s="36"/>
      <c r="M2098" s="2"/>
      <c r="N2098" s="2"/>
      <c r="O2098" s="2"/>
      <c r="P2098" s="12"/>
      <c r="Q2098" s="12"/>
      <c r="R2098" s="12"/>
      <c r="S2098" s="12"/>
      <c r="T2098" s="12"/>
      <c r="U2098" s="19"/>
      <c r="W2098" s="19"/>
      <c r="X2098" s="41"/>
      <c r="Z2098" s="19"/>
      <c r="AB2098" s="19"/>
      <c r="AC2098" s="42"/>
      <c r="AD2098" s="19"/>
      <c r="AE2098" s="41"/>
      <c r="AG2098" s="19"/>
      <c r="AH2098" s="19"/>
      <c r="AI2098" s="19"/>
      <c r="AJ2098" s="19"/>
      <c r="AK2098" s="19"/>
      <c r="AL2098" s="19"/>
      <c r="AM2098" s="19"/>
      <c r="AO2098" s="19"/>
      <c r="AP2098" s="41"/>
      <c r="AR2098" s="41"/>
      <c r="AS2098" s="19"/>
      <c r="AT2098" s="19"/>
      <c r="AU2098" s="19"/>
      <c r="AV2098" s="19"/>
      <c r="AW2098" s="19"/>
      <c r="AX2098" s="19"/>
      <c r="AY2098" s="19"/>
      <c r="AZ2098" s="19">
        <v>40.435000000000002</v>
      </c>
      <c r="BA2098" s="19">
        <v>1749.25</v>
      </c>
      <c r="BB2098" s="40">
        <v>174.92500000000001</v>
      </c>
      <c r="BC2098" s="12"/>
      <c r="BE2098" s="19"/>
      <c r="BF2098" s="12"/>
      <c r="BG2098" s="12"/>
      <c r="BH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2"/>
      <c r="CH2098" s="12"/>
      <c r="CI2098" s="12"/>
      <c r="CJ2098" s="12"/>
      <c r="CK2098" s="12"/>
      <c r="CL2098" s="12"/>
      <c r="CM2098" s="12"/>
      <c r="CN2098" s="12"/>
      <c r="CO2098" s="12"/>
      <c r="CP2098" s="12"/>
      <c r="CQ2098" s="12"/>
      <c r="CR2098" s="12"/>
      <c r="CS2098" s="12"/>
      <c r="CT2098" s="12"/>
      <c r="CU2098" s="12"/>
      <c r="CV2098" s="12"/>
      <c r="CW2098" s="12"/>
      <c r="CX2098" s="12"/>
      <c r="CY2098" s="12"/>
      <c r="CZ2098" s="12"/>
      <c r="DA2098" s="12"/>
      <c r="DB2098" s="12"/>
      <c r="DC2098" s="12"/>
      <c r="DD2098" s="12"/>
      <c r="DE2098" s="12"/>
      <c r="DF2098" s="12"/>
      <c r="DG2098" s="12"/>
      <c r="DH2098" s="12"/>
      <c r="DI2098" s="12"/>
      <c r="DJ2098" s="12"/>
      <c r="DK2098" s="12"/>
      <c r="DL2098" s="12"/>
      <c r="DM2098" s="12"/>
      <c r="DN2098" s="12"/>
      <c r="DO2098" s="12"/>
      <c r="DP2098" s="12"/>
      <c r="DQ2098" s="12"/>
      <c r="DR2098" s="12"/>
      <c r="DS2098" s="12"/>
      <c r="DT2098" s="12"/>
      <c r="DU2098" s="12"/>
      <c r="DV2098" s="12"/>
      <c r="DW2098" s="12"/>
      <c r="DX2098" s="12"/>
    </row>
    <row r="2099" spans="1:128" x14ac:dyDescent="0.25">
      <c r="A2099" s="34" t="s">
        <v>191</v>
      </c>
      <c r="B2099" s="1">
        <v>43773</v>
      </c>
      <c r="C2099" s="2">
        <v>0</v>
      </c>
      <c r="D2099" s="1" t="s">
        <v>223</v>
      </c>
      <c r="E2099" t="s">
        <v>14</v>
      </c>
      <c r="F2099">
        <v>0</v>
      </c>
      <c r="G2099" t="s">
        <v>127</v>
      </c>
      <c r="H2099" s="2"/>
      <c r="I2099" s="12"/>
      <c r="J2099" s="12"/>
      <c r="K2099" s="2"/>
      <c r="L2099" s="36"/>
      <c r="M2099" s="2"/>
      <c r="N2099" s="2"/>
      <c r="O2099" s="2"/>
      <c r="P2099" s="12"/>
      <c r="Q2099" s="12"/>
      <c r="R2099" s="12"/>
      <c r="S2099" s="12"/>
      <c r="T2099" s="12"/>
      <c r="U2099" s="19"/>
      <c r="W2099" s="19"/>
      <c r="X2099" s="41"/>
      <c r="Z2099" s="19"/>
      <c r="AB2099" s="19"/>
      <c r="AC2099" s="42"/>
      <c r="AD2099" s="19"/>
      <c r="AE2099" s="41"/>
      <c r="AG2099" s="19"/>
      <c r="AH2099" s="19"/>
      <c r="AI2099" s="19"/>
      <c r="AJ2099" s="19"/>
      <c r="AK2099" s="19"/>
      <c r="AL2099" s="19"/>
      <c r="AM2099" s="19"/>
      <c r="AO2099" s="19"/>
      <c r="AP2099" s="41"/>
      <c r="AR2099" s="41"/>
      <c r="AS2099" s="19"/>
      <c r="AT2099" s="19"/>
      <c r="AU2099" s="19"/>
      <c r="AV2099" s="19"/>
      <c r="AW2099" s="19"/>
      <c r="AX2099" s="19"/>
      <c r="AY2099" s="19"/>
      <c r="AZ2099" s="19"/>
      <c r="BA2099" s="19"/>
      <c r="BB2099" s="40">
        <v>0</v>
      </c>
      <c r="BC2099" s="12"/>
      <c r="BE2099" s="19"/>
      <c r="BF2099" s="12"/>
      <c r="BG2099" s="12"/>
      <c r="BH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2"/>
      <c r="CH2099" s="12"/>
      <c r="CI2099" s="12"/>
      <c r="CJ2099" s="12"/>
      <c r="CK2099" s="12"/>
      <c r="CL2099" s="12"/>
      <c r="CM2099" s="12"/>
      <c r="CN2099" s="12"/>
      <c r="CO2099" s="12"/>
      <c r="CP2099" s="12"/>
      <c r="CQ2099" s="12"/>
      <c r="CR2099" s="12"/>
      <c r="CS2099" s="12"/>
      <c r="CT2099" s="12"/>
      <c r="CU2099" s="12"/>
      <c r="CV2099" s="12"/>
      <c r="CW2099" s="12"/>
      <c r="CX2099" s="12"/>
      <c r="CY2099" s="12"/>
      <c r="CZ2099" s="12"/>
      <c r="DA2099" s="12"/>
      <c r="DB2099" s="12"/>
      <c r="DC2099" s="12"/>
      <c r="DD2099" s="12"/>
      <c r="DE2099" s="12"/>
      <c r="DF2099" s="12"/>
      <c r="DG2099" s="12"/>
      <c r="DH2099" s="12"/>
      <c r="DI2099" s="12"/>
      <c r="DJ2099" s="12"/>
      <c r="DK2099" s="12"/>
      <c r="DL2099" s="12"/>
      <c r="DM2099" s="12"/>
      <c r="DN2099" s="12"/>
      <c r="DO2099" s="12"/>
      <c r="DP2099" s="12"/>
      <c r="DQ2099" s="12"/>
      <c r="DR2099" s="12"/>
      <c r="DS2099" s="12"/>
      <c r="DT2099" s="12"/>
      <c r="DU2099" s="12"/>
      <c r="DV2099" s="12"/>
      <c r="DW2099" s="12"/>
      <c r="DX2099" s="12"/>
    </row>
    <row r="2100" spans="1:128" x14ac:dyDescent="0.25">
      <c r="A2100" s="34" t="s">
        <v>191</v>
      </c>
      <c r="B2100" s="1">
        <v>43850</v>
      </c>
      <c r="C2100" s="2">
        <v>5</v>
      </c>
      <c r="D2100" s="1" t="s">
        <v>262</v>
      </c>
      <c r="E2100" t="s">
        <v>100</v>
      </c>
      <c r="F2100" s="2">
        <v>77</v>
      </c>
      <c r="G2100" t="s">
        <v>127</v>
      </c>
      <c r="H2100" s="2"/>
      <c r="I2100" s="12"/>
      <c r="J2100" s="12"/>
      <c r="K2100" s="2"/>
      <c r="L2100" s="36"/>
      <c r="M2100" s="2"/>
      <c r="N2100" s="2"/>
      <c r="O2100" s="2"/>
      <c r="P2100" s="12"/>
      <c r="Q2100" s="12"/>
      <c r="R2100" s="12"/>
      <c r="S2100" s="12"/>
      <c r="T2100" s="12"/>
      <c r="U2100" s="19">
        <v>2226.8421180389432</v>
      </c>
      <c r="V2100" s="40">
        <v>222.68421180389433</v>
      </c>
      <c r="W2100" s="19">
        <v>348.48716083224008</v>
      </c>
      <c r="X2100" s="41">
        <f>V2100/100</f>
        <v>2.2268421180389435</v>
      </c>
      <c r="Y2100" s="25">
        <v>1.5649387893701842E-2</v>
      </c>
      <c r="Z2100" s="19">
        <v>1950.6506452901046</v>
      </c>
      <c r="AA2100" s="40">
        <v>195.06506452901047</v>
      </c>
      <c r="AB2100" s="19"/>
      <c r="AC2100" s="42"/>
      <c r="AD2100" s="19">
        <v>804.31827991525086</v>
      </c>
      <c r="AE2100" s="41">
        <f>AD2100/100</f>
        <v>8.0431827991525093</v>
      </c>
      <c r="AF2100" s="25">
        <v>4.1233333188456775E-2</v>
      </c>
      <c r="AG2100" s="19"/>
      <c r="AH2100" s="19"/>
      <c r="AI2100" s="19"/>
      <c r="AJ2100" s="19"/>
      <c r="AK2100" s="19"/>
      <c r="AL2100" s="19"/>
      <c r="AM2100" s="19">
        <v>284.02775027841562</v>
      </c>
      <c r="AN2100" s="40">
        <v>28.402775027841564</v>
      </c>
      <c r="AO2100" s="19">
        <v>98.631536090443717</v>
      </c>
      <c r="AP2100" s="41">
        <f>AO2100/100</f>
        <v>0.98631536090443717</v>
      </c>
      <c r="AQ2100" s="25">
        <v>3.4726020958783438E-2</v>
      </c>
      <c r="AR2100" s="41"/>
      <c r="AS2100" s="19"/>
      <c r="AT2100" s="19"/>
      <c r="AU2100" s="19"/>
      <c r="AV2100" s="19"/>
      <c r="AW2100" s="19"/>
      <c r="AX2100" s="19"/>
      <c r="AY2100" s="19"/>
      <c r="AZ2100" s="19"/>
      <c r="BA2100" s="19"/>
      <c r="BB2100" s="40">
        <v>0</v>
      </c>
      <c r="BC2100" s="12">
        <f>U2100+Z2100+AM2100+BA2100</f>
        <v>4461.5205136074637</v>
      </c>
      <c r="BD2100">
        <f>V2100+AA2100+AN2100</f>
        <v>446.15205136074638</v>
      </c>
      <c r="BE2100" s="19"/>
      <c r="BF2100" s="12"/>
      <c r="BG2100" s="12"/>
      <c r="BH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2"/>
      <c r="CH2100" s="12"/>
      <c r="CI2100" s="12"/>
      <c r="CJ2100" s="12"/>
      <c r="CK2100" s="12"/>
      <c r="CL2100" s="12"/>
      <c r="CM2100" s="12"/>
      <c r="CN2100" s="12"/>
      <c r="CO2100" s="12"/>
      <c r="CP2100" s="12"/>
      <c r="CQ2100" s="12"/>
      <c r="CR2100" s="12"/>
      <c r="CS2100" s="12"/>
      <c r="CT2100" s="12"/>
      <c r="CU2100" s="12"/>
      <c r="CV2100" s="12"/>
      <c r="CW2100" s="12"/>
      <c r="CX2100" s="12"/>
      <c r="CY2100" s="12"/>
      <c r="CZ2100" s="12"/>
      <c r="DA2100" s="12"/>
      <c r="DB2100" s="12"/>
      <c r="DC2100" s="12"/>
      <c r="DD2100" s="12"/>
      <c r="DE2100" s="12"/>
      <c r="DF2100" s="12"/>
      <c r="DG2100" s="12"/>
      <c r="DH2100" s="12"/>
      <c r="DI2100" s="12"/>
      <c r="DJ2100" s="12"/>
      <c r="DK2100" s="12"/>
      <c r="DL2100" s="12"/>
      <c r="DM2100" s="12"/>
      <c r="DN2100" s="12"/>
      <c r="DO2100" s="12"/>
      <c r="DP2100" s="12"/>
      <c r="DQ2100" s="12"/>
      <c r="DR2100" s="12"/>
      <c r="DS2100" s="12"/>
      <c r="DT2100" s="12"/>
      <c r="DU2100" s="12"/>
      <c r="DV2100" s="12"/>
      <c r="DW2100" s="12"/>
      <c r="DX2100" s="12"/>
    </row>
    <row r="2101" spans="1:128" x14ac:dyDescent="0.25">
      <c r="A2101" s="34" t="s">
        <v>191</v>
      </c>
      <c r="B2101" s="1">
        <v>43865</v>
      </c>
      <c r="C2101" s="2"/>
      <c r="D2101" s="1"/>
      <c r="E2101" s="1"/>
      <c r="F2101" s="2">
        <v>92</v>
      </c>
      <c r="G2101" t="s">
        <v>127</v>
      </c>
      <c r="H2101" s="2"/>
      <c r="I2101" s="12"/>
      <c r="J2101" s="12"/>
      <c r="K2101" s="2"/>
      <c r="L2101" s="36"/>
      <c r="M2101" s="2"/>
      <c r="N2101" s="2"/>
      <c r="O2101" s="2"/>
      <c r="P2101" s="12"/>
      <c r="Q2101" s="12"/>
      <c r="R2101" s="12"/>
      <c r="S2101" s="12"/>
      <c r="T2101" s="12"/>
      <c r="U2101" s="19">
        <v>3128.4658006183413</v>
      </c>
      <c r="V2101" s="40">
        <v>312.84658006183412</v>
      </c>
      <c r="W2101" s="19">
        <v>423.13883031703455</v>
      </c>
      <c r="X2101" s="41">
        <f>V2101/100</f>
        <v>3.1284658006183412</v>
      </c>
      <c r="Y2101" s="25">
        <v>1.3525442094760988E-2</v>
      </c>
      <c r="Z2101" s="19">
        <v>2434.4054124064169</v>
      </c>
      <c r="AA2101" s="40">
        <v>243.44054124064169</v>
      </c>
      <c r="AB2101" s="19"/>
      <c r="AC2101" s="42"/>
      <c r="AD2101" s="19">
        <v>1002.0390375892993</v>
      </c>
      <c r="AE2101" s="41">
        <f>AD2101/100</f>
        <v>10.020390375892992</v>
      </c>
      <c r="AF2101" s="25">
        <v>4.1161551501759958E-2</v>
      </c>
      <c r="AG2101" s="19"/>
      <c r="AH2101" s="19"/>
      <c r="AI2101" s="19"/>
      <c r="AJ2101" s="19"/>
      <c r="AK2101" s="19"/>
      <c r="AL2101" s="19"/>
      <c r="AM2101" s="19">
        <v>1445.253129511492</v>
      </c>
      <c r="AN2101" s="40">
        <v>144.5253129511492</v>
      </c>
      <c r="AO2101" s="19">
        <v>473.08257681227616</v>
      </c>
      <c r="AP2101" s="41">
        <f>AO2101/100</f>
        <v>4.7308257681227612</v>
      </c>
      <c r="AQ2101" s="25">
        <v>3.2733544536394266E-2</v>
      </c>
      <c r="AR2101" s="41"/>
      <c r="AS2101" s="19"/>
      <c r="AT2101" s="19"/>
      <c r="AU2101" s="19"/>
      <c r="AV2101" s="19"/>
      <c r="AW2101" s="19"/>
      <c r="AX2101" s="19"/>
      <c r="AY2101" s="19"/>
      <c r="AZ2101" s="19"/>
      <c r="BA2101" s="19"/>
      <c r="BB2101" s="40">
        <v>0</v>
      </c>
      <c r="BC2101" s="12">
        <f>U2101+Z2101+AM2101+BA2101</f>
        <v>7008.1243425362509</v>
      </c>
      <c r="BD2101">
        <f>V2101+AA2101+AN2101</f>
        <v>700.81243425362504</v>
      </c>
      <c r="BE2101" s="19"/>
      <c r="BF2101" s="12"/>
      <c r="BG2101" s="12"/>
      <c r="BH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2"/>
      <c r="CH2101" s="12"/>
      <c r="CI2101" s="12"/>
      <c r="CJ2101" s="12"/>
      <c r="CK2101" s="12"/>
      <c r="CL2101" s="12"/>
      <c r="CM2101" s="12"/>
      <c r="CN2101" s="12"/>
      <c r="CO2101" s="12"/>
      <c r="CP2101" s="12"/>
      <c r="CQ2101" s="12"/>
      <c r="CR2101" s="12"/>
      <c r="CS2101" s="12"/>
      <c r="CT2101" s="12"/>
      <c r="CU2101" s="12"/>
      <c r="CV2101" s="12"/>
      <c r="CW2101" s="12"/>
      <c r="CX2101" s="12"/>
      <c r="CY2101" s="12"/>
      <c r="CZ2101" s="12"/>
      <c r="DA2101" s="12"/>
      <c r="DB2101" s="12"/>
      <c r="DC2101" s="12"/>
      <c r="DD2101" s="12"/>
      <c r="DE2101" s="12"/>
      <c r="DF2101" s="12"/>
      <c r="DG2101" s="12"/>
      <c r="DH2101" s="12"/>
      <c r="DI2101" s="12"/>
      <c r="DJ2101" s="12"/>
      <c r="DK2101" s="12"/>
      <c r="DL2101" s="12"/>
      <c r="DM2101" s="12"/>
      <c r="DN2101" s="12"/>
      <c r="DO2101" s="12"/>
      <c r="DP2101" s="12"/>
      <c r="DQ2101" s="12"/>
      <c r="DR2101" s="12"/>
      <c r="DS2101" s="12"/>
      <c r="DT2101" s="12"/>
      <c r="DU2101" s="12"/>
      <c r="DV2101" s="12"/>
      <c r="DW2101" s="12"/>
      <c r="DX2101" s="12"/>
    </row>
    <row r="2102" spans="1:128" x14ac:dyDescent="0.25">
      <c r="A2102" s="34" t="s">
        <v>191</v>
      </c>
      <c r="B2102" s="1">
        <v>43878</v>
      </c>
      <c r="C2102" s="2">
        <v>7</v>
      </c>
      <c r="D2102" t="s">
        <v>222</v>
      </c>
      <c r="E2102" s="1" t="s">
        <v>18</v>
      </c>
      <c r="F2102" s="2">
        <v>105</v>
      </c>
      <c r="G2102" t="s">
        <v>127</v>
      </c>
      <c r="H2102" s="2"/>
      <c r="I2102" s="12"/>
      <c r="J2102" s="12"/>
      <c r="K2102" s="2"/>
      <c r="L2102" s="36"/>
      <c r="M2102" s="2"/>
      <c r="N2102" s="2">
        <v>105</v>
      </c>
      <c r="O2102" s="2"/>
      <c r="P2102" s="12"/>
      <c r="Q2102" s="12"/>
      <c r="R2102" s="12"/>
      <c r="S2102" s="12"/>
      <c r="T2102" s="12"/>
      <c r="U2102" s="19">
        <v>4110.0970639516845</v>
      </c>
      <c r="V2102" s="40">
        <v>411.00970639516845</v>
      </c>
      <c r="W2102" s="19">
        <v>413.2612475171947</v>
      </c>
      <c r="X2102" s="41">
        <f>V2102/100</f>
        <v>4.1100970639516845</v>
      </c>
      <c r="Y2102" s="25">
        <v>1.0054780728702825E-2</v>
      </c>
      <c r="Z2102" s="19">
        <v>2726.7452861231159</v>
      </c>
      <c r="AA2102" s="40">
        <v>272.67452861231158</v>
      </c>
      <c r="AB2102" s="19"/>
      <c r="AC2102" s="42"/>
      <c r="AD2102" s="19">
        <v>969.41778822905985</v>
      </c>
      <c r="AE2102" s="41">
        <f>AD2102/100</f>
        <v>9.6941778822905977</v>
      </c>
      <c r="AF2102" s="25">
        <v>3.5552194521527067E-2</v>
      </c>
      <c r="AG2102" s="19"/>
      <c r="AH2102" s="19"/>
      <c r="AI2102" s="19"/>
      <c r="AJ2102" s="19"/>
      <c r="AK2102" s="19"/>
      <c r="AL2102" s="19"/>
      <c r="AM2102" s="19">
        <v>2759.671506725886</v>
      </c>
      <c r="AN2102" s="40">
        <v>275.96715067258862</v>
      </c>
      <c r="AO2102" s="19">
        <v>651.85914554163151</v>
      </c>
      <c r="AP2102" s="41">
        <f>AO2102/100</f>
        <v>6.5185914554163151</v>
      </c>
      <c r="AQ2102" s="25">
        <v>2.3620896325990858E-2</v>
      </c>
      <c r="AR2102" s="41"/>
      <c r="AS2102" s="19"/>
      <c r="AT2102" s="19"/>
      <c r="AU2102" s="19"/>
      <c r="AV2102" s="19"/>
      <c r="AW2102" s="19"/>
      <c r="AX2102" s="19"/>
      <c r="AY2102" s="19"/>
      <c r="AZ2102" s="19"/>
      <c r="BA2102" s="19"/>
      <c r="BB2102" s="40">
        <v>0</v>
      </c>
      <c r="BC2102" s="12">
        <f>U2102+Z2102+AM2102+BA2102</f>
        <v>9596.513856800686</v>
      </c>
      <c r="BD2102">
        <f>V2102+AA2102+AN2102</f>
        <v>959.65138568006864</v>
      </c>
      <c r="BE2102" s="19"/>
      <c r="BF2102" s="12"/>
      <c r="BG2102" s="12"/>
      <c r="BH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2"/>
      <c r="CH2102" s="12"/>
      <c r="CI2102" s="12"/>
      <c r="CJ2102" s="12"/>
      <c r="CK2102" s="12"/>
      <c r="CL2102" s="12"/>
      <c r="CM2102" s="12"/>
      <c r="CN2102" s="12"/>
      <c r="CO2102" s="12"/>
      <c r="CP2102" s="12"/>
      <c r="CQ2102" s="12"/>
      <c r="CR2102" s="12"/>
      <c r="CS2102" s="12"/>
      <c r="CT2102" s="12"/>
      <c r="CU2102" s="12"/>
      <c r="CV2102" s="12"/>
      <c r="CW2102" s="12"/>
      <c r="CX2102" s="12"/>
      <c r="CY2102" s="12"/>
      <c r="CZ2102" s="12"/>
      <c r="DA2102" s="12"/>
      <c r="DB2102" s="12"/>
      <c r="DC2102" s="12"/>
      <c r="DD2102" s="12"/>
      <c r="DE2102" s="12"/>
      <c r="DF2102" s="12"/>
      <c r="DG2102" s="12"/>
      <c r="DH2102" s="12"/>
      <c r="DI2102" s="12"/>
      <c r="DJ2102" s="12"/>
      <c r="DK2102" s="12"/>
      <c r="DL2102" s="12"/>
      <c r="DM2102" s="12"/>
      <c r="DN2102" s="12"/>
      <c r="DO2102" s="12"/>
      <c r="DP2102" s="12"/>
      <c r="DQ2102" s="12"/>
      <c r="DR2102" s="12"/>
      <c r="DS2102" s="12"/>
      <c r="DT2102" s="12"/>
      <c r="DU2102" s="12"/>
      <c r="DV2102" s="12"/>
      <c r="DW2102" s="12"/>
      <c r="DX2102" s="12"/>
    </row>
    <row r="2103" spans="1:128" x14ac:dyDescent="0.25">
      <c r="A2103" s="34" t="s">
        <v>191</v>
      </c>
      <c r="B2103" s="1">
        <v>43906</v>
      </c>
      <c r="C2103" s="2">
        <v>8</v>
      </c>
      <c r="D2103" s="1" t="s">
        <v>221</v>
      </c>
      <c r="E2103" s="1" t="s">
        <v>19</v>
      </c>
      <c r="F2103" s="2">
        <v>133</v>
      </c>
      <c r="G2103" t="s">
        <v>127</v>
      </c>
      <c r="H2103" s="2"/>
      <c r="I2103" s="12"/>
      <c r="J2103" s="12"/>
      <c r="K2103" s="2"/>
      <c r="L2103" s="36"/>
      <c r="M2103" s="2"/>
      <c r="N2103" s="2"/>
      <c r="O2103" s="2"/>
      <c r="P2103" s="12"/>
      <c r="Q2103" s="12"/>
      <c r="R2103" s="12"/>
      <c r="S2103" s="12"/>
      <c r="T2103" s="12"/>
      <c r="U2103" s="19">
        <v>4041.892549408075</v>
      </c>
      <c r="V2103" s="40">
        <v>404.18925494080747</v>
      </c>
      <c r="W2103" s="19">
        <v>354.48605557782093</v>
      </c>
      <c r="X2103" s="41">
        <f>V2103/100</f>
        <v>4.0418925494080744</v>
      </c>
      <c r="Y2103" s="25">
        <v>8.770298845023344E-3</v>
      </c>
      <c r="Z2103" s="19">
        <v>2370.5630337255607</v>
      </c>
      <c r="AA2103" s="40">
        <v>237.05630337255607</v>
      </c>
      <c r="AB2103" s="19"/>
      <c r="AC2103" s="42"/>
      <c r="AD2103" s="19">
        <v>776.65058332159094</v>
      </c>
      <c r="AE2103" s="41">
        <f>AD2103/100</f>
        <v>7.7665058332159091</v>
      </c>
      <c r="AF2103" s="25">
        <v>3.2762283570288028E-2</v>
      </c>
      <c r="AG2103" s="19"/>
      <c r="AH2103" s="19"/>
      <c r="AI2103" s="19"/>
      <c r="AJ2103" s="19"/>
      <c r="AK2103" s="19"/>
      <c r="AL2103" s="19"/>
      <c r="AM2103" s="19">
        <v>6399.5065086120103</v>
      </c>
      <c r="AN2103" s="40">
        <v>639.95065086120098</v>
      </c>
      <c r="AO2103" s="19">
        <v>1445.2301671915466</v>
      </c>
      <c r="AP2103" s="41">
        <f>AO2103/100</f>
        <v>14.452301671915466</v>
      </c>
      <c r="AQ2103" s="25">
        <v>2.2583462728675351E-2</v>
      </c>
      <c r="AR2103" s="41"/>
      <c r="AS2103" s="19"/>
      <c r="AT2103" s="19"/>
      <c r="AU2103" s="19"/>
      <c r="AV2103" s="19"/>
      <c r="AW2103" s="19"/>
      <c r="AX2103" s="19"/>
      <c r="AY2103" s="19"/>
      <c r="AZ2103" s="19"/>
      <c r="BA2103" s="19"/>
      <c r="BB2103" s="40">
        <v>0</v>
      </c>
      <c r="BC2103" s="12">
        <f>U2103+Z2103+AM2103+BA2103</f>
        <v>12811.962091745645</v>
      </c>
      <c r="BD2103">
        <f>V2103+AA2103+AN2103</f>
        <v>1281.1962091745645</v>
      </c>
      <c r="BE2103" s="19"/>
      <c r="BF2103" s="12"/>
      <c r="BG2103" s="12"/>
      <c r="BH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2"/>
      <c r="CH2103" s="12"/>
      <c r="CI2103" s="12"/>
      <c r="CJ2103" s="12"/>
      <c r="CK2103" s="12"/>
      <c r="CL2103" s="12"/>
      <c r="CM2103" s="12"/>
      <c r="CN2103" s="12"/>
      <c r="CO2103" s="12"/>
      <c r="CP2103" s="12"/>
      <c r="CQ2103" s="12"/>
      <c r="CR2103" s="12"/>
      <c r="CS2103" s="12"/>
      <c r="CT2103" s="12"/>
      <c r="CU2103" s="12"/>
      <c r="CV2103" s="12"/>
      <c r="CW2103" s="12"/>
      <c r="CX2103" s="12"/>
      <c r="CY2103" s="12"/>
      <c r="CZ2103" s="12"/>
      <c r="DA2103" s="12"/>
      <c r="DB2103" s="12"/>
      <c r="DC2103" s="12"/>
      <c r="DD2103" s="12"/>
      <c r="DE2103" s="12"/>
      <c r="DF2103" s="12"/>
      <c r="DG2103" s="12"/>
      <c r="DH2103" s="12"/>
      <c r="DI2103" s="12"/>
      <c r="DJ2103" s="12"/>
      <c r="DK2103" s="12"/>
      <c r="DL2103" s="12"/>
      <c r="DM2103" s="12"/>
      <c r="DN2103" s="12"/>
      <c r="DO2103" s="12"/>
      <c r="DP2103" s="12"/>
      <c r="DQ2103" s="12"/>
      <c r="DR2103" s="12"/>
      <c r="DS2103" s="12"/>
      <c r="DT2103" s="12"/>
      <c r="DU2103" s="12"/>
      <c r="DV2103" s="12"/>
      <c r="DW2103" s="12"/>
      <c r="DX2103" s="12"/>
    </row>
    <row r="2104" spans="1:128" x14ac:dyDescent="0.25">
      <c r="A2104" s="34" t="s">
        <v>191</v>
      </c>
      <c r="B2104" s="1">
        <v>43996</v>
      </c>
      <c r="C2104" s="36">
        <v>9</v>
      </c>
      <c r="D2104" t="s">
        <v>122</v>
      </c>
      <c r="E2104" s="1" t="s">
        <v>22</v>
      </c>
      <c r="F2104" s="2">
        <v>223</v>
      </c>
      <c r="G2104" t="s">
        <v>127</v>
      </c>
      <c r="H2104" s="2"/>
      <c r="I2104" s="12"/>
      <c r="J2104" s="12"/>
      <c r="K2104" s="2"/>
      <c r="L2104" s="36"/>
      <c r="M2104" s="2"/>
      <c r="N2104" s="2"/>
      <c r="O2104" s="2"/>
      <c r="P2104" s="12"/>
      <c r="Q2104" s="12"/>
      <c r="R2104" s="12"/>
      <c r="S2104" s="12"/>
      <c r="T2104" s="12"/>
      <c r="U2104" s="19"/>
      <c r="W2104" s="19"/>
      <c r="X2104" s="41"/>
      <c r="Y2104" s="19"/>
      <c r="Z2104" s="19"/>
      <c r="AB2104" s="19"/>
      <c r="AC2104" s="42"/>
      <c r="AD2104" s="19"/>
      <c r="AE2104" s="41"/>
      <c r="AF2104" s="19"/>
      <c r="AG2104" s="19"/>
      <c r="AH2104" s="19"/>
      <c r="AI2104" s="19"/>
      <c r="AJ2104" s="19"/>
      <c r="AK2104" s="19"/>
      <c r="AL2104" s="19"/>
      <c r="AM2104" s="19"/>
      <c r="AO2104" s="19"/>
      <c r="AP2104" s="41"/>
      <c r="AQ2104" s="19"/>
      <c r="AR2104" s="41"/>
      <c r="AS2104" s="19"/>
      <c r="AT2104" s="19"/>
      <c r="AU2104" s="19"/>
      <c r="AV2104" s="19"/>
      <c r="AW2104" s="19"/>
      <c r="AX2104" s="19"/>
      <c r="AY2104" s="19"/>
      <c r="AZ2104" s="19">
        <v>40.11</v>
      </c>
      <c r="BA2104" s="19">
        <v>1530.25</v>
      </c>
      <c r="BB2104" s="40">
        <v>153.02500000000001</v>
      </c>
      <c r="BC2104" s="12"/>
      <c r="BE2104" s="19"/>
      <c r="BF2104" s="12"/>
      <c r="BG2104" s="12"/>
      <c r="BH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2"/>
      <c r="CH2104" s="12"/>
      <c r="CI2104" s="12"/>
      <c r="CJ2104" s="12"/>
      <c r="CK2104" s="12"/>
      <c r="CL2104" s="12"/>
      <c r="CM2104" s="12"/>
      <c r="CN2104" s="12"/>
      <c r="CO2104" s="12"/>
      <c r="CP2104" s="12"/>
      <c r="CQ2104" s="12"/>
      <c r="CR2104" s="12"/>
      <c r="CS2104" s="12"/>
      <c r="CT2104" s="12"/>
      <c r="CU2104" s="12"/>
      <c r="CV2104" s="12"/>
      <c r="CW2104" s="12"/>
      <c r="CX2104" s="12"/>
      <c r="CY2104" s="12"/>
      <c r="CZ2104" s="12"/>
      <c r="DA2104" s="12"/>
      <c r="DB2104" s="12"/>
      <c r="DC2104" s="12"/>
      <c r="DD2104" s="12"/>
      <c r="DE2104" s="12"/>
      <c r="DF2104" s="12"/>
      <c r="DG2104" s="12"/>
      <c r="DH2104" s="12"/>
      <c r="DI2104" s="12"/>
      <c r="DJ2104" s="12"/>
      <c r="DK2104" s="12"/>
      <c r="DL2104" s="12"/>
      <c r="DM2104" s="12"/>
      <c r="DN2104" s="12"/>
      <c r="DO2104" s="12"/>
      <c r="DP2104" s="12"/>
      <c r="DQ2104" s="12"/>
      <c r="DR2104" s="12"/>
      <c r="DS2104" s="12"/>
      <c r="DT2104" s="12"/>
      <c r="DU2104" s="12"/>
      <c r="DV2104" s="12"/>
      <c r="DW2104" s="12"/>
      <c r="DX2104" s="12"/>
    </row>
    <row r="2105" spans="1:128" x14ac:dyDescent="0.25">
      <c r="A2105" s="34" t="s">
        <v>180</v>
      </c>
      <c r="B2105" s="11">
        <v>43773</v>
      </c>
      <c r="C2105" s="2">
        <v>0</v>
      </c>
      <c r="D2105" s="1" t="s">
        <v>223</v>
      </c>
      <c r="E2105" s="3" t="s">
        <v>14</v>
      </c>
      <c r="F2105" s="3">
        <v>0</v>
      </c>
      <c r="G2105" t="s">
        <v>32</v>
      </c>
      <c r="H2105" s="27"/>
      <c r="I2105" s="19"/>
      <c r="J2105" s="19"/>
      <c r="K2105" s="27"/>
      <c r="L2105" s="36"/>
      <c r="M2105" s="27"/>
      <c r="N2105" s="27"/>
      <c r="O2105" s="27"/>
      <c r="P2105" s="19"/>
      <c r="Q2105" s="19"/>
      <c r="R2105" s="19"/>
      <c r="S2105" s="19"/>
      <c r="T2105" s="19"/>
      <c r="U2105" s="19"/>
      <c r="W2105" s="19"/>
      <c r="X2105" s="41"/>
      <c r="Y2105" s="19"/>
      <c r="Z2105" s="19"/>
      <c r="AB2105" s="19"/>
      <c r="AC2105" s="42"/>
      <c r="AD2105" s="19"/>
      <c r="AE2105" s="41"/>
      <c r="AF2105" s="19"/>
      <c r="AG2105" s="19"/>
      <c r="AH2105" s="19"/>
      <c r="AI2105" s="19"/>
      <c r="AJ2105" s="19"/>
      <c r="AK2105" s="19"/>
      <c r="AL2105" s="19"/>
      <c r="AM2105" s="19"/>
      <c r="AO2105" s="19"/>
      <c r="AP2105" s="41"/>
      <c r="AQ2105" s="19"/>
      <c r="AR2105" s="41"/>
      <c r="AS2105" s="19"/>
      <c r="AT2105" s="19"/>
      <c r="AU2105" s="19"/>
      <c r="AV2105" s="19"/>
      <c r="AW2105" s="19"/>
      <c r="AX2105" s="19"/>
      <c r="AY2105" s="19"/>
      <c r="AZ2105" s="19"/>
      <c r="BA2105" s="19"/>
      <c r="BB2105" s="40">
        <v>0</v>
      </c>
      <c r="BC2105" s="12"/>
      <c r="BE2105" s="19"/>
      <c r="BF2105" s="19"/>
      <c r="BG2105" s="19"/>
      <c r="BH2105" s="19"/>
      <c r="BI2105" s="3"/>
      <c r="BJ2105" s="19"/>
      <c r="BK2105" s="19"/>
      <c r="BL2105" s="19"/>
      <c r="BM2105" s="19"/>
      <c r="BN2105" s="19"/>
      <c r="BO2105" s="19"/>
      <c r="BP2105" s="19"/>
      <c r="BQ2105" s="19"/>
      <c r="BR2105" s="19"/>
      <c r="BS2105" s="19"/>
      <c r="BT2105" s="19"/>
      <c r="BU2105" s="19"/>
      <c r="BV2105" s="19"/>
      <c r="BW2105" s="19"/>
      <c r="BX2105" s="19"/>
      <c r="BY2105" s="19"/>
      <c r="BZ2105" s="19"/>
      <c r="CA2105" s="19"/>
      <c r="CB2105" s="19"/>
      <c r="CC2105" s="19"/>
      <c r="CD2105" s="19"/>
      <c r="CE2105" s="19"/>
      <c r="CF2105" s="19"/>
      <c r="CG2105" s="19"/>
      <c r="CH2105" s="19"/>
      <c r="CI2105" s="19"/>
      <c r="CJ2105" s="19"/>
      <c r="CK2105" s="19"/>
      <c r="CL2105" s="19"/>
      <c r="CM2105" s="19"/>
      <c r="CN2105" s="19"/>
      <c r="CO2105" s="19"/>
      <c r="CP2105" s="19"/>
      <c r="CQ2105" s="19"/>
      <c r="CR2105" s="19"/>
      <c r="CS2105" s="19"/>
      <c r="CT2105" s="19"/>
      <c r="CU2105" s="19"/>
      <c r="CV2105" s="19"/>
      <c r="CW2105" s="19"/>
      <c r="CX2105" s="19"/>
      <c r="CY2105" s="19"/>
      <c r="CZ2105" s="19"/>
      <c r="DA2105" s="19"/>
      <c r="DB2105" s="19"/>
      <c r="DC2105" s="19"/>
      <c r="DD2105" s="19"/>
      <c r="DE2105" s="19"/>
      <c r="DF2105" s="19"/>
      <c r="DG2105" s="19"/>
      <c r="DH2105" s="19"/>
      <c r="DI2105" s="19"/>
      <c r="DJ2105" s="19"/>
      <c r="DK2105" s="19"/>
      <c r="DL2105" s="19"/>
      <c r="DM2105" s="19"/>
      <c r="DN2105" s="19"/>
      <c r="DO2105" s="19"/>
      <c r="DP2105" s="19"/>
      <c r="DQ2105" s="19"/>
      <c r="DR2105" s="19"/>
      <c r="DS2105" s="19"/>
      <c r="DT2105" s="19"/>
      <c r="DU2105" s="19"/>
      <c r="DV2105" s="19"/>
      <c r="DW2105" s="19"/>
      <c r="DX2105" s="19"/>
    </row>
    <row r="2106" spans="1:128" x14ac:dyDescent="0.25">
      <c r="A2106" s="34" t="s">
        <v>180</v>
      </c>
      <c r="B2106" s="1">
        <v>43906</v>
      </c>
      <c r="C2106" s="2">
        <v>8</v>
      </c>
      <c r="D2106" s="1" t="s">
        <v>221</v>
      </c>
      <c r="E2106" s="1" t="s">
        <v>19</v>
      </c>
      <c r="F2106" s="2">
        <v>133</v>
      </c>
      <c r="G2106" t="s">
        <v>32</v>
      </c>
      <c r="H2106" s="2"/>
      <c r="I2106" s="12"/>
      <c r="J2106" s="12"/>
      <c r="K2106" s="2"/>
      <c r="L2106" s="36"/>
      <c r="M2106" s="2"/>
      <c r="N2106" s="2"/>
      <c r="O2106" s="2"/>
      <c r="P2106" s="12"/>
      <c r="Q2106" s="12"/>
      <c r="R2106" s="12"/>
      <c r="S2106" s="12"/>
      <c r="T2106" s="12"/>
      <c r="U2106" s="19">
        <v>3176.083439365284</v>
      </c>
      <c r="V2106" s="40">
        <v>317.6083439365284</v>
      </c>
      <c r="W2106" s="19">
        <v>253.42053608263393</v>
      </c>
      <c r="X2106" s="41">
        <f>V2106/100</f>
        <v>3.1760834393652839</v>
      </c>
      <c r="Y2106" s="25">
        <v>7.9790263990444175E-3</v>
      </c>
      <c r="Z2106" s="19">
        <v>2136.4785766967443</v>
      </c>
      <c r="AA2106" s="40">
        <v>213.64785766967444</v>
      </c>
      <c r="AB2106" s="19"/>
      <c r="AC2106" s="42"/>
      <c r="AD2106" s="19">
        <v>559.75690502555813</v>
      </c>
      <c r="AE2106" s="41">
        <f>AD2106/100</f>
        <v>5.597569050255581</v>
      </c>
      <c r="AF2106" s="25">
        <v>2.6199977436282579E-2</v>
      </c>
      <c r="AG2106" s="19"/>
      <c r="AH2106" s="19"/>
      <c r="AI2106" s="19"/>
      <c r="AJ2106" s="19"/>
      <c r="AK2106" s="19"/>
      <c r="AL2106" s="19"/>
      <c r="AM2106" s="19">
        <v>6642.9957976806218</v>
      </c>
      <c r="AN2106" s="40">
        <v>664.29957976806213</v>
      </c>
      <c r="AO2106" s="19">
        <v>1552.7041081988034</v>
      </c>
      <c r="AP2106" s="41">
        <f>AO2106/100</f>
        <v>15.527041081988035</v>
      </c>
      <c r="AQ2106" s="25">
        <v>2.3373552467712302E-2</v>
      </c>
      <c r="AR2106" s="41"/>
      <c r="AS2106" s="19"/>
      <c r="AT2106" s="19"/>
      <c r="AU2106" s="19"/>
      <c r="AV2106" s="19"/>
      <c r="AW2106" s="19"/>
      <c r="AX2106" s="19"/>
      <c r="AY2106" s="19"/>
      <c r="AZ2106" s="19"/>
      <c r="BA2106" s="19"/>
      <c r="BB2106" s="40">
        <v>0</v>
      </c>
      <c r="BC2106" s="12">
        <f>U2106+Z2106+AM2106+BA2106</f>
        <v>11955.557813742649</v>
      </c>
      <c r="BD2106">
        <f>V2106+AA2106+AN2106</f>
        <v>1195.5557813742648</v>
      </c>
      <c r="BE2106" s="19"/>
      <c r="BF2106" s="12"/>
      <c r="BG2106" s="12"/>
      <c r="BH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2"/>
      <c r="CH2106" s="12"/>
      <c r="CI2106" s="12"/>
      <c r="CJ2106" s="12"/>
      <c r="CK2106" s="12"/>
      <c r="CL2106" s="12"/>
      <c r="CM2106" s="12"/>
      <c r="CN2106" s="12"/>
      <c r="CO2106" s="12"/>
      <c r="CP2106" s="12"/>
      <c r="CQ2106" s="12"/>
      <c r="CR2106" s="12"/>
      <c r="CS2106" s="12"/>
      <c r="CT2106" s="12"/>
      <c r="CU2106" s="12"/>
      <c r="CV2106" s="12"/>
      <c r="CW2106" s="12"/>
      <c r="CX2106" s="12"/>
      <c r="CY2106" s="12"/>
      <c r="CZ2106" s="12"/>
      <c r="DA2106" s="12"/>
      <c r="DB2106" s="12"/>
      <c r="DC2106" s="12"/>
      <c r="DD2106" s="12"/>
      <c r="DE2106" s="12"/>
      <c r="DF2106" s="12"/>
      <c r="DG2106" s="12"/>
      <c r="DH2106" s="12"/>
      <c r="DI2106" s="12"/>
      <c r="DJ2106" s="12"/>
      <c r="DK2106" s="12"/>
      <c r="DL2106" s="12"/>
      <c r="DM2106" s="12"/>
      <c r="DN2106" s="12"/>
      <c r="DO2106" s="12"/>
      <c r="DP2106" s="12"/>
      <c r="DQ2106" s="12"/>
      <c r="DR2106" s="12"/>
      <c r="DS2106" s="12"/>
      <c r="DT2106" s="12"/>
      <c r="DU2106" s="12"/>
      <c r="DV2106" s="12"/>
      <c r="DW2106" s="12"/>
      <c r="DX2106" s="12"/>
    </row>
    <row r="2107" spans="1:128" x14ac:dyDescent="0.25">
      <c r="A2107" s="34" t="s">
        <v>180</v>
      </c>
      <c r="B2107" s="1">
        <v>43996</v>
      </c>
      <c r="C2107" s="36">
        <v>9</v>
      </c>
      <c r="D2107" t="s">
        <v>122</v>
      </c>
      <c r="E2107" s="1" t="s">
        <v>22</v>
      </c>
      <c r="F2107" s="2">
        <v>223</v>
      </c>
      <c r="G2107" t="s">
        <v>32</v>
      </c>
      <c r="H2107" s="2"/>
      <c r="I2107" s="12"/>
      <c r="J2107" s="12"/>
      <c r="K2107" s="2"/>
      <c r="L2107" s="36"/>
      <c r="M2107" s="2"/>
      <c r="N2107" s="2"/>
      <c r="O2107" s="2"/>
      <c r="P2107" s="12"/>
      <c r="Q2107" s="12"/>
      <c r="R2107" s="12"/>
      <c r="S2107" s="12"/>
      <c r="T2107" s="12"/>
      <c r="U2107" s="19"/>
      <c r="W2107" s="19"/>
      <c r="X2107" s="41"/>
      <c r="Z2107" s="19"/>
      <c r="AB2107" s="19"/>
      <c r="AC2107" s="42"/>
      <c r="AD2107" s="19"/>
      <c r="AE2107" s="41"/>
      <c r="AG2107" s="19"/>
      <c r="AH2107" s="19"/>
      <c r="AI2107" s="19"/>
      <c r="AJ2107" s="19"/>
      <c r="AK2107" s="19"/>
      <c r="AL2107" s="19"/>
      <c r="AM2107" s="19"/>
      <c r="AO2107" s="19"/>
      <c r="AP2107" s="41"/>
      <c r="AR2107" s="41"/>
      <c r="AS2107" s="19"/>
      <c r="AT2107" s="19"/>
      <c r="AU2107" s="19"/>
      <c r="AV2107" s="19"/>
      <c r="AW2107" s="19"/>
      <c r="AX2107" s="19"/>
      <c r="AY2107" s="19"/>
      <c r="AZ2107" s="19">
        <v>43.982500000000002</v>
      </c>
      <c r="BA2107" s="19">
        <v>2073.4999999999995</v>
      </c>
      <c r="BB2107" s="40">
        <v>207.34999999999997</v>
      </c>
      <c r="BC2107" s="12"/>
      <c r="BE2107" s="19"/>
      <c r="BF2107" s="12"/>
      <c r="BG2107" s="12"/>
      <c r="BH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2"/>
      <c r="CH2107" s="12"/>
      <c r="CI2107" s="12"/>
      <c r="CJ2107" s="12"/>
      <c r="CK2107" s="12"/>
      <c r="CL2107" s="12"/>
      <c r="CM2107" s="12"/>
      <c r="CN2107" s="12"/>
      <c r="CO2107" s="12"/>
      <c r="CP2107" s="12"/>
      <c r="CQ2107" s="12"/>
      <c r="CR2107" s="12"/>
      <c r="CS2107" s="12"/>
      <c r="CT2107" s="12"/>
      <c r="CU2107" s="12"/>
      <c r="CV2107" s="12"/>
      <c r="CW2107" s="12"/>
      <c r="CX2107" s="12"/>
      <c r="CY2107" s="12"/>
      <c r="CZ2107" s="12"/>
      <c r="DA2107" s="12"/>
      <c r="DB2107" s="12"/>
      <c r="DC2107" s="12"/>
      <c r="DD2107" s="12"/>
      <c r="DE2107" s="12"/>
      <c r="DF2107" s="12"/>
      <c r="DG2107" s="12"/>
      <c r="DH2107" s="12"/>
      <c r="DI2107" s="12"/>
      <c r="DJ2107" s="12"/>
      <c r="DK2107" s="12"/>
      <c r="DL2107" s="12"/>
      <c r="DM2107" s="12"/>
      <c r="DN2107" s="12"/>
      <c r="DO2107" s="12"/>
      <c r="DP2107" s="12"/>
      <c r="DQ2107" s="12"/>
      <c r="DR2107" s="12"/>
      <c r="DS2107" s="12"/>
      <c r="DT2107" s="12"/>
      <c r="DU2107" s="12"/>
      <c r="DV2107" s="12"/>
      <c r="DW2107" s="12"/>
      <c r="DX2107" s="12"/>
    </row>
    <row r="2108" spans="1:128" x14ac:dyDescent="0.25">
      <c r="A2108" s="34" t="s">
        <v>181</v>
      </c>
      <c r="B2108" s="1">
        <v>43773</v>
      </c>
      <c r="C2108" s="2">
        <v>0</v>
      </c>
      <c r="D2108" s="1" t="s">
        <v>223</v>
      </c>
      <c r="E2108" t="s">
        <v>14</v>
      </c>
      <c r="F2108">
        <v>0</v>
      </c>
      <c r="G2108" t="s">
        <v>32</v>
      </c>
      <c r="H2108" s="2"/>
      <c r="I2108" s="12"/>
      <c r="J2108" s="12"/>
      <c r="K2108" s="2"/>
      <c r="L2108" s="36"/>
      <c r="M2108" s="2"/>
      <c r="N2108" s="2"/>
      <c r="O2108" s="2"/>
      <c r="P2108" s="12"/>
      <c r="Q2108" s="12"/>
      <c r="R2108" s="12"/>
      <c r="S2108" s="12"/>
      <c r="T2108" s="12"/>
      <c r="U2108" s="19"/>
      <c r="W2108" s="19"/>
      <c r="X2108" s="41"/>
      <c r="Z2108" s="19"/>
      <c r="AB2108" s="19"/>
      <c r="AC2108" s="42"/>
      <c r="AD2108" s="19"/>
      <c r="AE2108" s="41"/>
      <c r="AG2108" s="19"/>
      <c r="AH2108" s="19"/>
      <c r="AI2108" s="19"/>
      <c r="AJ2108" s="19"/>
      <c r="AK2108" s="19"/>
      <c r="AL2108" s="19"/>
      <c r="AM2108" s="19"/>
      <c r="AO2108" s="19"/>
      <c r="AP2108" s="41"/>
      <c r="AR2108" s="41"/>
      <c r="AS2108" s="19"/>
      <c r="AT2108" s="19"/>
      <c r="AU2108" s="19"/>
      <c r="AV2108" s="19"/>
      <c r="AW2108" s="19"/>
      <c r="AX2108" s="19"/>
      <c r="AY2108" s="19"/>
      <c r="AZ2108" s="19"/>
      <c r="BA2108" s="19"/>
      <c r="BB2108" s="40">
        <v>0</v>
      </c>
      <c r="BC2108" s="12"/>
      <c r="BE2108" s="19"/>
      <c r="BF2108" s="12"/>
      <c r="BG2108" s="12"/>
      <c r="BH2108" s="12"/>
      <c r="BJ2108" s="12"/>
      <c r="BK2108" s="12"/>
      <c r="BL2108" s="12"/>
      <c r="BM2108" s="12"/>
      <c r="BN2108" s="12"/>
      <c r="BO2108" s="12"/>
      <c r="BP2108" s="12"/>
      <c r="BQ2108" s="12"/>
      <c r="BR2108" s="12"/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2"/>
      <c r="CH2108" s="12"/>
      <c r="CI2108" s="12"/>
      <c r="CJ2108" s="12"/>
      <c r="CK2108" s="12"/>
      <c r="CL2108" s="12"/>
      <c r="CM2108" s="12"/>
      <c r="CN2108" s="12"/>
      <c r="CO2108" s="12"/>
      <c r="CP2108" s="12"/>
      <c r="CQ2108" s="12"/>
      <c r="CR2108" s="12"/>
      <c r="CS2108" s="12"/>
      <c r="CT2108" s="12"/>
      <c r="CU2108" s="12"/>
      <c r="CV2108" s="12"/>
      <c r="CW2108" s="12"/>
      <c r="CX2108" s="12"/>
      <c r="CY2108" s="12"/>
      <c r="CZ2108" s="12"/>
      <c r="DA2108" s="12"/>
      <c r="DB2108" s="12"/>
      <c r="DC2108" s="12"/>
      <c r="DD2108" s="12"/>
      <c r="DE2108" s="12"/>
      <c r="DF2108" s="12"/>
      <c r="DG2108" s="12"/>
      <c r="DH2108" s="12"/>
      <c r="DI2108" s="12"/>
      <c r="DJ2108" s="12"/>
      <c r="DK2108" s="12"/>
      <c r="DL2108" s="12"/>
      <c r="DM2108" s="12"/>
      <c r="DN2108" s="12"/>
      <c r="DO2108" s="12"/>
      <c r="DP2108" s="12"/>
      <c r="DQ2108" s="12"/>
      <c r="DR2108" s="12"/>
      <c r="DS2108" s="12"/>
      <c r="DT2108" s="12"/>
      <c r="DU2108" s="12"/>
      <c r="DV2108" s="12"/>
      <c r="DW2108" s="12"/>
      <c r="DX2108" s="12"/>
    </row>
    <row r="2109" spans="1:128" x14ac:dyDescent="0.25">
      <c r="A2109" s="34" t="s">
        <v>181</v>
      </c>
      <c r="B2109" s="1">
        <v>43906</v>
      </c>
      <c r="C2109" s="2">
        <v>8</v>
      </c>
      <c r="D2109" s="1" t="s">
        <v>221</v>
      </c>
      <c r="E2109" s="1" t="s">
        <v>19</v>
      </c>
      <c r="F2109" s="2">
        <v>133</v>
      </c>
      <c r="G2109" t="s">
        <v>32</v>
      </c>
      <c r="H2109" s="2"/>
      <c r="I2109" s="12"/>
      <c r="J2109" s="12"/>
      <c r="K2109" s="2"/>
      <c r="L2109" s="36"/>
      <c r="M2109" s="2"/>
      <c r="N2109" s="2"/>
      <c r="O2109" s="2"/>
      <c r="P2109" s="12"/>
      <c r="Q2109" s="12"/>
      <c r="R2109" s="12"/>
      <c r="S2109" s="12"/>
      <c r="T2109" s="12"/>
      <c r="U2109" s="19">
        <v>3282.98013706862</v>
      </c>
      <c r="V2109" s="40">
        <v>328.29801370686198</v>
      </c>
      <c r="W2109" s="19">
        <v>267.72922303181082</v>
      </c>
      <c r="X2109" s="41">
        <f>V2109/100</f>
        <v>3.2829801370686198</v>
      </c>
      <c r="Y2109" s="25">
        <v>8.1550667946126178E-3</v>
      </c>
      <c r="Z2109" s="19">
        <v>2087.4840902790475</v>
      </c>
      <c r="AA2109" s="40">
        <v>208.74840902790476</v>
      </c>
      <c r="AB2109" s="19"/>
      <c r="AC2109" s="42"/>
      <c r="AD2109" s="19">
        <v>622.21961844422128</v>
      </c>
      <c r="AE2109" s="41">
        <f>AD2109/100</f>
        <v>6.2221961844422129</v>
      </c>
      <c r="AF2109" s="25">
        <v>2.9807155002606278E-2</v>
      </c>
      <c r="AG2109" s="19"/>
      <c r="AH2109" s="19"/>
      <c r="AI2109" s="19"/>
      <c r="AJ2109" s="19"/>
      <c r="AK2109" s="19"/>
      <c r="AL2109" s="19"/>
      <c r="AM2109" s="19">
        <v>7439.5502236800658</v>
      </c>
      <c r="AN2109" s="40">
        <v>743.95502236800655</v>
      </c>
      <c r="AO2109" s="19">
        <v>1544.0714979126078</v>
      </c>
      <c r="AP2109" s="41">
        <f>AO2109/100</f>
        <v>15.440714979126078</v>
      </c>
      <c r="AQ2109" s="25">
        <v>2.0754903878433845E-2</v>
      </c>
      <c r="AR2109" s="41"/>
      <c r="AS2109" s="19"/>
      <c r="AT2109" s="19"/>
      <c r="AU2109" s="19"/>
      <c r="AV2109" s="19"/>
      <c r="AW2109" s="19"/>
      <c r="AX2109" s="19"/>
      <c r="AY2109" s="19"/>
      <c r="AZ2109" s="19"/>
      <c r="BA2109" s="19"/>
      <c r="BB2109" s="40">
        <v>0</v>
      </c>
      <c r="BC2109" s="12">
        <f>U2109+Z2109+AM2109+BA2109</f>
        <v>12810.014451027733</v>
      </c>
      <c r="BD2109">
        <f>V2109+AA2109+AN2109</f>
        <v>1281.0014451027732</v>
      </c>
      <c r="BE2109" s="19"/>
      <c r="BF2109" s="12"/>
      <c r="BG2109" s="12"/>
      <c r="BH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2"/>
      <c r="CH2109" s="12"/>
      <c r="CI2109" s="12"/>
      <c r="CJ2109" s="12"/>
      <c r="CK2109" s="12"/>
      <c r="CL2109" s="12"/>
      <c r="CM2109" s="12"/>
      <c r="CN2109" s="12"/>
      <c r="CO2109" s="12"/>
      <c r="CP2109" s="12"/>
      <c r="CQ2109" s="12"/>
      <c r="CR2109" s="12"/>
      <c r="CS2109" s="12"/>
      <c r="CT2109" s="12"/>
      <c r="CU2109" s="12"/>
      <c r="CV2109" s="12"/>
      <c r="CW2109" s="12"/>
      <c r="CX2109" s="12"/>
      <c r="CY2109" s="12"/>
      <c r="CZ2109" s="12"/>
      <c r="DA2109" s="12"/>
      <c r="DB2109" s="12"/>
      <c r="DC2109" s="12"/>
      <c r="DD2109" s="12"/>
      <c r="DE2109" s="12"/>
      <c r="DF2109" s="12"/>
      <c r="DG2109" s="12"/>
      <c r="DH2109" s="12"/>
      <c r="DI2109" s="12"/>
      <c r="DJ2109" s="12"/>
      <c r="DK2109" s="12"/>
      <c r="DL2109" s="12"/>
      <c r="DM2109" s="12"/>
      <c r="DN2109" s="12"/>
      <c r="DO2109" s="12"/>
      <c r="DP2109" s="12"/>
      <c r="DQ2109" s="12"/>
      <c r="DR2109" s="12"/>
      <c r="DS2109" s="12"/>
      <c r="DT2109" s="12"/>
      <c r="DU2109" s="12"/>
      <c r="DV2109" s="12"/>
      <c r="DW2109" s="12"/>
      <c r="DX2109" s="12"/>
    </row>
    <row r="2110" spans="1:128" x14ac:dyDescent="0.25">
      <c r="A2110" s="34" t="s">
        <v>181</v>
      </c>
      <c r="B2110" s="1">
        <v>43996</v>
      </c>
      <c r="C2110" s="36">
        <v>9</v>
      </c>
      <c r="D2110" t="s">
        <v>122</v>
      </c>
      <c r="E2110" s="1" t="s">
        <v>22</v>
      </c>
      <c r="F2110" s="2">
        <v>223</v>
      </c>
      <c r="G2110" t="s">
        <v>32</v>
      </c>
      <c r="H2110" s="2"/>
      <c r="I2110" s="12"/>
      <c r="J2110" s="12"/>
      <c r="K2110" s="2"/>
      <c r="L2110" s="36"/>
      <c r="M2110" s="2"/>
      <c r="N2110" s="2"/>
      <c r="O2110" s="2"/>
      <c r="P2110" s="12"/>
      <c r="Q2110" s="12"/>
      <c r="R2110" s="12"/>
      <c r="S2110" s="12"/>
      <c r="T2110" s="12"/>
      <c r="U2110" s="19"/>
      <c r="W2110" s="19"/>
      <c r="X2110" s="41"/>
      <c r="Z2110" s="19"/>
      <c r="AB2110" s="19"/>
      <c r="AC2110" s="42"/>
      <c r="AD2110" s="19"/>
      <c r="AE2110" s="41"/>
      <c r="AG2110" s="19"/>
      <c r="AH2110" s="19"/>
      <c r="AI2110" s="19"/>
      <c r="AJ2110" s="19"/>
      <c r="AK2110" s="19"/>
      <c r="AL2110" s="19"/>
      <c r="AM2110" s="19"/>
      <c r="AO2110" s="19"/>
      <c r="AP2110" s="41"/>
      <c r="AR2110" s="41"/>
      <c r="AS2110" s="19"/>
      <c r="AT2110" s="19"/>
      <c r="AU2110" s="19"/>
      <c r="AV2110" s="19"/>
      <c r="AW2110" s="19"/>
      <c r="AX2110" s="19"/>
      <c r="AY2110" s="19"/>
      <c r="AZ2110" s="19">
        <v>44.05</v>
      </c>
      <c r="BA2110" s="19">
        <v>2546.25</v>
      </c>
      <c r="BB2110" s="40">
        <v>254.625</v>
      </c>
      <c r="BC2110" s="12"/>
      <c r="BE2110" s="19"/>
      <c r="BF2110" s="12"/>
      <c r="BG2110" s="12"/>
      <c r="BH2110" s="12"/>
      <c r="BJ2110" s="12"/>
      <c r="BK2110" s="12"/>
      <c r="BL2110" s="12"/>
      <c r="BM2110" s="12"/>
      <c r="BN2110" s="12"/>
      <c r="BO2110" s="12"/>
      <c r="BP2110" s="12"/>
      <c r="BQ2110" s="12"/>
      <c r="BR2110" s="12"/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2"/>
      <c r="CH2110" s="12"/>
      <c r="CI2110" s="12"/>
      <c r="CJ2110" s="12"/>
      <c r="CK2110" s="12"/>
      <c r="CL2110" s="12"/>
      <c r="CM2110" s="12"/>
      <c r="CN2110" s="12"/>
      <c r="CO2110" s="12"/>
      <c r="CP2110" s="12"/>
      <c r="CQ2110" s="12"/>
      <c r="CR2110" s="12"/>
      <c r="CS2110" s="12"/>
      <c r="CT2110" s="12"/>
      <c r="CU2110" s="12"/>
      <c r="CV2110" s="12"/>
      <c r="CW2110" s="12"/>
      <c r="CX2110" s="12"/>
      <c r="CY2110" s="12"/>
      <c r="CZ2110" s="12"/>
      <c r="DA2110" s="12"/>
      <c r="DB2110" s="12"/>
      <c r="DC2110" s="12"/>
      <c r="DD2110" s="12"/>
      <c r="DE2110" s="12"/>
      <c r="DF2110" s="12"/>
      <c r="DG2110" s="12"/>
      <c r="DH2110" s="12"/>
      <c r="DI2110" s="12"/>
      <c r="DJ2110" s="12"/>
      <c r="DK2110" s="12"/>
      <c r="DL2110" s="12"/>
      <c r="DM2110" s="12"/>
      <c r="DN2110" s="12"/>
      <c r="DO2110" s="12"/>
      <c r="DP2110" s="12"/>
      <c r="DQ2110" s="12"/>
      <c r="DR2110" s="12"/>
      <c r="DS2110" s="12"/>
      <c r="DT2110" s="12"/>
      <c r="DU2110" s="12"/>
      <c r="DV2110" s="12"/>
      <c r="DW2110" s="12"/>
      <c r="DX2110" s="12"/>
    </row>
    <row r="2111" spans="1:128" x14ac:dyDescent="0.25">
      <c r="A2111" s="34" t="s">
        <v>182</v>
      </c>
      <c r="B2111" s="1">
        <v>43773</v>
      </c>
      <c r="C2111" s="2">
        <v>0</v>
      </c>
      <c r="D2111" s="1" t="s">
        <v>223</v>
      </c>
      <c r="E2111" t="s">
        <v>14</v>
      </c>
      <c r="F2111">
        <v>0</v>
      </c>
      <c r="G2111" t="s">
        <v>32</v>
      </c>
      <c r="H2111" s="2"/>
      <c r="I2111" s="12"/>
      <c r="J2111" s="12"/>
      <c r="K2111" s="2"/>
      <c r="L2111" s="36"/>
      <c r="M2111" s="2"/>
      <c r="N2111" s="2"/>
      <c r="O2111" s="2"/>
      <c r="P2111" s="12"/>
      <c r="Q2111" s="12"/>
      <c r="R2111" s="12"/>
      <c r="S2111" s="12"/>
      <c r="T2111" s="12"/>
      <c r="U2111" s="19"/>
      <c r="W2111" s="19"/>
      <c r="X2111" s="41"/>
      <c r="Z2111" s="19"/>
      <c r="AB2111" s="19"/>
      <c r="AC2111" s="42"/>
      <c r="AD2111" s="19"/>
      <c r="AE2111" s="41"/>
      <c r="AG2111" s="19"/>
      <c r="AH2111" s="19"/>
      <c r="AI2111" s="19"/>
      <c r="AJ2111" s="19"/>
      <c r="AK2111" s="19"/>
      <c r="AL2111" s="19"/>
      <c r="AM2111" s="19"/>
      <c r="AO2111" s="19"/>
      <c r="AP2111" s="41"/>
      <c r="AR2111" s="41"/>
      <c r="AS2111" s="19"/>
      <c r="AT2111" s="19"/>
      <c r="AU2111" s="19"/>
      <c r="AV2111" s="19"/>
      <c r="AW2111" s="19"/>
      <c r="AX2111" s="19"/>
      <c r="AY2111" s="19"/>
      <c r="AZ2111" s="19"/>
      <c r="BA2111" s="19"/>
      <c r="BB2111" s="40">
        <v>0</v>
      </c>
      <c r="BC2111" s="12"/>
      <c r="BE2111" s="19"/>
      <c r="BF2111" s="12"/>
      <c r="BG2111" s="12"/>
      <c r="BH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2"/>
      <c r="CH2111" s="12"/>
      <c r="CI2111" s="12"/>
      <c r="CJ2111" s="12"/>
      <c r="CK2111" s="12"/>
      <c r="CL2111" s="12"/>
      <c r="CM2111" s="12"/>
      <c r="CN2111" s="12"/>
      <c r="CO2111" s="12"/>
      <c r="CP2111" s="12"/>
      <c r="CQ2111" s="12"/>
      <c r="CR2111" s="12"/>
      <c r="CS2111" s="12"/>
      <c r="CT2111" s="12"/>
      <c r="CU2111" s="12"/>
      <c r="CV2111" s="12"/>
      <c r="CW2111" s="12"/>
      <c r="CX2111" s="12"/>
      <c r="CY2111" s="12"/>
      <c r="CZ2111" s="12"/>
      <c r="DA2111" s="12"/>
      <c r="DB2111" s="12"/>
      <c r="DC2111" s="12"/>
      <c r="DD2111" s="12"/>
      <c r="DE2111" s="12"/>
      <c r="DF2111" s="12"/>
      <c r="DG2111" s="12"/>
      <c r="DH2111" s="12"/>
      <c r="DI2111" s="12"/>
      <c r="DJ2111" s="12"/>
      <c r="DK2111" s="12"/>
      <c r="DL2111" s="12"/>
      <c r="DM2111" s="12"/>
      <c r="DN2111" s="12"/>
      <c r="DO2111" s="12"/>
      <c r="DP2111" s="12"/>
      <c r="DQ2111" s="12"/>
      <c r="DR2111" s="12"/>
      <c r="DS2111" s="12"/>
      <c r="DT2111" s="12"/>
      <c r="DU2111" s="12"/>
      <c r="DV2111" s="12"/>
      <c r="DW2111" s="12"/>
      <c r="DX2111" s="12"/>
    </row>
    <row r="2112" spans="1:128" x14ac:dyDescent="0.25">
      <c r="A2112" s="34" t="s">
        <v>182</v>
      </c>
      <c r="B2112" s="1">
        <v>43906</v>
      </c>
      <c r="C2112" s="2">
        <v>8</v>
      </c>
      <c r="D2112" s="1" t="s">
        <v>221</v>
      </c>
      <c r="E2112" s="1" t="s">
        <v>19</v>
      </c>
      <c r="F2112" s="2">
        <v>133</v>
      </c>
      <c r="G2112" t="s">
        <v>32</v>
      </c>
      <c r="H2112" s="2"/>
      <c r="I2112" s="12"/>
      <c r="J2112" s="12"/>
      <c r="K2112" s="2"/>
      <c r="L2112" s="36"/>
      <c r="M2112" s="2"/>
      <c r="N2112" s="2"/>
      <c r="O2112" s="2"/>
      <c r="P2112" s="12"/>
      <c r="Q2112" s="12"/>
      <c r="R2112" s="12"/>
      <c r="S2112" s="12"/>
      <c r="T2112" s="12"/>
      <c r="U2112" s="19">
        <v>3287.7098809370614</v>
      </c>
      <c r="V2112" s="40">
        <v>328.77098809370614</v>
      </c>
      <c r="W2112" s="19">
        <v>269.94984588363889</v>
      </c>
      <c r="X2112" s="41">
        <f>V2112/100</f>
        <v>3.2877098809370615</v>
      </c>
      <c r="Y2112" s="25">
        <v>8.2108779563815383E-3</v>
      </c>
      <c r="Z2112" s="19">
        <v>2196.4354748038459</v>
      </c>
      <c r="AA2112" s="40">
        <v>219.6435474803846</v>
      </c>
      <c r="AB2112" s="19"/>
      <c r="AC2112" s="42"/>
      <c r="AD2112" s="19">
        <v>687.12153747149455</v>
      </c>
      <c r="AE2112" s="41">
        <f>AD2112/100</f>
        <v>6.8712153747149456</v>
      </c>
      <c r="AF2112" s="25">
        <v>3.1283483869830438E-2</v>
      </c>
      <c r="AG2112" s="19"/>
      <c r="AH2112" s="19"/>
      <c r="AI2112" s="19"/>
      <c r="AJ2112" s="19"/>
      <c r="AK2112" s="19"/>
      <c r="AL2112" s="19"/>
      <c r="AM2112" s="19">
        <v>7289.0475319421366</v>
      </c>
      <c r="AN2112" s="40">
        <v>728.90475319421364</v>
      </c>
      <c r="AO2112" s="19">
        <v>1686.8500340196383</v>
      </c>
      <c r="AP2112" s="41">
        <f>AO2112/100</f>
        <v>16.868500340196384</v>
      </c>
      <c r="AQ2112" s="25">
        <v>2.3142255920646799E-2</v>
      </c>
      <c r="AR2112" s="41"/>
      <c r="AS2112" s="19"/>
      <c r="AT2112" s="19"/>
      <c r="AU2112" s="19"/>
      <c r="AV2112" s="19"/>
      <c r="AW2112" s="19"/>
      <c r="AX2112" s="19"/>
      <c r="AY2112" s="19"/>
      <c r="AZ2112" s="19"/>
      <c r="BA2112" s="19"/>
      <c r="BB2112" s="40">
        <v>0</v>
      </c>
      <c r="BC2112" s="12">
        <f>U2112+Z2112+AM2112+BA2112</f>
        <v>12773.192887683044</v>
      </c>
      <c r="BD2112">
        <f>V2112+AA2112+AN2112</f>
        <v>1277.3192887683044</v>
      </c>
      <c r="BE2112" s="19"/>
      <c r="BF2112" s="13"/>
      <c r="BG2112" s="12"/>
      <c r="BH2112" s="12"/>
      <c r="BJ2112" s="12"/>
      <c r="BK2112" s="12"/>
      <c r="BL2112" s="12"/>
      <c r="BM2112" s="12"/>
      <c r="BN2112" s="12"/>
      <c r="BO2112" s="12"/>
      <c r="BP2112" s="12"/>
      <c r="BQ2112" s="12"/>
      <c r="BR2112" s="12"/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2"/>
      <c r="CH2112" s="12"/>
      <c r="CI2112" s="12"/>
      <c r="CJ2112" s="12"/>
      <c r="CK2112" s="12"/>
      <c r="CL2112" s="12"/>
      <c r="CM2112" s="12"/>
      <c r="CN2112" s="12"/>
      <c r="CO2112" s="12"/>
      <c r="CP2112" s="12"/>
      <c r="CQ2112" s="12"/>
      <c r="CR2112" s="12"/>
      <c r="CS2112" s="12"/>
      <c r="CT2112" s="12"/>
      <c r="CU2112" s="12"/>
      <c r="CV2112" s="12"/>
      <c r="CW2112" s="12"/>
      <c r="CX2112" s="12"/>
      <c r="CY2112" s="12"/>
      <c r="CZ2112" s="12"/>
      <c r="DA2112" s="12"/>
      <c r="DB2112" s="12"/>
      <c r="DC2112" s="12"/>
      <c r="DD2112" s="12"/>
      <c r="DE2112" s="12"/>
      <c r="DF2112" s="12"/>
      <c r="DG2112" s="12"/>
      <c r="DH2112" s="12"/>
      <c r="DI2112" s="12"/>
      <c r="DJ2112" s="12"/>
      <c r="DK2112" s="12"/>
      <c r="DL2112" s="12"/>
      <c r="DM2112" s="12"/>
      <c r="DN2112" s="12"/>
      <c r="DO2112" s="12"/>
      <c r="DP2112" s="12"/>
      <c r="DQ2112" s="12"/>
      <c r="DR2112" s="12"/>
      <c r="DS2112" s="12"/>
      <c r="DT2112" s="12"/>
      <c r="DU2112" s="12"/>
      <c r="DV2112" s="12"/>
      <c r="DW2112" s="12"/>
      <c r="DX2112" s="12"/>
    </row>
    <row r="2113" spans="1:128" x14ac:dyDescent="0.25">
      <c r="A2113" s="34" t="s">
        <v>182</v>
      </c>
      <c r="B2113" s="1">
        <v>43996</v>
      </c>
      <c r="C2113" s="36">
        <v>9</v>
      </c>
      <c r="D2113" t="s">
        <v>122</v>
      </c>
      <c r="E2113" s="1" t="s">
        <v>22</v>
      </c>
      <c r="F2113" s="2">
        <v>223</v>
      </c>
      <c r="G2113" t="s">
        <v>32</v>
      </c>
      <c r="H2113" s="2"/>
      <c r="I2113" s="12"/>
      <c r="J2113" s="12"/>
      <c r="K2113" s="2"/>
      <c r="L2113" s="36"/>
      <c r="M2113" s="2"/>
      <c r="N2113" s="2"/>
      <c r="O2113" s="2"/>
      <c r="P2113" s="12"/>
      <c r="Q2113" s="12"/>
      <c r="R2113" s="12"/>
      <c r="S2113" s="12"/>
      <c r="T2113" s="12"/>
      <c r="U2113" s="19"/>
      <c r="W2113" s="19"/>
      <c r="X2113" s="41"/>
      <c r="Z2113" s="19"/>
      <c r="AB2113" s="19"/>
      <c r="AC2113" s="42"/>
      <c r="AD2113" s="19"/>
      <c r="AE2113" s="41"/>
      <c r="AG2113" s="19"/>
      <c r="AH2113" s="19"/>
      <c r="AI2113" s="19"/>
      <c r="AJ2113" s="19"/>
      <c r="AK2113" s="19"/>
      <c r="AL2113" s="19"/>
      <c r="AM2113" s="19"/>
      <c r="AO2113" s="19"/>
      <c r="AP2113" s="41"/>
      <c r="AR2113" s="41"/>
      <c r="AS2113" s="19"/>
      <c r="AT2113" s="19"/>
      <c r="AU2113" s="19"/>
      <c r="AV2113" s="19"/>
      <c r="AW2113" s="19"/>
      <c r="AX2113" s="19"/>
      <c r="AY2113" s="19"/>
      <c r="AZ2113" s="19">
        <v>43.835000000000001</v>
      </c>
      <c r="BA2113" s="19">
        <v>2624</v>
      </c>
      <c r="BB2113" s="40">
        <v>262.39999999999998</v>
      </c>
      <c r="BC2113" s="12"/>
      <c r="BE2113" s="19"/>
      <c r="BF2113" s="13"/>
      <c r="BG2113" s="12"/>
      <c r="BH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2"/>
      <c r="CH2113" s="12"/>
      <c r="CI2113" s="12"/>
      <c r="CJ2113" s="12"/>
      <c r="CK2113" s="12"/>
      <c r="CL2113" s="12"/>
      <c r="CM2113" s="12"/>
      <c r="CN2113" s="12"/>
      <c r="CO2113" s="12"/>
      <c r="CP2113" s="12"/>
      <c r="CQ2113" s="12"/>
      <c r="CR2113" s="12"/>
      <c r="CS2113" s="12"/>
      <c r="CT2113" s="12"/>
      <c r="CU2113" s="12"/>
      <c r="CV2113" s="12"/>
      <c r="CW2113" s="12"/>
      <c r="CX2113" s="12"/>
      <c r="CY2113" s="12"/>
      <c r="CZ2113" s="12"/>
      <c r="DA2113" s="12"/>
      <c r="DB2113" s="12"/>
      <c r="DC2113" s="12"/>
      <c r="DD2113" s="12"/>
      <c r="DE2113" s="12"/>
      <c r="DF2113" s="12"/>
      <c r="DG2113" s="12"/>
      <c r="DH2113" s="12"/>
      <c r="DI2113" s="12"/>
      <c r="DJ2113" s="12"/>
      <c r="DK2113" s="12"/>
      <c r="DL2113" s="12"/>
      <c r="DM2113" s="12"/>
      <c r="DN2113" s="12"/>
      <c r="DO2113" s="12"/>
      <c r="DP2113" s="12"/>
      <c r="DQ2113" s="12"/>
      <c r="DR2113" s="12"/>
      <c r="DS2113" s="12"/>
      <c r="DT2113" s="12"/>
      <c r="DU2113" s="12"/>
      <c r="DV2113" s="12"/>
      <c r="DW2113" s="12"/>
      <c r="DX2113" s="12"/>
    </row>
    <row r="2114" spans="1:128" x14ac:dyDescent="0.25">
      <c r="A2114" s="34" t="s">
        <v>183</v>
      </c>
      <c r="B2114" s="1">
        <v>43773</v>
      </c>
      <c r="C2114" s="2">
        <v>0</v>
      </c>
      <c r="D2114" s="1" t="s">
        <v>223</v>
      </c>
      <c r="E2114" t="s">
        <v>14</v>
      </c>
      <c r="F2114">
        <v>0</v>
      </c>
      <c r="G2114" t="s">
        <v>32</v>
      </c>
      <c r="H2114" s="2"/>
      <c r="I2114" s="12"/>
      <c r="J2114" s="12"/>
      <c r="K2114" s="2"/>
      <c r="L2114" s="36"/>
      <c r="M2114" s="2"/>
      <c r="N2114" s="2"/>
      <c r="O2114" s="2"/>
      <c r="P2114" s="12"/>
      <c r="Q2114" s="12"/>
      <c r="R2114" s="12"/>
      <c r="S2114" s="12"/>
      <c r="T2114" s="12"/>
      <c r="U2114" s="19"/>
      <c r="W2114" s="19"/>
      <c r="X2114" s="41"/>
      <c r="Z2114" s="19"/>
      <c r="AB2114" s="19"/>
      <c r="AC2114" s="42"/>
      <c r="AD2114" s="19"/>
      <c r="AE2114" s="41"/>
      <c r="AG2114" s="19"/>
      <c r="AH2114" s="19"/>
      <c r="AI2114" s="19"/>
      <c r="AJ2114" s="19"/>
      <c r="AK2114" s="19"/>
      <c r="AL2114" s="19"/>
      <c r="AM2114" s="19"/>
      <c r="AO2114" s="19"/>
      <c r="AP2114" s="41"/>
      <c r="AR2114" s="41"/>
      <c r="AS2114" s="19"/>
      <c r="AT2114" s="19"/>
      <c r="AU2114" s="19"/>
      <c r="AV2114" s="19"/>
      <c r="AW2114" s="19"/>
      <c r="AX2114" s="19"/>
      <c r="AY2114" s="19"/>
      <c r="AZ2114" s="19"/>
      <c r="BA2114" s="19"/>
      <c r="BB2114" s="40">
        <v>0</v>
      </c>
      <c r="BC2114" s="12"/>
      <c r="BE2114" s="19"/>
      <c r="BF2114" s="12"/>
      <c r="BG2114" s="12"/>
      <c r="BH2114" s="12"/>
      <c r="BJ2114" s="12"/>
      <c r="BK2114" s="12"/>
      <c r="BL2114" s="12"/>
      <c r="BM2114" s="12"/>
      <c r="BN2114" s="12"/>
      <c r="BO2114" s="12"/>
      <c r="BP2114" s="12"/>
      <c r="BQ2114" s="12"/>
      <c r="BR2114" s="12"/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2"/>
      <c r="CH2114" s="12"/>
      <c r="CI2114" s="12"/>
      <c r="CJ2114" s="12"/>
      <c r="CK2114" s="12"/>
      <c r="CL2114" s="12"/>
      <c r="CM2114" s="12"/>
      <c r="CN2114" s="12"/>
      <c r="CO2114" s="12"/>
      <c r="CP2114" s="12"/>
      <c r="CQ2114" s="12"/>
      <c r="CR2114" s="12"/>
      <c r="CS2114" s="12"/>
      <c r="CT2114" s="12"/>
      <c r="CU2114" s="12"/>
      <c r="CV2114" s="12"/>
      <c r="CW2114" s="12"/>
      <c r="CX2114" s="12"/>
      <c r="CY2114" s="12"/>
      <c r="CZ2114" s="12"/>
      <c r="DA2114" s="12"/>
      <c r="DB2114" s="12"/>
      <c r="DC2114" s="12"/>
      <c r="DD2114" s="12"/>
      <c r="DE2114" s="12"/>
      <c r="DF2114" s="12"/>
      <c r="DG2114" s="12"/>
      <c r="DH2114" s="12"/>
      <c r="DI2114" s="12"/>
      <c r="DJ2114" s="12"/>
      <c r="DK2114" s="12"/>
      <c r="DL2114" s="12"/>
      <c r="DM2114" s="12"/>
      <c r="DN2114" s="12"/>
      <c r="DO2114" s="12"/>
      <c r="DP2114" s="12"/>
      <c r="DQ2114" s="12"/>
      <c r="DR2114" s="12"/>
      <c r="DS2114" s="12"/>
      <c r="DT2114" s="12"/>
      <c r="DU2114" s="12"/>
      <c r="DV2114" s="12"/>
      <c r="DW2114" s="12"/>
      <c r="DX2114" s="12"/>
    </row>
    <row r="2115" spans="1:128" x14ac:dyDescent="0.25">
      <c r="A2115" s="34" t="s">
        <v>183</v>
      </c>
      <c r="B2115" s="1">
        <v>43906</v>
      </c>
      <c r="C2115" s="2">
        <v>8</v>
      </c>
      <c r="D2115" s="1" t="s">
        <v>221</v>
      </c>
      <c r="E2115" s="1" t="s">
        <v>19</v>
      </c>
      <c r="F2115" s="2">
        <v>133</v>
      </c>
      <c r="G2115" t="s">
        <v>32</v>
      </c>
      <c r="H2115" s="2"/>
      <c r="I2115" s="12"/>
      <c r="J2115" s="12"/>
      <c r="K2115" s="2"/>
      <c r="L2115" s="36"/>
      <c r="M2115" s="2"/>
      <c r="N2115" s="2"/>
      <c r="O2115" s="2"/>
      <c r="P2115" s="12"/>
      <c r="Q2115" s="12"/>
      <c r="R2115" s="12"/>
      <c r="S2115" s="12"/>
      <c r="T2115" s="12"/>
      <c r="U2115" s="19">
        <v>3600.0856945745268</v>
      </c>
      <c r="V2115" s="40">
        <v>360.00856945745267</v>
      </c>
      <c r="W2115" s="19">
        <v>331.31911949167591</v>
      </c>
      <c r="X2115" s="41">
        <f>V2115/100</f>
        <v>3.6000856945745268</v>
      </c>
      <c r="Y2115" s="25">
        <v>9.2030898039729171E-3</v>
      </c>
      <c r="Z2115" s="19">
        <v>2323.2877794607593</v>
      </c>
      <c r="AA2115" s="40">
        <v>232.32877794607595</v>
      </c>
      <c r="AB2115" s="19"/>
      <c r="AC2115" s="42"/>
      <c r="AD2115" s="19">
        <v>762.99664459244264</v>
      </c>
      <c r="AE2115" s="41">
        <f>AD2115/100</f>
        <v>7.6299664459244267</v>
      </c>
      <c r="AF2115" s="25">
        <v>3.2841245554587985E-2</v>
      </c>
      <c r="AG2115" s="19"/>
      <c r="AH2115" s="19"/>
      <c r="AI2115" s="19"/>
      <c r="AJ2115" s="19"/>
      <c r="AK2115" s="19"/>
      <c r="AL2115" s="19"/>
      <c r="AM2115" s="19">
        <v>7323.1399581316036</v>
      </c>
      <c r="AN2115" s="40">
        <v>732.31399581316032</v>
      </c>
      <c r="AO2115" s="19">
        <v>2365.367365450446</v>
      </c>
      <c r="AP2115" s="41">
        <f>AO2115/100</f>
        <v>23.653673654504459</v>
      </c>
      <c r="AQ2115" s="25">
        <v>3.2299906583431411E-2</v>
      </c>
      <c r="AR2115" s="41"/>
      <c r="AS2115" s="19"/>
      <c r="AT2115" s="19"/>
      <c r="AU2115" s="19"/>
      <c r="AV2115" s="19"/>
      <c r="AW2115" s="19"/>
      <c r="AX2115" s="19"/>
      <c r="AY2115" s="19"/>
      <c r="AZ2115" s="19"/>
      <c r="BA2115" s="19"/>
      <c r="BB2115" s="40">
        <v>0</v>
      </c>
      <c r="BC2115" s="12">
        <f>U2115+Z2115+AM2115+BA2115</f>
        <v>13246.51343216689</v>
      </c>
      <c r="BD2115">
        <f>V2115+AA2115+AN2115</f>
        <v>1324.6513432166889</v>
      </c>
      <c r="BE2115" s="19"/>
      <c r="BF2115" s="12"/>
      <c r="BG2115" s="12"/>
      <c r="BH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2"/>
      <c r="CH2115" s="12"/>
      <c r="CI2115" s="12"/>
      <c r="CJ2115" s="12"/>
      <c r="CK2115" s="12"/>
      <c r="CL2115" s="12"/>
      <c r="CM2115" s="12"/>
      <c r="CN2115" s="12"/>
      <c r="CO2115" s="12"/>
      <c r="CP2115" s="12"/>
      <c r="CQ2115" s="12"/>
      <c r="CR2115" s="12"/>
      <c r="CS2115" s="12"/>
      <c r="CT2115" s="12"/>
      <c r="CU2115" s="12"/>
      <c r="CV2115" s="12"/>
      <c r="CW2115" s="12"/>
      <c r="CX2115" s="12"/>
      <c r="CY2115" s="12"/>
      <c r="CZ2115" s="12"/>
      <c r="DA2115" s="12"/>
      <c r="DB2115" s="12"/>
      <c r="DC2115" s="12"/>
      <c r="DD2115" s="12"/>
      <c r="DE2115" s="12"/>
      <c r="DF2115" s="12"/>
      <c r="DG2115" s="12"/>
      <c r="DH2115" s="12"/>
      <c r="DI2115" s="12"/>
      <c r="DJ2115" s="12"/>
      <c r="DK2115" s="12"/>
      <c r="DL2115" s="12"/>
      <c r="DM2115" s="12"/>
      <c r="DN2115" s="12"/>
      <c r="DO2115" s="12"/>
      <c r="DP2115" s="12"/>
      <c r="DQ2115" s="12"/>
      <c r="DR2115" s="12"/>
      <c r="DS2115" s="12"/>
      <c r="DT2115" s="12"/>
      <c r="DU2115" s="12"/>
      <c r="DV2115" s="12"/>
      <c r="DW2115" s="12"/>
      <c r="DX2115" s="12"/>
    </row>
    <row r="2116" spans="1:128" x14ac:dyDescent="0.25">
      <c r="A2116" s="34" t="s">
        <v>183</v>
      </c>
      <c r="B2116" s="1">
        <v>43996</v>
      </c>
      <c r="C2116" s="36">
        <v>9</v>
      </c>
      <c r="D2116" t="s">
        <v>122</v>
      </c>
      <c r="E2116" s="1" t="s">
        <v>22</v>
      </c>
      <c r="F2116" s="2">
        <v>223</v>
      </c>
      <c r="G2116" t="s">
        <v>32</v>
      </c>
      <c r="H2116" s="2"/>
      <c r="I2116" s="12"/>
      <c r="J2116" s="12"/>
      <c r="K2116" s="2"/>
      <c r="L2116" s="36"/>
      <c r="M2116" s="2"/>
      <c r="N2116" s="2"/>
      <c r="O2116" s="2"/>
      <c r="P2116" s="12"/>
      <c r="Q2116" s="12"/>
      <c r="R2116" s="12"/>
      <c r="S2116" s="12"/>
      <c r="T2116" s="12"/>
      <c r="U2116" s="19"/>
      <c r="W2116" s="19"/>
      <c r="X2116" s="41"/>
      <c r="Z2116" s="19"/>
      <c r="AB2116" s="19"/>
      <c r="AC2116" s="42"/>
      <c r="AD2116" s="19"/>
      <c r="AE2116" s="41"/>
      <c r="AG2116" s="19"/>
      <c r="AH2116" s="19"/>
      <c r="AI2116" s="19"/>
      <c r="AJ2116" s="19"/>
      <c r="AK2116" s="19"/>
      <c r="AL2116" s="19"/>
      <c r="AM2116" s="19"/>
      <c r="AO2116" s="19"/>
      <c r="AP2116" s="41"/>
      <c r="AR2116" s="41"/>
      <c r="AS2116" s="19"/>
      <c r="AT2116" s="19"/>
      <c r="AU2116" s="19"/>
      <c r="AV2116" s="19"/>
      <c r="AW2116" s="19"/>
      <c r="AX2116" s="19"/>
      <c r="AY2116" s="19"/>
      <c r="AZ2116" s="19">
        <v>43.525000000000006</v>
      </c>
      <c r="BA2116" s="19">
        <v>2296.5</v>
      </c>
      <c r="BB2116" s="40">
        <v>229.65</v>
      </c>
      <c r="BC2116" s="12"/>
      <c r="BE2116" s="19"/>
      <c r="BF2116" s="12"/>
      <c r="BG2116" s="12"/>
      <c r="BH2116" s="12"/>
      <c r="BJ2116" s="12"/>
      <c r="BK2116" s="12"/>
      <c r="BL2116" s="12"/>
      <c r="BM2116" s="12"/>
      <c r="BN2116" s="12"/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2"/>
      <c r="CH2116" s="12"/>
      <c r="CI2116" s="12"/>
      <c r="CJ2116" s="12"/>
      <c r="CK2116" s="12"/>
      <c r="CL2116" s="12"/>
      <c r="CM2116" s="12"/>
      <c r="CN2116" s="12"/>
      <c r="CO2116" s="12"/>
      <c r="CP2116" s="12"/>
      <c r="CQ2116" s="12"/>
      <c r="CR2116" s="12"/>
      <c r="CS2116" s="12"/>
      <c r="CT2116" s="12"/>
      <c r="CU2116" s="12"/>
      <c r="CV2116" s="12"/>
      <c r="CW2116" s="12"/>
      <c r="CX2116" s="12"/>
      <c r="CY2116" s="12"/>
      <c r="CZ2116" s="12"/>
      <c r="DA2116" s="12"/>
      <c r="DB2116" s="12"/>
      <c r="DC2116" s="12"/>
      <c r="DD2116" s="12"/>
      <c r="DE2116" s="12"/>
      <c r="DF2116" s="12"/>
      <c r="DG2116" s="12"/>
      <c r="DH2116" s="12"/>
      <c r="DI2116" s="12"/>
      <c r="DJ2116" s="12"/>
      <c r="DK2116" s="12"/>
      <c r="DL2116" s="12"/>
      <c r="DM2116" s="12"/>
      <c r="DN2116" s="12"/>
      <c r="DO2116" s="12"/>
      <c r="DP2116" s="12"/>
      <c r="DQ2116" s="12"/>
      <c r="DR2116" s="12"/>
      <c r="DS2116" s="12"/>
      <c r="DT2116" s="12"/>
      <c r="DU2116" s="12"/>
      <c r="DV2116" s="12"/>
      <c r="DW2116" s="12"/>
      <c r="DX2116" s="12"/>
    </row>
    <row r="2117" spans="1:128" x14ac:dyDescent="0.25">
      <c r="A2117" s="34" t="s">
        <v>184</v>
      </c>
      <c r="B2117" s="1">
        <v>43773</v>
      </c>
      <c r="C2117" s="2">
        <v>0</v>
      </c>
      <c r="D2117" s="1" t="s">
        <v>223</v>
      </c>
      <c r="E2117" t="s">
        <v>14</v>
      </c>
      <c r="F2117">
        <v>0</v>
      </c>
      <c r="G2117" t="s">
        <v>33</v>
      </c>
      <c r="H2117" s="2"/>
      <c r="I2117" s="12"/>
      <c r="J2117" s="12"/>
      <c r="K2117" s="2"/>
      <c r="L2117" s="36"/>
      <c r="M2117" s="2"/>
      <c r="N2117" s="2"/>
      <c r="O2117" s="2"/>
      <c r="P2117" s="12"/>
      <c r="Q2117" s="12"/>
      <c r="R2117" s="12"/>
      <c r="S2117" s="12"/>
      <c r="T2117" s="12"/>
      <c r="U2117" s="19"/>
      <c r="W2117" s="19"/>
      <c r="X2117" s="41"/>
      <c r="Z2117" s="19"/>
      <c r="AB2117" s="19"/>
      <c r="AC2117" s="42"/>
      <c r="AD2117" s="19"/>
      <c r="AE2117" s="41"/>
      <c r="AG2117" s="19"/>
      <c r="AH2117" s="19"/>
      <c r="AI2117" s="19"/>
      <c r="AJ2117" s="19"/>
      <c r="AK2117" s="19"/>
      <c r="AL2117" s="19"/>
      <c r="AM2117" s="19"/>
      <c r="AO2117" s="19"/>
      <c r="AP2117" s="41"/>
      <c r="AR2117" s="41"/>
      <c r="AS2117" s="19"/>
      <c r="AT2117" s="19"/>
      <c r="AU2117" s="19"/>
      <c r="AV2117" s="19"/>
      <c r="AW2117" s="19"/>
      <c r="AX2117" s="19"/>
      <c r="AY2117" s="19"/>
      <c r="AZ2117" s="19"/>
      <c r="BA2117" s="19"/>
      <c r="BB2117" s="40">
        <v>0</v>
      </c>
      <c r="BC2117" s="12"/>
      <c r="BE2117" s="19"/>
      <c r="BF2117" s="12"/>
      <c r="BG2117" s="12"/>
      <c r="BH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  <c r="BU2117" s="12"/>
      <c r="BV2117" s="12"/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2"/>
      <c r="CH2117" s="12"/>
      <c r="CI2117" s="12"/>
      <c r="CJ2117" s="12"/>
      <c r="CK2117" s="12"/>
      <c r="CL2117" s="12"/>
      <c r="CM2117" s="12"/>
      <c r="CN2117" s="12"/>
      <c r="CO2117" s="12"/>
      <c r="CP2117" s="12"/>
      <c r="CQ2117" s="12"/>
      <c r="CR2117" s="12"/>
      <c r="CS2117" s="12"/>
      <c r="CT2117" s="12"/>
      <c r="CU2117" s="12"/>
      <c r="CV2117" s="12"/>
      <c r="CW2117" s="12"/>
      <c r="CX2117" s="12"/>
      <c r="CY2117" s="12"/>
      <c r="CZ2117" s="12"/>
      <c r="DA2117" s="12"/>
      <c r="DB2117" s="12"/>
      <c r="DC2117" s="12"/>
      <c r="DD2117" s="12"/>
      <c r="DE2117" s="12"/>
      <c r="DF2117" s="12"/>
      <c r="DG2117" s="12"/>
      <c r="DH2117" s="12"/>
      <c r="DI2117" s="12"/>
      <c r="DJ2117" s="12"/>
      <c r="DK2117" s="12"/>
      <c r="DL2117" s="12"/>
      <c r="DM2117" s="12"/>
      <c r="DN2117" s="12"/>
      <c r="DO2117" s="12"/>
      <c r="DP2117" s="12"/>
      <c r="DQ2117" s="12"/>
      <c r="DR2117" s="12"/>
      <c r="DS2117" s="12"/>
      <c r="DT2117" s="12"/>
      <c r="DU2117" s="12"/>
      <c r="DV2117" s="12"/>
      <c r="DW2117" s="12"/>
      <c r="DX2117" s="12"/>
    </row>
    <row r="2118" spans="1:128" x14ac:dyDescent="0.25">
      <c r="A2118" s="34" t="s">
        <v>184</v>
      </c>
      <c r="B2118" s="1">
        <v>43850</v>
      </c>
      <c r="C2118" s="2">
        <v>5</v>
      </c>
      <c r="D2118" s="1" t="s">
        <v>262</v>
      </c>
      <c r="E2118" t="s">
        <v>100</v>
      </c>
      <c r="F2118" s="2">
        <v>77</v>
      </c>
      <c r="G2118" t="s">
        <v>33</v>
      </c>
      <c r="H2118" s="2"/>
      <c r="I2118" s="12"/>
      <c r="J2118" s="12"/>
      <c r="K2118" s="2"/>
      <c r="L2118" s="36"/>
      <c r="M2118" s="2"/>
      <c r="N2118" s="2"/>
      <c r="O2118" s="2"/>
      <c r="P2118" s="12"/>
      <c r="Q2118" s="12"/>
      <c r="R2118" s="12"/>
      <c r="S2118" s="12"/>
      <c r="T2118" s="12"/>
      <c r="U2118" s="19">
        <v>1642.9929763881839</v>
      </c>
      <c r="V2118" s="40">
        <v>164.29929763881839</v>
      </c>
      <c r="W2118" s="19">
        <v>209.97940743657301</v>
      </c>
      <c r="X2118" s="41">
        <f>V2118/100</f>
        <v>1.6429929763881839</v>
      </c>
      <c r="Y2118" s="25">
        <v>1.2780298543830291E-2</v>
      </c>
      <c r="Z2118" s="19">
        <v>1397.4094083779801</v>
      </c>
      <c r="AA2118" s="40">
        <v>139.74094083779801</v>
      </c>
      <c r="AB2118" s="19"/>
      <c r="AC2118" s="42"/>
      <c r="AD2118" s="19">
        <v>544.25076627909789</v>
      </c>
      <c r="AE2118" s="41">
        <f>AD2118/100</f>
        <v>5.4425076627909785</v>
      </c>
      <c r="AF2118" s="25">
        <v>3.8947123371011791E-2</v>
      </c>
      <c r="AG2118" s="19"/>
      <c r="AH2118" s="19"/>
      <c r="AI2118" s="19"/>
      <c r="AJ2118" s="19"/>
      <c r="AK2118" s="19"/>
      <c r="AL2118" s="19"/>
      <c r="AM2118" s="19">
        <v>403.29771574847712</v>
      </c>
      <c r="AN2118" s="40">
        <v>40.329771574847712</v>
      </c>
      <c r="AO2118" s="19">
        <v>129.30047769044288</v>
      </c>
      <c r="AP2118" s="41">
        <f>AO2118/100</f>
        <v>1.2930047769044288</v>
      </c>
      <c r="AQ2118" s="25">
        <v>3.2060800902498326E-2</v>
      </c>
      <c r="AR2118" s="41"/>
      <c r="AS2118" s="19"/>
      <c r="AT2118" s="19"/>
      <c r="AU2118" s="19"/>
      <c r="AV2118" s="19"/>
      <c r="AW2118" s="19"/>
      <c r="AX2118" s="19"/>
      <c r="AY2118" s="19"/>
      <c r="AZ2118" s="19"/>
      <c r="BA2118" s="19"/>
      <c r="BB2118" s="40">
        <v>0</v>
      </c>
      <c r="BC2118" s="12">
        <f>U2118+Z2118+AM2118+BA2118</f>
        <v>3443.7001005146408</v>
      </c>
      <c r="BD2118">
        <f>V2118+AA2118+AN2118</f>
        <v>344.37001005146413</v>
      </c>
      <c r="BE2118" s="19"/>
      <c r="BF2118" s="12"/>
      <c r="BG2118" s="12"/>
      <c r="BH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/>
      <c r="BT2118" s="12"/>
      <c r="BU2118" s="12"/>
      <c r="BV2118" s="12"/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2"/>
      <c r="CH2118" s="12"/>
      <c r="CI2118" s="12"/>
      <c r="CJ2118" s="12"/>
      <c r="CK2118" s="12"/>
      <c r="CL2118" s="12"/>
      <c r="CM2118" s="12"/>
      <c r="CN2118" s="12"/>
      <c r="CO2118" s="12"/>
      <c r="CP2118" s="12"/>
      <c r="CQ2118" s="12"/>
      <c r="CR2118" s="12"/>
      <c r="CS2118" s="12"/>
      <c r="CT2118" s="12"/>
      <c r="CU2118" s="12"/>
      <c r="CV2118" s="12"/>
      <c r="CW2118" s="12"/>
      <c r="CX2118" s="12"/>
      <c r="CY2118" s="12"/>
      <c r="CZ2118" s="12"/>
      <c r="DA2118" s="12"/>
      <c r="DB2118" s="12"/>
      <c r="DC2118" s="12"/>
      <c r="DD2118" s="12"/>
      <c r="DE2118" s="12"/>
      <c r="DF2118" s="12"/>
      <c r="DG2118" s="12"/>
      <c r="DH2118" s="12"/>
      <c r="DI2118" s="12"/>
      <c r="DJ2118" s="12"/>
      <c r="DK2118" s="12"/>
      <c r="DL2118" s="12"/>
      <c r="DM2118" s="12"/>
      <c r="DN2118" s="12"/>
      <c r="DO2118" s="12"/>
      <c r="DP2118" s="12"/>
      <c r="DQ2118" s="12"/>
      <c r="DR2118" s="12"/>
      <c r="DS2118" s="12"/>
      <c r="DT2118" s="12"/>
      <c r="DU2118" s="12"/>
      <c r="DV2118" s="12"/>
      <c r="DW2118" s="12"/>
      <c r="DX2118" s="12"/>
    </row>
    <row r="2119" spans="1:128" x14ac:dyDescent="0.25">
      <c r="A2119" s="34" t="s">
        <v>184</v>
      </c>
      <c r="B2119" s="1">
        <v>43865</v>
      </c>
      <c r="C2119" s="2"/>
      <c r="D2119" s="1"/>
      <c r="E2119" s="1"/>
      <c r="F2119" s="2">
        <v>92</v>
      </c>
      <c r="G2119" t="s">
        <v>33</v>
      </c>
      <c r="H2119" s="2"/>
      <c r="I2119" s="12"/>
      <c r="J2119" s="12"/>
      <c r="K2119" s="2"/>
      <c r="L2119" s="36"/>
      <c r="M2119" s="2"/>
      <c r="N2119" s="2"/>
      <c r="O2119" s="2"/>
      <c r="P2119" s="12"/>
      <c r="Q2119" s="12"/>
      <c r="R2119" s="12"/>
      <c r="S2119" s="12"/>
      <c r="T2119" s="12"/>
      <c r="U2119" s="19">
        <v>2346.8582860383394</v>
      </c>
      <c r="V2119" s="40">
        <v>234.68582860383395</v>
      </c>
      <c r="W2119" s="19">
        <v>270.43985195539437</v>
      </c>
      <c r="X2119" s="41">
        <f>V2119/100</f>
        <v>2.3468582860383393</v>
      </c>
      <c r="Y2119" s="25">
        <v>1.1523484548013153E-2</v>
      </c>
      <c r="Z2119" s="19">
        <v>1809.1109851748308</v>
      </c>
      <c r="AA2119" s="40">
        <v>180.91109851748308</v>
      </c>
      <c r="AB2119" s="19"/>
      <c r="AC2119" s="42"/>
      <c r="AD2119" s="19">
        <v>698.70426122202753</v>
      </c>
      <c r="AE2119" s="41">
        <f>AD2119/100</f>
        <v>6.9870426122202751</v>
      </c>
      <c r="AF2119" s="25">
        <v>3.8621414990441028E-2</v>
      </c>
      <c r="AG2119" s="19"/>
      <c r="AH2119" s="19"/>
      <c r="AI2119" s="19"/>
      <c r="AJ2119" s="19"/>
      <c r="AK2119" s="19"/>
      <c r="AL2119" s="19"/>
      <c r="AM2119" s="19">
        <v>1266.4452998233305</v>
      </c>
      <c r="AN2119" s="40">
        <v>126.64452998233305</v>
      </c>
      <c r="AO2119" s="19">
        <v>392.90648115997999</v>
      </c>
      <c r="AP2119" s="41">
        <f>AO2119/100</f>
        <v>3.9290648115997997</v>
      </c>
      <c r="AQ2119" s="25">
        <v>3.1024354641672289E-2</v>
      </c>
      <c r="AR2119" s="41"/>
      <c r="AS2119" s="19"/>
      <c r="AT2119" s="19"/>
      <c r="AU2119" s="19"/>
      <c r="AV2119" s="19"/>
      <c r="AW2119" s="19"/>
      <c r="AX2119" s="19"/>
      <c r="AY2119" s="19"/>
      <c r="AZ2119" s="19"/>
      <c r="BA2119" s="19"/>
      <c r="BB2119" s="40">
        <v>0</v>
      </c>
      <c r="BC2119" s="12">
        <f>U2119+Z2119+AM2119+BA2119</f>
        <v>5422.414571036501</v>
      </c>
      <c r="BD2119">
        <f>V2119+AA2119+AN2119</f>
        <v>542.24145710365008</v>
      </c>
      <c r="BE2119" s="19"/>
      <c r="BF2119" s="12"/>
      <c r="BG2119" s="12"/>
      <c r="BH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  <c r="BU2119" s="12"/>
      <c r="BV2119" s="12"/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2"/>
      <c r="CH2119" s="12"/>
      <c r="CI2119" s="12"/>
      <c r="CJ2119" s="12"/>
      <c r="CK2119" s="12"/>
      <c r="CL2119" s="12"/>
      <c r="CM2119" s="12"/>
      <c r="CN2119" s="12"/>
      <c r="CO2119" s="12"/>
      <c r="CP2119" s="12"/>
      <c r="CQ2119" s="12"/>
      <c r="CR2119" s="12"/>
      <c r="CS2119" s="12"/>
      <c r="CT2119" s="12"/>
      <c r="CU2119" s="12"/>
      <c r="CV2119" s="12"/>
      <c r="CW2119" s="12"/>
      <c r="CX2119" s="12"/>
      <c r="CY2119" s="12"/>
      <c r="CZ2119" s="12"/>
      <c r="DA2119" s="12"/>
      <c r="DB2119" s="12"/>
      <c r="DC2119" s="12"/>
      <c r="DD2119" s="12"/>
      <c r="DE2119" s="12"/>
      <c r="DF2119" s="12"/>
      <c r="DG2119" s="12"/>
      <c r="DH2119" s="12"/>
      <c r="DI2119" s="12"/>
      <c r="DJ2119" s="12"/>
      <c r="DK2119" s="12"/>
      <c r="DL2119" s="12"/>
      <c r="DM2119" s="12"/>
      <c r="DN2119" s="12"/>
      <c r="DO2119" s="12"/>
      <c r="DP2119" s="12"/>
      <c r="DQ2119" s="12"/>
      <c r="DR2119" s="12"/>
      <c r="DS2119" s="12"/>
      <c r="DT2119" s="12"/>
      <c r="DU2119" s="12"/>
      <c r="DV2119" s="12"/>
      <c r="DW2119" s="12"/>
      <c r="DX2119" s="12"/>
    </row>
    <row r="2120" spans="1:128" x14ac:dyDescent="0.25">
      <c r="A2120" s="34" t="s">
        <v>184</v>
      </c>
      <c r="B2120" s="1">
        <v>43878</v>
      </c>
      <c r="C2120" s="2">
        <v>7</v>
      </c>
      <c r="D2120" t="s">
        <v>222</v>
      </c>
      <c r="E2120" s="1" t="s">
        <v>18</v>
      </c>
      <c r="F2120" s="2">
        <v>105</v>
      </c>
      <c r="G2120" t="s">
        <v>33</v>
      </c>
      <c r="H2120" s="2"/>
      <c r="I2120" s="12"/>
      <c r="J2120" s="12"/>
      <c r="K2120" s="2"/>
      <c r="L2120" s="36"/>
      <c r="M2120" s="2"/>
      <c r="N2120" s="2">
        <v>105</v>
      </c>
      <c r="O2120" s="2"/>
      <c r="P2120" s="12"/>
      <c r="Q2120" s="12"/>
      <c r="R2120" s="12"/>
      <c r="S2120" s="12"/>
      <c r="T2120" s="12"/>
      <c r="U2120" s="19">
        <v>2852.9911712053881</v>
      </c>
      <c r="V2120" s="40">
        <v>285.29911712053882</v>
      </c>
      <c r="W2120" s="19">
        <v>326.61389303376728</v>
      </c>
      <c r="X2120" s="41">
        <f>V2120/100</f>
        <v>2.8529911712053884</v>
      </c>
      <c r="Y2120" s="25">
        <v>1.1448121407812593E-2</v>
      </c>
      <c r="Z2120" s="19">
        <v>2044.7568135349527</v>
      </c>
      <c r="AA2120" s="40">
        <v>204.47568135349528</v>
      </c>
      <c r="AB2120" s="19"/>
      <c r="AC2120" s="42"/>
      <c r="AD2120" s="19">
        <v>652.68880630753813</v>
      </c>
      <c r="AE2120" s="41">
        <f>AD2120/100</f>
        <v>6.5268880630753809</v>
      </c>
      <c r="AF2120" s="25">
        <v>3.1920118910335207E-2</v>
      </c>
      <c r="AG2120" s="19"/>
      <c r="AH2120" s="19"/>
      <c r="AI2120" s="19"/>
      <c r="AJ2120" s="19"/>
      <c r="AK2120" s="19"/>
      <c r="AL2120" s="19"/>
      <c r="AM2120" s="19">
        <v>2805.5256466990877</v>
      </c>
      <c r="AN2120" s="40">
        <v>280.55256466990875</v>
      </c>
      <c r="AO2120" s="19">
        <v>607.70504042168011</v>
      </c>
      <c r="AP2120" s="41">
        <f>AO2120/100</f>
        <v>6.0770504042168012</v>
      </c>
      <c r="AQ2120" s="25">
        <v>2.1661004636927515E-2</v>
      </c>
      <c r="AR2120" s="41"/>
      <c r="AS2120" s="19"/>
      <c r="AT2120" s="19"/>
      <c r="AU2120" s="19"/>
      <c r="AV2120" s="19"/>
      <c r="AW2120" s="19"/>
      <c r="AX2120" s="19"/>
      <c r="AY2120" s="19"/>
      <c r="AZ2120" s="19"/>
      <c r="BA2120" s="19"/>
      <c r="BB2120" s="40">
        <v>0</v>
      </c>
      <c r="BC2120" s="12">
        <f>U2120+Z2120+AM2120+BA2120</f>
        <v>7703.2736314394288</v>
      </c>
      <c r="BD2120">
        <f>V2120+AA2120+AN2120</f>
        <v>770.32736314394288</v>
      </c>
      <c r="BE2120" s="19"/>
      <c r="BF2120" s="12"/>
      <c r="BG2120" s="12"/>
      <c r="BH2120" s="12"/>
      <c r="BJ2120" s="12"/>
      <c r="BK2120" s="12"/>
      <c r="BL2120" s="12"/>
      <c r="BM2120" s="12"/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2"/>
      <c r="CH2120" s="12"/>
      <c r="CI2120" s="12"/>
      <c r="CJ2120" s="12"/>
      <c r="CK2120" s="12"/>
      <c r="CL2120" s="12"/>
      <c r="CM2120" s="12"/>
      <c r="CN2120" s="12"/>
      <c r="CO2120" s="12"/>
      <c r="CP2120" s="12"/>
      <c r="CQ2120" s="12"/>
      <c r="CR2120" s="12"/>
      <c r="CS2120" s="12"/>
      <c r="CT2120" s="12"/>
      <c r="CU2120" s="12"/>
      <c r="CV2120" s="12"/>
      <c r="CW2120" s="12"/>
      <c r="CX2120" s="12"/>
      <c r="CY2120" s="12"/>
      <c r="CZ2120" s="12"/>
      <c r="DA2120" s="12"/>
      <c r="DB2120" s="12"/>
      <c r="DC2120" s="12"/>
      <c r="DD2120" s="12"/>
      <c r="DE2120" s="12"/>
      <c r="DF2120" s="12"/>
      <c r="DG2120" s="12"/>
      <c r="DH2120" s="12"/>
      <c r="DI2120" s="12"/>
      <c r="DJ2120" s="12"/>
      <c r="DK2120" s="12"/>
      <c r="DL2120" s="12"/>
      <c r="DM2120" s="12"/>
      <c r="DN2120" s="12"/>
      <c r="DO2120" s="12"/>
      <c r="DP2120" s="12"/>
      <c r="DQ2120" s="12"/>
      <c r="DR2120" s="12"/>
      <c r="DS2120" s="12"/>
      <c r="DT2120" s="12"/>
      <c r="DU2120" s="12"/>
      <c r="DV2120" s="12"/>
      <c r="DW2120" s="12"/>
      <c r="DX2120" s="12"/>
    </row>
    <row r="2121" spans="1:128" x14ac:dyDescent="0.25">
      <c r="A2121" s="34" t="s">
        <v>184</v>
      </c>
      <c r="B2121" s="1">
        <v>43906</v>
      </c>
      <c r="C2121" s="2">
        <v>8</v>
      </c>
      <c r="D2121" s="1" t="s">
        <v>221</v>
      </c>
      <c r="E2121" s="1" t="s">
        <v>19</v>
      </c>
      <c r="F2121" s="2">
        <v>133</v>
      </c>
      <c r="G2121" t="s">
        <v>33</v>
      </c>
      <c r="H2121" s="2"/>
      <c r="I2121" s="12"/>
      <c r="J2121" s="12"/>
      <c r="K2121" s="2"/>
      <c r="L2121" s="36"/>
      <c r="M2121" s="2"/>
      <c r="N2121" s="2"/>
      <c r="O2121" s="2"/>
      <c r="P2121" s="12"/>
      <c r="Q2121" s="12"/>
      <c r="R2121" s="12"/>
      <c r="S2121" s="12"/>
      <c r="T2121" s="12"/>
      <c r="U2121" s="19">
        <v>3535.2257447329066</v>
      </c>
      <c r="V2121" s="40">
        <v>353.52257447329066</v>
      </c>
      <c r="W2121" s="19">
        <v>247.71580183584604</v>
      </c>
      <c r="X2121" s="41">
        <f>V2121/100</f>
        <v>3.5352257447329065</v>
      </c>
      <c r="Y2121" s="25">
        <v>7.0070716758304629E-3</v>
      </c>
      <c r="Z2121" s="19">
        <v>2249.5000186116031</v>
      </c>
      <c r="AA2121" s="40">
        <v>224.9500018611603</v>
      </c>
      <c r="AB2121" s="19"/>
      <c r="AC2121" s="42"/>
      <c r="AD2121" s="19">
        <v>552.55103665577349</v>
      </c>
      <c r="AE2121" s="41">
        <f>AD2121/100</f>
        <v>5.525510366557735</v>
      </c>
      <c r="AF2121" s="25">
        <v>2.4563282155330195E-2</v>
      </c>
      <c r="AG2121" s="19"/>
      <c r="AH2121" s="19"/>
      <c r="AI2121" s="19"/>
      <c r="AJ2121" s="19"/>
      <c r="AK2121" s="19"/>
      <c r="AL2121" s="19"/>
      <c r="AM2121" s="19">
        <v>6102.0837237869218</v>
      </c>
      <c r="AN2121" s="40">
        <v>610.20837237869216</v>
      </c>
      <c r="AO2121" s="19">
        <v>1403.721434489461</v>
      </c>
      <c r="AP2121" s="41">
        <f>AO2121/100</f>
        <v>14.037214344894609</v>
      </c>
      <c r="AQ2121" s="25">
        <v>2.3003968775740079E-2</v>
      </c>
      <c r="AR2121" s="41"/>
      <c r="AS2121" s="19"/>
      <c r="AT2121" s="19"/>
      <c r="AU2121" s="19"/>
      <c r="AV2121" s="19"/>
      <c r="AW2121" s="19"/>
      <c r="AX2121" s="19"/>
      <c r="AY2121" s="19"/>
      <c r="AZ2121" s="19"/>
      <c r="BA2121" s="19"/>
      <c r="BB2121" s="40">
        <v>0</v>
      </c>
      <c r="BC2121" s="12">
        <f>U2121+Z2121+AM2121+BA2121</f>
        <v>11886.809487131432</v>
      </c>
      <c r="BD2121">
        <f>V2121+AA2121+AN2121</f>
        <v>1188.6809487131432</v>
      </c>
      <c r="BE2121" s="19"/>
      <c r="BF2121" s="12"/>
      <c r="BG2121" s="12"/>
      <c r="BH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2"/>
      <c r="CH2121" s="12"/>
      <c r="CI2121" s="12"/>
      <c r="CJ2121" s="12"/>
      <c r="CK2121" s="12"/>
      <c r="CL2121" s="12"/>
      <c r="CM2121" s="12"/>
      <c r="CN2121" s="12"/>
      <c r="CO2121" s="12"/>
      <c r="CP2121" s="12"/>
      <c r="CQ2121" s="12"/>
      <c r="CR2121" s="12"/>
      <c r="CS2121" s="12"/>
      <c r="CT2121" s="12"/>
      <c r="CU2121" s="12"/>
      <c r="CV2121" s="12"/>
      <c r="CW2121" s="12"/>
      <c r="CX2121" s="12"/>
      <c r="CY2121" s="12"/>
      <c r="CZ2121" s="12"/>
      <c r="DA2121" s="12"/>
      <c r="DB2121" s="12"/>
      <c r="DC2121" s="12"/>
      <c r="DD2121" s="12"/>
      <c r="DE2121" s="12"/>
      <c r="DF2121" s="12"/>
      <c r="DG2121" s="12"/>
      <c r="DH2121" s="12"/>
      <c r="DI2121" s="12"/>
      <c r="DJ2121" s="12"/>
      <c r="DK2121" s="12"/>
      <c r="DL2121" s="12"/>
      <c r="DM2121" s="12"/>
      <c r="DN2121" s="12"/>
      <c r="DO2121" s="12"/>
      <c r="DP2121" s="12"/>
      <c r="DQ2121" s="12"/>
      <c r="DR2121" s="12"/>
      <c r="DS2121" s="12"/>
      <c r="DT2121" s="12"/>
      <c r="DU2121" s="12"/>
      <c r="DV2121" s="12"/>
      <c r="DW2121" s="12"/>
      <c r="DX2121" s="12"/>
    </row>
    <row r="2122" spans="1:128" x14ac:dyDescent="0.25">
      <c r="A2122" s="34" t="s">
        <v>184</v>
      </c>
      <c r="B2122" s="1">
        <v>43996</v>
      </c>
      <c r="C2122" s="36">
        <v>9</v>
      </c>
      <c r="D2122" t="s">
        <v>122</v>
      </c>
      <c r="E2122" s="1" t="s">
        <v>22</v>
      </c>
      <c r="F2122" s="2">
        <v>223</v>
      </c>
      <c r="G2122" t="s">
        <v>33</v>
      </c>
      <c r="H2122" s="2"/>
      <c r="I2122" s="12"/>
      <c r="J2122" s="12"/>
      <c r="K2122" s="2"/>
      <c r="L2122" s="36"/>
      <c r="M2122" s="2"/>
      <c r="N2122" s="2"/>
      <c r="O2122" s="2"/>
      <c r="P2122" s="12"/>
      <c r="Q2122" s="12"/>
      <c r="R2122" s="12"/>
      <c r="S2122" s="12"/>
      <c r="T2122" s="12"/>
      <c r="U2122" s="19"/>
      <c r="W2122" s="19"/>
      <c r="X2122" s="41"/>
      <c r="Z2122" s="19"/>
      <c r="AB2122" s="19"/>
      <c r="AC2122" s="42"/>
      <c r="AD2122" s="19"/>
      <c r="AE2122" s="41"/>
      <c r="AG2122" s="19"/>
      <c r="AH2122" s="19"/>
      <c r="AI2122" s="19"/>
      <c r="AJ2122" s="19"/>
      <c r="AK2122" s="19"/>
      <c r="AL2122" s="19"/>
      <c r="AM2122" s="19"/>
      <c r="AO2122" s="19"/>
      <c r="AP2122" s="41"/>
      <c r="AR2122" s="41"/>
      <c r="AS2122" s="19"/>
      <c r="AT2122" s="19"/>
      <c r="AU2122" s="19"/>
      <c r="AV2122" s="19"/>
      <c r="AW2122" s="19"/>
      <c r="AX2122" s="19"/>
      <c r="AY2122" s="19"/>
      <c r="AZ2122" s="19">
        <v>46.662499999999994</v>
      </c>
      <c r="BA2122" s="19">
        <v>1999</v>
      </c>
      <c r="BB2122" s="40">
        <v>199.9</v>
      </c>
      <c r="BC2122" s="12"/>
      <c r="BE2122" s="19"/>
      <c r="BF2122" s="12"/>
      <c r="BG2122" s="12"/>
      <c r="BH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2"/>
      <c r="CH2122" s="12"/>
      <c r="CI2122" s="12"/>
      <c r="CJ2122" s="12"/>
      <c r="CK2122" s="12"/>
      <c r="CL2122" s="12"/>
      <c r="CM2122" s="12"/>
      <c r="CN2122" s="12"/>
      <c r="CO2122" s="12"/>
      <c r="CP2122" s="12"/>
      <c r="CQ2122" s="12"/>
      <c r="CR2122" s="12"/>
      <c r="CS2122" s="12"/>
      <c r="CT2122" s="12"/>
      <c r="CU2122" s="12"/>
      <c r="CV2122" s="12"/>
      <c r="CW2122" s="12"/>
      <c r="CX2122" s="12"/>
      <c r="CY2122" s="12"/>
      <c r="CZ2122" s="12"/>
      <c r="DA2122" s="12"/>
      <c r="DB2122" s="12"/>
      <c r="DC2122" s="12"/>
      <c r="DD2122" s="12"/>
      <c r="DE2122" s="12"/>
      <c r="DF2122" s="12"/>
      <c r="DG2122" s="12"/>
      <c r="DH2122" s="12"/>
      <c r="DI2122" s="12"/>
      <c r="DJ2122" s="12"/>
      <c r="DK2122" s="12"/>
      <c r="DL2122" s="12"/>
      <c r="DM2122" s="12"/>
      <c r="DN2122" s="12"/>
      <c r="DO2122" s="12"/>
      <c r="DP2122" s="12"/>
      <c r="DQ2122" s="12"/>
      <c r="DR2122" s="12"/>
      <c r="DS2122" s="12"/>
      <c r="DT2122" s="12"/>
      <c r="DU2122" s="12"/>
      <c r="DV2122" s="12"/>
      <c r="DW2122" s="12"/>
      <c r="DX2122" s="12"/>
    </row>
    <row r="2123" spans="1:128" x14ac:dyDescent="0.25">
      <c r="A2123" s="34" t="s">
        <v>185</v>
      </c>
      <c r="B2123" s="1">
        <v>43773</v>
      </c>
      <c r="C2123" s="2">
        <v>0</v>
      </c>
      <c r="D2123" s="1" t="s">
        <v>223</v>
      </c>
      <c r="E2123" t="s">
        <v>14</v>
      </c>
      <c r="F2123">
        <v>0</v>
      </c>
      <c r="G2123" t="s">
        <v>33</v>
      </c>
      <c r="H2123" s="2"/>
      <c r="I2123" s="12"/>
      <c r="J2123" s="12"/>
      <c r="K2123" s="2"/>
      <c r="L2123" s="36"/>
      <c r="M2123" s="2"/>
      <c r="N2123" s="2"/>
      <c r="O2123" s="2"/>
      <c r="P2123" s="12"/>
      <c r="Q2123" s="12"/>
      <c r="R2123" s="12"/>
      <c r="S2123" s="12"/>
      <c r="T2123" s="12"/>
      <c r="U2123" s="19"/>
      <c r="W2123" s="19"/>
      <c r="X2123" s="41"/>
      <c r="Z2123" s="19"/>
      <c r="AB2123" s="19"/>
      <c r="AC2123" s="42"/>
      <c r="AD2123" s="19"/>
      <c r="AE2123" s="41"/>
      <c r="AG2123" s="19"/>
      <c r="AH2123" s="19"/>
      <c r="AI2123" s="19"/>
      <c r="AJ2123" s="19"/>
      <c r="AK2123" s="19"/>
      <c r="AL2123" s="19"/>
      <c r="AM2123" s="19"/>
      <c r="AO2123" s="19"/>
      <c r="AP2123" s="41"/>
      <c r="AR2123" s="41"/>
      <c r="AS2123" s="19"/>
      <c r="AT2123" s="19"/>
      <c r="AU2123" s="19"/>
      <c r="AV2123" s="19"/>
      <c r="AW2123" s="19"/>
      <c r="AX2123" s="19"/>
      <c r="AY2123" s="19"/>
      <c r="AZ2123" s="19"/>
      <c r="BA2123" s="19"/>
      <c r="BB2123" s="40">
        <v>0</v>
      </c>
      <c r="BC2123" s="12"/>
      <c r="BE2123" s="19"/>
      <c r="BF2123" s="12"/>
      <c r="BG2123" s="12"/>
      <c r="BH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2"/>
      <c r="CH2123" s="12"/>
      <c r="CI2123" s="12"/>
      <c r="CJ2123" s="12"/>
      <c r="CK2123" s="12"/>
      <c r="CL2123" s="12"/>
      <c r="CM2123" s="12"/>
      <c r="CN2123" s="12"/>
      <c r="CO2123" s="12"/>
      <c r="CP2123" s="12"/>
      <c r="CQ2123" s="12"/>
      <c r="CR2123" s="12"/>
      <c r="CS2123" s="12"/>
      <c r="CT2123" s="12"/>
      <c r="CU2123" s="12"/>
      <c r="CV2123" s="12"/>
      <c r="CW2123" s="12"/>
      <c r="CX2123" s="12"/>
      <c r="CY2123" s="12"/>
      <c r="CZ2123" s="12"/>
      <c r="DA2123" s="12"/>
      <c r="DB2123" s="12"/>
      <c r="DC2123" s="12"/>
      <c r="DD2123" s="12"/>
      <c r="DE2123" s="12"/>
      <c r="DF2123" s="12"/>
      <c r="DG2123" s="12"/>
      <c r="DH2123" s="12"/>
      <c r="DI2123" s="12"/>
      <c r="DJ2123" s="12"/>
      <c r="DK2123" s="12"/>
      <c r="DL2123" s="12"/>
      <c r="DM2123" s="12"/>
      <c r="DN2123" s="12"/>
      <c r="DO2123" s="12"/>
      <c r="DP2123" s="12"/>
      <c r="DQ2123" s="12"/>
      <c r="DR2123" s="12"/>
      <c r="DS2123" s="12"/>
      <c r="DT2123" s="12"/>
      <c r="DU2123" s="12"/>
      <c r="DV2123" s="12"/>
      <c r="DW2123" s="12"/>
      <c r="DX2123" s="12"/>
    </row>
    <row r="2124" spans="1:128" x14ac:dyDescent="0.25">
      <c r="A2124" s="34" t="s">
        <v>185</v>
      </c>
      <c r="B2124" s="1">
        <v>43850</v>
      </c>
      <c r="C2124" s="2">
        <v>5</v>
      </c>
      <c r="D2124" s="1" t="s">
        <v>262</v>
      </c>
      <c r="E2124" t="s">
        <v>100</v>
      </c>
      <c r="F2124" s="2">
        <v>77</v>
      </c>
      <c r="G2124" t="s">
        <v>33</v>
      </c>
      <c r="H2124" s="2"/>
      <c r="I2124" s="12"/>
      <c r="J2124" s="12"/>
      <c r="K2124" s="2"/>
      <c r="L2124" s="36"/>
      <c r="M2124" s="2"/>
      <c r="N2124" s="2"/>
      <c r="O2124" s="2"/>
      <c r="P2124" s="12"/>
      <c r="Q2124" s="12"/>
      <c r="R2124" s="12"/>
      <c r="S2124" s="12"/>
      <c r="T2124" s="12"/>
      <c r="U2124" s="19">
        <v>1733.9425842336109</v>
      </c>
      <c r="V2124" s="40">
        <v>173.39425842336109</v>
      </c>
      <c r="W2124" s="19">
        <v>214.94050744267966</v>
      </c>
      <c r="X2124" s="41">
        <f>V2124/100</f>
        <v>1.7339425842336109</v>
      </c>
      <c r="Y2124" s="25">
        <v>1.2396056789716692E-2</v>
      </c>
      <c r="Z2124" s="19">
        <v>1411.9790912250053</v>
      </c>
      <c r="AA2124" s="40">
        <v>141.19790912250053</v>
      </c>
      <c r="AB2124" s="19"/>
      <c r="AC2124" s="42"/>
      <c r="AD2124" s="19">
        <v>534.58118258750721</v>
      </c>
      <c r="AE2124" s="41">
        <f>AD2124/100</f>
        <v>5.3458118258750718</v>
      </c>
      <c r="AF2124" s="25">
        <v>3.7860417757582733E-2</v>
      </c>
      <c r="AG2124" s="19"/>
      <c r="AH2124" s="19"/>
      <c r="AI2124" s="19"/>
      <c r="AJ2124" s="19"/>
      <c r="AK2124" s="19"/>
      <c r="AL2124" s="19"/>
      <c r="AM2124" s="19">
        <v>365.4448880490479</v>
      </c>
      <c r="AN2124" s="40">
        <v>36.544488804904788</v>
      </c>
      <c r="AO2124" s="19">
        <v>122.75693737011667</v>
      </c>
      <c r="AP2124" s="41">
        <f>AO2124/100</f>
        <v>1.2275693737011668</v>
      </c>
      <c r="AQ2124" s="25">
        <v>3.35910944124743E-2</v>
      </c>
      <c r="AR2124" s="41"/>
      <c r="AS2124" s="19"/>
      <c r="AT2124" s="19"/>
      <c r="AU2124" s="19"/>
      <c r="AV2124" s="19"/>
      <c r="AW2124" s="19"/>
      <c r="AX2124" s="19"/>
      <c r="AY2124" s="19"/>
      <c r="AZ2124" s="19"/>
      <c r="BA2124" s="19"/>
      <c r="BB2124" s="40">
        <v>0</v>
      </c>
      <c r="BC2124" s="12">
        <f>U2124+Z2124+AM2124+BA2124</f>
        <v>3511.3665635076641</v>
      </c>
      <c r="BD2124">
        <f>V2124+AA2124+AN2124</f>
        <v>351.13665635076643</v>
      </c>
      <c r="BE2124" s="19"/>
      <c r="BF2124" s="12"/>
      <c r="BG2124" s="12"/>
      <c r="BH2124" s="12"/>
      <c r="BJ2124" s="12"/>
      <c r="BK2124" s="12"/>
      <c r="BL2124" s="12"/>
      <c r="BM2124" s="12"/>
      <c r="BN2124" s="12"/>
      <c r="BO2124" s="12"/>
      <c r="BP2124" s="12"/>
      <c r="BQ2124" s="12"/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2"/>
      <c r="CH2124" s="12"/>
      <c r="CI2124" s="12"/>
      <c r="CJ2124" s="12"/>
      <c r="CK2124" s="12"/>
      <c r="CL2124" s="12"/>
      <c r="CM2124" s="12"/>
      <c r="CN2124" s="12"/>
      <c r="CO2124" s="12"/>
      <c r="CP2124" s="12"/>
      <c r="CQ2124" s="12"/>
      <c r="CR2124" s="12"/>
      <c r="CS2124" s="12"/>
      <c r="CT2124" s="12"/>
      <c r="CU2124" s="12"/>
      <c r="CV2124" s="12"/>
      <c r="CW2124" s="12"/>
      <c r="CX2124" s="12"/>
      <c r="CY2124" s="12"/>
      <c r="CZ2124" s="12"/>
      <c r="DA2124" s="12"/>
      <c r="DB2124" s="12"/>
      <c r="DC2124" s="12"/>
      <c r="DD2124" s="12"/>
      <c r="DE2124" s="12"/>
      <c r="DF2124" s="12"/>
      <c r="DG2124" s="12"/>
      <c r="DH2124" s="12"/>
      <c r="DI2124" s="12"/>
      <c r="DJ2124" s="12"/>
      <c r="DK2124" s="12"/>
      <c r="DL2124" s="12"/>
      <c r="DM2124" s="12"/>
      <c r="DN2124" s="12"/>
      <c r="DO2124" s="12"/>
      <c r="DP2124" s="12"/>
      <c r="DQ2124" s="12"/>
      <c r="DR2124" s="12"/>
      <c r="DS2124" s="12"/>
      <c r="DT2124" s="12"/>
      <c r="DU2124" s="12"/>
      <c r="DV2124" s="12"/>
      <c r="DW2124" s="12"/>
      <c r="DX2124" s="12"/>
    </row>
    <row r="2125" spans="1:128" x14ac:dyDescent="0.25">
      <c r="A2125" s="34" t="s">
        <v>185</v>
      </c>
      <c r="B2125" s="1">
        <v>43865</v>
      </c>
      <c r="C2125" s="2"/>
      <c r="D2125" s="1"/>
      <c r="E2125" s="1"/>
      <c r="F2125" s="2">
        <v>92</v>
      </c>
      <c r="G2125" t="s">
        <v>33</v>
      </c>
      <c r="H2125" s="2"/>
      <c r="I2125" s="12"/>
      <c r="J2125" s="12"/>
      <c r="K2125" s="2"/>
      <c r="L2125" s="36"/>
      <c r="M2125" s="2"/>
      <c r="N2125" s="2"/>
      <c r="O2125" s="2"/>
      <c r="P2125" s="12"/>
      <c r="Q2125" s="12"/>
      <c r="R2125" s="12"/>
      <c r="S2125" s="12"/>
      <c r="T2125" s="12"/>
      <c r="U2125" s="19">
        <v>2552.2431470152951</v>
      </c>
      <c r="V2125" s="40">
        <v>255.22431470152952</v>
      </c>
      <c r="W2125" s="19">
        <v>307.11844891290093</v>
      </c>
      <c r="X2125" s="41">
        <f>V2125/100</f>
        <v>2.5522431470152953</v>
      </c>
      <c r="Y2125" s="25">
        <v>1.2033275484432535E-2</v>
      </c>
      <c r="Z2125" s="19">
        <v>2016.3328266341196</v>
      </c>
      <c r="AA2125" s="40">
        <v>201.63328266341196</v>
      </c>
      <c r="AB2125" s="19"/>
      <c r="AC2125" s="42"/>
      <c r="AD2125" s="19">
        <v>813.5902510336017</v>
      </c>
      <c r="AE2125" s="41">
        <f>AD2125/100</f>
        <v>8.1359025103360167</v>
      </c>
      <c r="AF2125" s="25">
        <v>4.0349997792365179E-2</v>
      </c>
      <c r="AG2125" s="19"/>
      <c r="AH2125" s="19"/>
      <c r="AI2125" s="19"/>
      <c r="AJ2125" s="19"/>
      <c r="AK2125" s="19"/>
      <c r="AL2125" s="19"/>
      <c r="AM2125" s="19">
        <v>1517.2853743661833</v>
      </c>
      <c r="AN2125" s="40">
        <v>151.72853743661832</v>
      </c>
      <c r="AO2125" s="19">
        <v>483.13271690693233</v>
      </c>
      <c r="AP2125" s="41">
        <f>AO2125/100</f>
        <v>4.8313271690693229</v>
      </c>
      <c r="AQ2125" s="25">
        <v>3.1841914848006206E-2</v>
      </c>
      <c r="AR2125" s="41"/>
      <c r="AS2125" s="19"/>
      <c r="AT2125" s="19"/>
      <c r="AU2125" s="19"/>
      <c r="AV2125" s="19"/>
      <c r="AW2125" s="19"/>
      <c r="AX2125" s="19"/>
      <c r="AY2125" s="19"/>
      <c r="AZ2125" s="19"/>
      <c r="BA2125" s="19"/>
      <c r="BB2125" s="40">
        <v>0</v>
      </c>
      <c r="BC2125" s="12">
        <f>U2125+Z2125+AM2125+BA2125</f>
        <v>6085.8613480155982</v>
      </c>
      <c r="BD2125">
        <f>V2125+AA2125+AN2125</f>
        <v>608.58613480155987</v>
      </c>
      <c r="BE2125" s="19"/>
      <c r="BF2125" s="12"/>
      <c r="BG2125" s="12"/>
      <c r="BH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2"/>
      <c r="CH2125" s="12"/>
      <c r="CI2125" s="12"/>
      <c r="CJ2125" s="12"/>
      <c r="CK2125" s="12"/>
      <c r="CL2125" s="12"/>
      <c r="CM2125" s="12"/>
      <c r="CN2125" s="12"/>
      <c r="CO2125" s="12"/>
      <c r="CP2125" s="12"/>
      <c r="CQ2125" s="12"/>
      <c r="CR2125" s="12"/>
      <c r="CS2125" s="12"/>
      <c r="CT2125" s="12"/>
      <c r="CU2125" s="12"/>
      <c r="CV2125" s="12"/>
      <c r="CW2125" s="12"/>
      <c r="CX2125" s="12"/>
      <c r="CY2125" s="12"/>
      <c r="CZ2125" s="12"/>
      <c r="DA2125" s="12"/>
      <c r="DB2125" s="12"/>
      <c r="DC2125" s="12"/>
      <c r="DD2125" s="12"/>
      <c r="DE2125" s="12"/>
      <c r="DF2125" s="12"/>
      <c r="DG2125" s="12"/>
      <c r="DH2125" s="12"/>
      <c r="DI2125" s="12"/>
      <c r="DJ2125" s="12"/>
      <c r="DK2125" s="12"/>
      <c r="DL2125" s="12"/>
      <c r="DM2125" s="12"/>
      <c r="DN2125" s="12"/>
      <c r="DO2125" s="12"/>
      <c r="DP2125" s="12"/>
      <c r="DQ2125" s="12"/>
      <c r="DR2125" s="12"/>
      <c r="DS2125" s="12"/>
      <c r="DT2125" s="12"/>
      <c r="DU2125" s="12"/>
      <c r="DV2125" s="12"/>
      <c r="DW2125" s="12"/>
      <c r="DX2125" s="12"/>
    </row>
    <row r="2126" spans="1:128" x14ac:dyDescent="0.25">
      <c r="A2126" s="34" t="s">
        <v>185</v>
      </c>
      <c r="B2126" s="1">
        <v>43878</v>
      </c>
      <c r="C2126" s="2">
        <v>7</v>
      </c>
      <c r="D2126" t="s">
        <v>222</v>
      </c>
      <c r="E2126" s="1" t="s">
        <v>18</v>
      </c>
      <c r="F2126" s="2">
        <v>105</v>
      </c>
      <c r="G2126" t="s">
        <v>33</v>
      </c>
      <c r="H2126" s="2"/>
      <c r="I2126" s="12"/>
      <c r="J2126" s="12"/>
      <c r="K2126" s="2"/>
      <c r="L2126" s="36"/>
      <c r="M2126" s="2"/>
      <c r="N2126" s="2">
        <v>105</v>
      </c>
      <c r="O2126" s="2"/>
      <c r="P2126" s="12"/>
      <c r="Q2126" s="12"/>
      <c r="R2126" s="12"/>
      <c r="S2126" s="12"/>
      <c r="T2126" s="12"/>
      <c r="U2126" s="19">
        <v>2488.0223337704374</v>
      </c>
      <c r="V2126" s="40">
        <v>248.80223337704373</v>
      </c>
      <c r="W2126" s="19">
        <v>213.86329014004144</v>
      </c>
      <c r="X2126" s="41">
        <f>V2126/100</f>
        <v>2.4880223337704375</v>
      </c>
      <c r="Y2126" s="25">
        <v>8.5957142440898204E-3</v>
      </c>
      <c r="Z2126" s="19">
        <v>1915.1982347877924</v>
      </c>
      <c r="AA2126" s="40">
        <v>191.51982347877924</v>
      </c>
      <c r="AB2126" s="19"/>
      <c r="AC2126" s="42"/>
      <c r="AD2126" s="19">
        <v>642.42797249127284</v>
      </c>
      <c r="AE2126" s="41">
        <f>AD2126/100</f>
        <v>6.4242797249127284</v>
      </c>
      <c r="AF2126" s="25">
        <v>3.3543680274039887E-2</v>
      </c>
      <c r="AG2126" s="19"/>
      <c r="AH2126" s="19"/>
      <c r="AI2126" s="19"/>
      <c r="AJ2126" s="19"/>
      <c r="AK2126" s="19"/>
      <c r="AL2126" s="19"/>
      <c r="AM2126" s="19">
        <v>3473.6364903764638</v>
      </c>
      <c r="AN2126" s="40">
        <v>347.36364903764638</v>
      </c>
      <c r="AO2126" s="19">
        <v>809.12468819382775</v>
      </c>
      <c r="AP2126" s="41">
        <f>AO2126/100</f>
        <v>8.091246881938277</v>
      </c>
      <c r="AQ2126" s="25">
        <v>2.3293303442529677E-2</v>
      </c>
      <c r="AR2126" s="41"/>
      <c r="AS2126" s="19"/>
      <c r="AT2126" s="19"/>
      <c r="AU2126" s="19"/>
      <c r="AV2126" s="19"/>
      <c r="AW2126" s="19"/>
      <c r="AX2126" s="19"/>
      <c r="AY2126" s="19"/>
      <c r="AZ2126" s="19"/>
      <c r="BA2126" s="19"/>
      <c r="BB2126" s="40">
        <v>0</v>
      </c>
      <c r="BC2126" s="12">
        <f>U2126+Z2126+AM2126+BA2126</f>
        <v>7876.8570589346946</v>
      </c>
      <c r="BD2126">
        <f>V2126+AA2126+AN2126</f>
        <v>787.68570589346939</v>
      </c>
      <c r="BE2126" s="19"/>
      <c r="BF2126" s="12"/>
      <c r="BG2126" s="12"/>
      <c r="BH2126" s="12"/>
      <c r="BJ2126" s="12"/>
      <c r="BK2126" s="12"/>
      <c r="BL2126" s="12"/>
      <c r="BM2126" s="12"/>
      <c r="BN2126" s="12"/>
      <c r="BO2126" s="12"/>
      <c r="BP2126" s="12"/>
      <c r="BQ2126" s="12"/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2"/>
      <c r="CH2126" s="12"/>
      <c r="CI2126" s="12"/>
      <c r="CJ2126" s="12"/>
      <c r="CK2126" s="12"/>
      <c r="CL2126" s="12"/>
      <c r="CM2126" s="12"/>
      <c r="CN2126" s="12"/>
      <c r="CO2126" s="12"/>
      <c r="CP2126" s="12"/>
      <c r="CQ2126" s="12"/>
      <c r="CR2126" s="12"/>
      <c r="CS2126" s="12"/>
      <c r="CT2126" s="12"/>
      <c r="CU2126" s="12"/>
      <c r="CV2126" s="12"/>
      <c r="CW2126" s="12"/>
      <c r="CX2126" s="12"/>
      <c r="CY2126" s="12"/>
      <c r="CZ2126" s="12"/>
      <c r="DA2126" s="12"/>
      <c r="DB2126" s="12"/>
      <c r="DC2126" s="12"/>
      <c r="DD2126" s="12"/>
      <c r="DE2126" s="12"/>
      <c r="DF2126" s="12"/>
      <c r="DG2126" s="12"/>
      <c r="DH2126" s="12"/>
      <c r="DI2126" s="12"/>
      <c r="DJ2126" s="12"/>
      <c r="DK2126" s="12"/>
      <c r="DL2126" s="12"/>
      <c r="DM2126" s="12"/>
      <c r="DN2126" s="12"/>
      <c r="DO2126" s="12"/>
      <c r="DP2126" s="12"/>
      <c r="DQ2126" s="12"/>
      <c r="DR2126" s="12"/>
      <c r="DS2126" s="12"/>
      <c r="DT2126" s="12"/>
      <c r="DU2126" s="12"/>
      <c r="DV2126" s="12"/>
      <c r="DW2126" s="12"/>
      <c r="DX2126" s="12"/>
    </row>
    <row r="2127" spans="1:128" x14ac:dyDescent="0.25">
      <c r="A2127" s="34" t="s">
        <v>185</v>
      </c>
      <c r="B2127" s="1">
        <v>43906</v>
      </c>
      <c r="C2127" s="2">
        <v>8</v>
      </c>
      <c r="D2127" s="1" t="s">
        <v>221</v>
      </c>
      <c r="E2127" s="1" t="s">
        <v>19</v>
      </c>
      <c r="F2127" s="2">
        <v>133</v>
      </c>
      <c r="G2127" t="s">
        <v>33</v>
      </c>
      <c r="H2127" s="2"/>
      <c r="I2127" s="12"/>
      <c r="J2127" s="12"/>
      <c r="K2127" s="2"/>
      <c r="L2127" s="36"/>
      <c r="M2127" s="2"/>
      <c r="N2127" s="2"/>
      <c r="O2127" s="2"/>
      <c r="P2127" s="12"/>
      <c r="Q2127" s="12"/>
      <c r="R2127" s="12"/>
      <c r="S2127" s="12"/>
      <c r="T2127" s="12"/>
      <c r="U2127" s="19">
        <v>3111.3182155538721</v>
      </c>
      <c r="V2127" s="40">
        <v>311.13182155538721</v>
      </c>
      <c r="W2127" s="19">
        <v>245.7638835768245</v>
      </c>
      <c r="X2127" s="41">
        <f>V2127/100</f>
        <v>3.1113182155538719</v>
      </c>
      <c r="Y2127" s="25">
        <v>7.8990275680648758E-3</v>
      </c>
      <c r="Z2127" s="19">
        <v>2143.9284048536792</v>
      </c>
      <c r="AA2127" s="40">
        <v>214.39284048536791</v>
      </c>
      <c r="AB2127" s="19"/>
      <c r="AC2127" s="42"/>
      <c r="AD2127" s="19">
        <v>610.08389557365695</v>
      </c>
      <c r="AE2127" s="41">
        <f>AD2127/100</f>
        <v>6.1008389557365694</v>
      </c>
      <c r="AF2127" s="25">
        <v>2.8456355827576923E-2</v>
      </c>
      <c r="AG2127" s="19"/>
      <c r="AH2127" s="19"/>
      <c r="AI2127" s="19"/>
      <c r="AJ2127" s="19"/>
      <c r="AK2127" s="19"/>
      <c r="AL2127" s="19"/>
      <c r="AM2127" s="19">
        <v>5734.4304978638593</v>
      </c>
      <c r="AN2127" s="40">
        <v>573.44304978638593</v>
      </c>
      <c r="AO2127" s="19">
        <v>1352.3930365407618</v>
      </c>
      <c r="AP2127" s="41">
        <f>AO2127/100</f>
        <v>13.523930365407619</v>
      </c>
      <c r="AQ2127" s="25">
        <v>2.3583737514031151E-2</v>
      </c>
      <c r="AR2127" s="41"/>
      <c r="AS2127" s="19"/>
      <c r="AT2127" s="19"/>
      <c r="AU2127" s="19"/>
      <c r="AV2127" s="19"/>
      <c r="AW2127" s="19"/>
      <c r="AX2127" s="19"/>
      <c r="AY2127" s="19"/>
      <c r="AZ2127" s="19"/>
      <c r="BA2127" s="19"/>
      <c r="BB2127" s="40">
        <v>0</v>
      </c>
      <c r="BC2127" s="12">
        <f>U2127+Z2127+AM2127+BA2127</f>
        <v>10989.677118271411</v>
      </c>
      <c r="BD2127">
        <f>V2127+AA2127+AN2127</f>
        <v>1098.9677118271411</v>
      </c>
      <c r="BE2127" s="19"/>
      <c r="BF2127" s="12"/>
      <c r="BG2127" s="12"/>
      <c r="BH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2"/>
      <c r="CH2127" s="12"/>
      <c r="CI2127" s="12"/>
      <c r="CJ2127" s="12"/>
      <c r="CK2127" s="12"/>
      <c r="CL2127" s="12"/>
      <c r="CM2127" s="12"/>
      <c r="CN2127" s="12"/>
      <c r="CO2127" s="12"/>
      <c r="CP2127" s="12"/>
      <c r="CQ2127" s="12"/>
      <c r="CR2127" s="12"/>
      <c r="CS2127" s="12"/>
      <c r="CT2127" s="12"/>
      <c r="CU2127" s="12"/>
      <c r="CV2127" s="12"/>
      <c r="CW2127" s="12"/>
      <c r="CX2127" s="12"/>
      <c r="CY2127" s="12"/>
      <c r="CZ2127" s="12"/>
      <c r="DA2127" s="12"/>
      <c r="DB2127" s="12"/>
      <c r="DC2127" s="12"/>
      <c r="DD2127" s="12"/>
      <c r="DE2127" s="12"/>
      <c r="DF2127" s="12"/>
      <c r="DG2127" s="12"/>
      <c r="DH2127" s="12"/>
      <c r="DI2127" s="12"/>
      <c r="DJ2127" s="12"/>
      <c r="DK2127" s="12"/>
      <c r="DL2127" s="12"/>
      <c r="DM2127" s="12"/>
      <c r="DN2127" s="12"/>
      <c r="DO2127" s="12"/>
      <c r="DP2127" s="12"/>
      <c r="DQ2127" s="12"/>
      <c r="DR2127" s="12"/>
      <c r="DS2127" s="12"/>
      <c r="DT2127" s="12"/>
      <c r="DU2127" s="12"/>
      <c r="DV2127" s="12"/>
      <c r="DW2127" s="12"/>
      <c r="DX2127" s="12"/>
    </row>
    <row r="2128" spans="1:128" x14ac:dyDescent="0.25">
      <c r="A2128" s="34" t="s">
        <v>185</v>
      </c>
      <c r="B2128" s="1">
        <v>43996</v>
      </c>
      <c r="C2128" s="36">
        <v>9</v>
      </c>
      <c r="D2128" t="s">
        <v>122</v>
      </c>
      <c r="E2128" s="1" t="s">
        <v>22</v>
      </c>
      <c r="F2128" s="2">
        <v>223</v>
      </c>
      <c r="G2128" t="s">
        <v>33</v>
      </c>
      <c r="H2128" s="2"/>
      <c r="I2128" s="12"/>
      <c r="J2128" s="12"/>
      <c r="K2128" s="2"/>
      <c r="L2128" s="36"/>
      <c r="M2128" s="2"/>
      <c r="N2128" s="2"/>
      <c r="O2128" s="2"/>
      <c r="P2128" s="12"/>
      <c r="Q2128" s="12"/>
      <c r="R2128" s="12"/>
      <c r="S2128" s="12"/>
      <c r="T2128" s="12"/>
      <c r="U2128" s="19"/>
      <c r="W2128" s="19"/>
      <c r="X2128" s="41"/>
      <c r="Z2128" s="19"/>
      <c r="AB2128" s="19"/>
      <c r="AC2128" s="42"/>
      <c r="AD2128" s="19"/>
      <c r="AE2128" s="41"/>
      <c r="AG2128" s="19"/>
      <c r="AH2128" s="19"/>
      <c r="AI2128" s="19"/>
      <c r="AJ2128" s="19"/>
      <c r="AK2128" s="19"/>
      <c r="AL2128" s="19"/>
      <c r="AM2128" s="19"/>
      <c r="AO2128" s="19"/>
      <c r="AP2128" s="41"/>
      <c r="AR2128" s="41"/>
      <c r="AS2128" s="19"/>
      <c r="AT2128" s="19"/>
      <c r="AU2128" s="19"/>
      <c r="AV2128" s="19"/>
      <c r="AW2128" s="19"/>
      <c r="AX2128" s="19"/>
      <c r="AY2128" s="19"/>
      <c r="AZ2128" s="19">
        <v>46.152500000000003</v>
      </c>
      <c r="BA2128" s="19">
        <v>2402.25</v>
      </c>
      <c r="BB2128" s="40">
        <v>240.22499999999999</v>
      </c>
      <c r="BC2128" s="12"/>
      <c r="BE2128" s="19"/>
      <c r="BF2128" s="12"/>
      <c r="BG2128" s="12"/>
      <c r="BH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/>
      <c r="CC2128" s="12"/>
      <c r="CD2128" s="12"/>
      <c r="CE2128" s="12"/>
      <c r="CF2128" s="12"/>
      <c r="CG2128" s="12"/>
      <c r="CH2128" s="12"/>
      <c r="CI2128" s="12"/>
      <c r="CJ2128" s="12"/>
      <c r="CK2128" s="12"/>
      <c r="CL2128" s="12"/>
      <c r="CM2128" s="12"/>
      <c r="CN2128" s="12"/>
      <c r="CO2128" s="12"/>
      <c r="CP2128" s="12"/>
      <c r="CQ2128" s="12"/>
      <c r="CR2128" s="12"/>
      <c r="CS2128" s="12"/>
      <c r="CT2128" s="12"/>
      <c r="CU2128" s="12"/>
      <c r="CV2128" s="12"/>
      <c r="CW2128" s="12"/>
      <c r="CX2128" s="12"/>
      <c r="CY2128" s="12"/>
      <c r="CZ2128" s="12"/>
      <c r="DA2128" s="12"/>
      <c r="DB2128" s="12"/>
      <c r="DC2128" s="12"/>
      <c r="DD2128" s="12"/>
      <c r="DE2128" s="12"/>
      <c r="DF2128" s="12"/>
      <c r="DG2128" s="12"/>
      <c r="DH2128" s="12"/>
      <c r="DI2128" s="12"/>
      <c r="DJ2128" s="12"/>
      <c r="DK2128" s="12"/>
      <c r="DL2128" s="12"/>
      <c r="DM2128" s="12"/>
      <c r="DN2128" s="12"/>
      <c r="DO2128" s="12"/>
      <c r="DP2128" s="12"/>
      <c r="DQ2128" s="12"/>
      <c r="DR2128" s="12"/>
      <c r="DS2128" s="12"/>
      <c r="DT2128" s="12"/>
      <c r="DU2128" s="12"/>
      <c r="DV2128" s="12"/>
      <c r="DW2128" s="12"/>
      <c r="DX2128" s="12"/>
    </row>
    <row r="2129" spans="1:128" x14ac:dyDescent="0.25">
      <c r="A2129" s="34" t="s">
        <v>186</v>
      </c>
      <c r="B2129" s="1">
        <v>43773</v>
      </c>
      <c r="C2129" s="2">
        <v>0</v>
      </c>
      <c r="D2129" s="1" t="s">
        <v>223</v>
      </c>
      <c r="E2129" t="s">
        <v>14</v>
      </c>
      <c r="F2129">
        <v>0</v>
      </c>
      <c r="G2129" t="s">
        <v>33</v>
      </c>
      <c r="H2129" s="2"/>
      <c r="I2129" s="12"/>
      <c r="J2129" s="12"/>
      <c r="K2129" s="2"/>
      <c r="L2129" s="36"/>
      <c r="M2129" s="2"/>
      <c r="N2129" s="2"/>
      <c r="O2129" s="2"/>
      <c r="P2129" s="12"/>
      <c r="Q2129" s="12"/>
      <c r="R2129" s="12"/>
      <c r="S2129" s="12"/>
      <c r="T2129" s="12"/>
      <c r="U2129" s="19"/>
      <c r="W2129" s="19"/>
      <c r="X2129" s="41"/>
      <c r="Z2129" s="19"/>
      <c r="AB2129" s="19"/>
      <c r="AC2129" s="42"/>
      <c r="AD2129" s="19"/>
      <c r="AE2129" s="41"/>
      <c r="AG2129" s="19"/>
      <c r="AH2129" s="19"/>
      <c r="AI2129" s="19"/>
      <c r="AJ2129" s="19"/>
      <c r="AK2129" s="19"/>
      <c r="AL2129" s="19"/>
      <c r="AM2129" s="19"/>
      <c r="AO2129" s="19"/>
      <c r="AP2129" s="41"/>
      <c r="AR2129" s="41"/>
      <c r="AS2129" s="19"/>
      <c r="AT2129" s="19"/>
      <c r="AU2129" s="19"/>
      <c r="AV2129" s="19"/>
      <c r="AW2129" s="19"/>
      <c r="AX2129" s="19"/>
      <c r="AY2129" s="19"/>
      <c r="AZ2129" s="19"/>
      <c r="BA2129" s="19"/>
      <c r="BB2129" s="40">
        <v>0</v>
      </c>
      <c r="BC2129" s="12"/>
      <c r="BE2129" s="19"/>
      <c r="BF2129" s="12"/>
      <c r="BG2129" s="12"/>
      <c r="BH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/>
      <c r="CC2129" s="12"/>
      <c r="CD2129" s="12"/>
      <c r="CE2129" s="12"/>
      <c r="CF2129" s="12"/>
      <c r="CG2129" s="12"/>
      <c r="CH2129" s="12"/>
      <c r="CI2129" s="12"/>
      <c r="CJ2129" s="12"/>
      <c r="CK2129" s="12"/>
      <c r="CL2129" s="12"/>
      <c r="CM2129" s="12"/>
      <c r="CN2129" s="12"/>
      <c r="CO2129" s="12"/>
      <c r="CP2129" s="12"/>
      <c r="CQ2129" s="12"/>
      <c r="CR2129" s="12"/>
      <c r="CS2129" s="12"/>
      <c r="CT2129" s="12"/>
      <c r="CU2129" s="12"/>
      <c r="CV2129" s="12"/>
      <c r="CW2129" s="12"/>
      <c r="CX2129" s="12"/>
      <c r="CY2129" s="12"/>
      <c r="CZ2129" s="12"/>
      <c r="DA2129" s="12"/>
      <c r="DB2129" s="12"/>
      <c r="DC2129" s="12"/>
      <c r="DD2129" s="12"/>
      <c r="DE2129" s="12"/>
      <c r="DF2129" s="12"/>
      <c r="DG2129" s="12"/>
      <c r="DH2129" s="12"/>
      <c r="DI2129" s="12"/>
      <c r="DJ2129" s="12"/>
      <c r="DK2129" s="12"/>
      <c r="DL2129" s="12"/>
      <c r="DM2129" s="12"/>
      <c r="DN2129" s="12"/>
      <c r="DO2129" s="12"/>
      <c r="DP2129" s="12"/>
      <c r="DQ2129" s="12"/>
      <c r="DR2129" s="12"/>
      <c r="DS2129" s="12"/>
      <c r="DT2129" s="12"/>
      <c r="DU2129" s="12"/>
      <c r="DV2129" s="12"/>
      <c r="DW2129" s="12"/>
      <c r="DX2129" s="12"/>
    </row>
    <row r="2130" spans="1:128" x14ac:dyDescent="0.25">
      <c r="A2130" s="34" t="s">
        <v>186</v>
      </c>
      <c r="B2130" s="1">
        <v>43850</v>
      </c>
      <c r="C2130" s="2">
        <v>5</v>
      </c>
      <c r="D2130" s="1" t="s">
        <v>262</v>
      </c>
      <c r="E2130" t="s">
        <v>100</v>
      </c>
      <c r="F2130" s="2">
        <v>77</v>
      </c>
      <c r="G2130" t="s">
        <v>33</v>
      </c>
      <c r="H2130" s="2"/>
      <c r="I2130" s="12"/>
      <c r="J2130" s="12"/>
      <c r="K2130" s="2"/>
      <c r="L2130" s="36"/>
      <c r="M2130" s="2"/>
      <c r="N2130" s="2"/>
      <c r="O2130" s="2"/>
      <c r="P2130" s="12"/>
      <c r="Q2130" s="12"/>
      <c r="R2130" s="12"/>
      <c r="S2130" s="12"/>
      <c r="T2130" s="12"/>
      <c r="U2130" s="19">
        <v>1917.4337272036544</v>
      </c>
      <c r="V2130" s="40">
        <v>191.74337272036544</v>
      </c>
      <c r="W2130" s="19">
        <v>269.72997869588789</v>
      </c>
      <c r="X2130" s="41">
        <f>V2130/100</f>
        <v>1.9174337272036543</v>
      </c>
      <c r="Y2130" s="25">
        <v>1.4067238667448315E-2</v>
      </c>
      <c r="Z2130" s="19">
        <v>1582.4362449931459</v>
      </c>
      <c r="AA2130" s="40">
        <v>158.24362449931459</v>
      </c>
      <c r="AB2130" s="19"/>
      <c r="AC2130" s="42"/>
      <c r="AD2130" s="19">
        <v>655.68597973122587</v>
      </c>
      <c r="AE2130" s="41">
        <f>AD2130/100</f>
        <v>6.5568597973122591</v>
      </c>
      <c r="AF2130" s="25">
        <v>4.1435222544088393E-2</v>
      </c>
      <c r="AG2130" s="19"/>
      <c r="AH2130" s="19"/>
      <c r="AI2130" s="19"/>
      <c r="AJ2130" s="19"/>
      <c r="AK2130" s="19"/>
      <c r="AL2130" s="19"/>
      <c r="AM2130" s="19">
        <v>394.28414233972251</v>
      </c>
      <c r="AN2130" s="40">
        <v>39.428414233972248</v>
      </c>
      <c r="AO2130" s="19">
        <v>133.1359122977417</v>
      </c>
      <c r="AP2130" s="41">
        <f>AO2130/100</f>
        <v>1.3313591229774169</v>
      </c>
      <c r="AQ2130" s="25">
        <v>3.3766489189166859E-2</v>
      </c>
      <c r="AR2130" s="41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40">
        <v>0</v>
      </c>
      <c r="BC2130" s="12">
        <f>U2130+Z2130+AM2130+BA2130</f>
        <v>3894.1541145365231</v>
      </c>
      <c r="BD2130">
        <f>V2130+AA2130+AN2130</f>
        <v>389.41541145365227</v>
      </c>
      <c r="BE2130" s="19"/>
      <c r="BF2130" s="12"/>
      <c r="BG2130" s="12"/>
      <c r="BH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/>
      <c r="CC2130" s="12"/>
      <c r="CD2130" s="12"/>
      <c r="CE2130" s="12"/>
      <c r="CF2130" s="12"/>
      <c r="CG2130" s="12"/>
      <c r="CH2130" s="12"/>
      <c r="CI2130" s="12"/>
      <c r="CJ2130" s="12"/>
      <c r="CK2130" s="12"/>
      <c r="CL2130" s="12"/>
      <c r="CM2130" s="12"/>
      <c r="CN2130" s="12"/>
      <c r="CO2130" s="12"/>
      <c r="CP2130" s="12"/>
      <c r="CQ2130" s="12"/>
      <c r="CR2130" s="12"/>
      <c r="CS2130" s="12"/>
      <c r="CT2130" s="12"/>
      <c r="CU2130" s="12"/>
      <c r="CV2130" s="12"/>
      <c r="CW2130" s="12"/>
      <c r="CX2130" s="12"/>
      <c r="CY2130" s="12"/>
      <c r="CZ2130" s="12"/>
      <c r="DA2130" s="12"/>
      <c r="DB2130" s="12"/>
      <c r="DC2130" s="12"/>
      <c r="DD2130" s="12"/>
      <c r="DE2130" s="12"/>
      <c r="DF2130" s="12"/>
      <c r="DG2130" s="12"/>
      <c r="DH2130" s="12"/>
      <c r="DI2130" s="12"/>
      <c r="DJ2130" s="12"/>
      <c r="DK2130" s="12"/>
      <c r="DL2130" s="12"/>
      <c r="DM2130" s="12"/>
      <c r="DN2130" s="12"/>
      <c r="DO2130" s="12"/>
      <c r="DP2130" s="12"/>
      <c r="DQ2130" s="12"/>
      <c r="DR2130" s="12"/>
      <c r="DS2130" s="12"/>
      <c r="DT2130" s="12"/>
      <c r="DU2130" s="12"/>
      <c r="DV2130" s="12"/>
      <c r="DW2130" s="12"/>
      <c r="DX2130" s="12"/>
    </row>
    <row r="2131" spans="1:128" x14ac:dyDescent="0.25">
      <c r="A2131" s="34" t="s">
        <v>186</v>
      </c>
      <c r="B2131" s="1">
        <v>43865</v>
      </c>
      <c r="C2131" s="2"/>
      <c r="D2131" s="1"/>
      <c r="E2131" s="1"/>
      <c r="F2131" s="2">
        <v>92</v>
      </c>
      <c r="G2131" t="s">
        <v>33</v>
      </c>
      <c r="H2131" s="2"/>
      <c r="I2131" s="12"/>
      <c r="J2131" s="12"/>
      <c r="K2131" s="2"/>
      <c r="L2131" s="36"/>
      <c r="M2131" s="2"/>
      <c r="N2131" s="2"/>
      <c r="O2131" s="2"/>
      <c r="P2131" s="12"/>
      <c r="Q2131" s="12"/>
      <c r="R2131" s="12"/>
      <c r="S2131" s="12"/>
      <c r="T2131" s="12"/>
      <c r="U2131" s="19">
        <v>2754.193715048681</v>
      </c>
      <c r="V2131" s="40">
        <v>275.41937150486808</v>
      </c>
      <c r="W2131" s="19">
        <v>353.56799734404069</v>
      </c>
      <c r="X2131" s="41">
        <f>V2131/100</f>
        <v>2.7541937150486806</v>
      </c>
      <c r="Y2131" s="25">
        <v>1.2837441150641478E-2</v>
      </c>
      <c r="Z2131" s="19">
        <v>2141.811352671029</v>
      </c>
      <c r="AA2131" s="40">
        <v>214.18113526710289</v>
      </c>
      <c r="AB2131" s="19"/>
      <c r="AC2131" s="42"/>
      <c r="AD2131" s="19">
        <v>871.02285644582685</v>
      </c>
      <c r="AE2131" s="41">
        <f>AD2131/100</f>
        <v>8.7102285644582693</v>
      </c>
      <c r="AF2131" s="25">
        <v>4.0667580520552575E-2</v>
      </c>
      <c r="AG2131" s="19"/>
      <c r="AH2131" s="19"/>
      <c r="AI2131" s="19"/>
      <c r="AJ2131" s="19"/>
      <c r="AK2131" s="19"/>
      <c r="AL2131" s="19"/>
      <c r="AM2131" s="19">
        <v>1393.2651224987092</v>
      </c>
      <c r="AN2131" s="40">
        <v>139.32651224987092</v>
      </c>
      <c r="AO2131" s="19">
        <v>444.71359975216052</v>
      </c>
      <c r="AP2131" s="41">
        <f>AO2131/100</f>
        <v>4.4471359975216052</v>
      </c>
      <c r="AQ2131" s="25">
        <v>3.1918806591139125E-2</v>
      </c>
      <c r="AR2131" s="41"/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40">
        <v>0</v>
      </c>
      <c r="BC2131" s="12">
        <f>U2131+Z2131+AM2131+BA2131</f>
        <v>6289.2701902184199</v>
      </c>
      <c r="BD2131">
        <f>V2131+AA2131+AN2131</f>
        <v>628.92701902184194</v>
      </c>
      <c r="BE2131" s="19"/>
      <c r="BF2131" s="12"/>
      <c r="BG2131" s="12"/>
      <c r="BH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/>
      <c r="CC2131" s="12"/>
      <c r="CD2131" s="12"/>
      <c r="CE2131" s="12"/>
      <c r="CF2131" s="12"/>
      <c r="CG2131" s="12"/>
      <c r="CH2131" s="12"/>
      <c r="CI2131" s="12"/>
      <c r="CJ2131" s="12"/>
      <c r="CK2131" s="12"/>
      <c r="CL2131" s="12"/>
      <c r="CM2131" s="12"/>
      <c r="CN2131" s="12"/>
      <c r="CO2131" s="12"/>
      <c r="CP2131" s="12"/>
      <c r="CQ2131" s="12"/>
      <c r="CR2131" s="12"/>
      <c r="CS2131" s="12"/>
      <c r="CT2131" s="12"/>
      <c r="CU2131" s="12"/>
      <c r="CV2131" s="12"/>
      <c r="CW2131" s="12"/>
      <c r="CX2131" s="12"/>
      <c r="CY2131" s="12"/>
      <c r="CZ2131" s="12"/>
      <c r="DA2131" s="12"/>
      <c r="DB2131" s="12"/>
      <c r="DC2131" s="12"/>
      <c r="DD2131" s="12"/>
      <c r="DE2131" s="12"/>
      <c r="DF2131" s="12"/>
      <c r="DG2131" s="12"/>
      <c r="DH2131" s="12"/>
      <c r="DI2131" s="12"/>
      <c r="DJ2131" s="12"/>
      <c r="DK2131" s="12"/>
      <c r="DL2131" s="12"/>
      <c r="DM2131" s="12"/>
      <c r="DN2131" s="12"/>
      <c r="DO2131" s="12"/>
      <c r="DP2131" s="12"/>
      <c r="DQ2131" s="12"/>
      <c r="DR2131" s="12"/>
      <c r="DS2131" s="12"/>
      <c r="DT2131" s="12"/>
      <c r="DU2131" s="12"/>
      <c r="DV2131" s="12"/>
      <c r="DW2131" s="12"/>
      <c r="DX2131" s="12"/>
    </row>
    <row r="2132" spans="1:128" x14ac:dyDescent="0.25">
      <c r="A2132" s="34" t="s">
        <v>186</v>
      </c>
      <c r="B2132" s="1">
        <v>43878</v>
      </c>
      <c r="C2132" s="2">
        <v>7</v>
      </c>
      <c r="D2132" t="s">
        <v>222</v>
      </c>
      <c r="E2132" s="1" t="s">
        <v>18</v>
      </c>
      <c r="F2132" s="2">
        <v>105</v>
      </c>
      <c r="G2132" t="s">
        <v>33</v>
      </c>
      <c r="H2132" s="2"/>
      <c r="I2132" s="12"/>
      <c r="J2132" s="12"/>
      <c r="K2132" s="2"/>
      <c r="L2132" s="36"/>
      <c r="M2132" s="2"/>
      <c r="N2132" s="2">
        <v>105</v>
      </c>
      <c r="O2132" s="2"/>
      <c r="P2132" s="12"/>
      <c r="Q2132" s="12"/>
      <c r="R2132" s="12"/>
      <c r="S2132" s="12"/>
      <c r="T2132" s="12"/>
      <c r="U2132" s="19">
        <v>3097.0964107994319</v>
      </c>
      <c r="V2132" s="40">
        <v>309.7096410799432</v>
      </c>
      <c r="W2132" s="19">
        <v>273.09164820041121</v>
      </c>
      <c r="X2132" s="41">
        <f>V2132/100</f>
        <v>3.0970964107994319</v>
      </c>
      <c r="Y2132" s="25">
        <v>8.8176670008771208E-3</v>
      </c>
      <c r="Z2132" s="19">
        <v>2224.5526907751669</v>
      </c>
      <c r="AA2132" s="40">
        <v>222.45526907751668</v>
      </c>
      <c r="AB2132" s="19"/>
      <c r="AC2132" s="42"/>
      <c r="AD2132" s="19">
        <v>749.52109998093715</v>
      </c>
      <c r="AE2132" s="41">
        <f>AD2132/100</f>
        <v>7.4952109998093714</v>
      </c>
      <c r="AF2132" s="25">
        <v>3.3693115163739247E-2</v>
      </c>
      <c r="AG2132" s="19"/>
      <c r="AH2132" s="19"/>
      <c r="AI2132" s="19"/>
      <c r="AJ2132" s="19"/>
      <c r="AK2132" s="19"/>
      <c r="AL2132" s="19"/>
      <c r="AM2132" s="19">
        <v>3494.5850509115439</v>
      </c>
      <c r="AN2132" s="40">
        <v>349.45850509115439</v>
      </c>
      <c r="AO2132" s="19">
        <v>796.94997390758215</v>
      </c>
      <c r="AP2132" s="41">
        <f>AO2132/100</f>
        <v>7.9694997390758218</v>
      </c>
      <c r="AQ2132" s="25">
        <v>2.2805281951850102E-2</v>
      </c>
      <c r="AR2132" s="41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40">
        <v>0</v>
      </c>
      <c r="BC2132" s="12">
        <f>U2132+Z2132+AM2132+BA2132</f>
        <v>8816.2341524861422</v>
      </c>
      <c r="BD2132">
        <f>V2132+AA2132+AN2132</f>
        <v>881.62341524861426</v>
      </c>
      <c r="BE2132" s="19"/>
      <c r="BF2132" s="12"/>
      <c r="BG2132" s="12"/>
      <c r="BH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/>
      <c r="CC2132" s="12"/>
      <c r="CD2132" s="12"/>
      <c r="CE2132" s="12"/>
      <c r="CF2132" s="12"/>
      <c r="CG2132" s="12"/>
      <c r="CH2132" s="12"/>
      <c r="CI2132" s="12"/>
      <c r="CJ2132" s="12"/>
      <c r="CK2132" s="12"/>
      <c r="CL2132" s="12"/>
      <c r="CM2132" s="12"/>
      <c r="CN2132" s="12"/>
      <c r="CO2132" s="12"/>
      <c r="CP2132" s="12"/>
      <c r="CQ2132" s="12"/>
      <c r="CR2132" s="12"/>
      <c r="CS2132" s="12"/>
      <c r="CT2132" s="12"/>
      <c r="CU2132" s="12"/>
      <c r="CV2132" s="12"/>
      <c r="CW2132" s="12"/>
      <c r="CX2132" s="12"/>
      <c r="CY2132" s="12"/>
      <c r="CZ2132" s="12"/>
      <c r="DA2132" s="12"/>
      <c r="DB2132" s="12"/>
      <c r="DC2132" s="12"/>
      <c r="DD2132" s="12"/>
      <c r="DE2132" s="12"/>
      <c r="DF2132" s="12"/>
      <c r="DG2132" s="12"/>
      <c r="DH2132" s="12"/>
      <c r="DI2132" s="12"/>
      <c r="DJ2132" s="12"/>
      <c r="DK2132" s="12"/>
      <c r="DL2132" s="12"/>
      <c r="DM2132" s="12"/>
      <c r="DN2132" s="12"/>
      <c r="DO2132" s="12"/>
      <c r="DP2132" s="12"/>
      <c r="DQ2132" s="12"/>
      <c r="DR2132" s="12"/>
      <c r="DS2132" s="12"/>
      <c r="DT2132" s="12"/>
      <c r="DU2132" s="12"/>
      <c r="DV2132" s="12"/>
      <c r="DW2132" s="12"/>
      <c r="DX2132" s="12"/>
    </row>
    <row r="2133" spans="1:128" x14ac:dyDescent="0.25">
      <c r="A2133" s="34" t="s">
        <v>186</v>
      </c>
      <c r="B2133" s="1">
        <v>43906</v>
      </c>
      <c r="C2133" s="2">
        <v>8</v>
      </c>
      <c r="D2133" s="1" t="s">
        <v>221</v>
      </c>
      <c r="E2133" s="1" t="s">
        <v>19</v>
      </c>
      <c r="F2133" s="2">
        <v>133</v>
      </c>
      <c r="G2133" t="s">
        <v>33</v>
      </c>
      <c r="H2133" s="2"/>
      <c r="I2133" s="12"/>
      <c r="J2133" s="12"/>
      <c r="K2133" s="2"/>
      <c r="L2133" s="36"/>
      <c r="M2133" s="2"/>
      <c r="N2133" s="2"/>
      <c r="O2133" s="2"/>
      <c r="P2133" s="12"/>
      <c r="Q2133" s="12"/>
      <c r="R2133" s="12"/>
      <c r="S2133" s="12"/>
      <c r="T2133" s="12"/>
      <c r="U2133" s="19">
        <v>4192.1940946537115</v>
      </c>
      <c r="V2133" s="40">
        <v>419.21940946537114</v>
      </c>
      <c r="W2133" s="19">
        <v>345.21581492735066</v>
      </c>
      <c r="X2133" s="41">
        <f>V2133/100</f>
        <v>4.1921940946537113</v>
      </c>
      <c r="Y2133" s="25">
        <v>8.2347288110443898E-3</v>
      </c>
      <c r="Z2133" s="19">
        <v>2790.1698765687197</v>
      </c>
      <c r="AA2133" s="40">
        <v>279.01698765687195</v>
      </c>
      <c r="AB2133" s="19"/>
      <c r="AC2133" s="42"/>
      <c r="AD2133" s="19">
        <v>820.23893475660486</v>
      </c>
      <c r="AE2133" s="41">
        <f>AD2133/100</f>
        <v>8.202389347566049</v>
      </c>
      <c r="AF2133" s="25">
        <v>2.9397455031136464E-2</v>
      </c>
      <c r="AG2133" s="19"/>
      <c r="AH2133" s="19"/>
      <c r="AI2133" s="19"/>
      <c r="AJ2133" s="19"/>
      <c r="AK2133" s="19"/>
      <c r="AL2133" s="19"/>
      <c r="AM2133" s="19">
        <v>6501.0582963095094</v>
      </c>
      <c r="AN2133" s="40">
        <v>650.10582963095089</v>
      </c>
      <c r="AO2133" s="19">
        <v>1499.2575308600656</v>
      </c>
      <c r="AP2133" s="41">
        <f>AO2133/100</f>
        <v>14.992575308600657</v>
      </c>
      <c r="AQ2133" s="25">
        <v>2.3061745680871024E-2</v>
      </c>
      <c r="AR2133" s="41"/>
      <c r="AS2133" s="19"/>
      <c r="AT2133" s="19"/>
      <c r="AU2133" s="19"/>
      <c r="AV2133" s="19"/>
      <c r="AW2133" s="19"/>
      <c r="AX2133" s="19"/>
      <c r="AY2133" s="19"/>
      <c r="AZ2133" s="19"/>
      <c r="BA2133" s="19"/>
      <c r="BB2133" s="40">
        <v>0</v>
      </c>
      <c r="BC2133" s="12">
        <f>U2133+Z2133+AM2133+BA2133</f>
        <v>13483.42226753194</v>
      </c>
      <c r="BD2133">
        <f>V2133+AA2133+AN2133</f>
        <v>1348.3422267531939</v>
      </c>
      <c r="BE2133" s="19"/>
      <c r="BF2133" s="12"/>
      <c r="BG2133" s="12"/>
      <c r="BH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/>
      <c r="CC2133" s="12"/>
      <c r="CD2133" s="12"/>
      <c r="CE2133" s="12"/>
      <c r="CF2133" s="12"/>
      <c r="CG2133" s="12"/>
      <c r="CH2133" s="12"/>
      <c r="CI2133" s="12"/>
      <c r="CJ2133" s="12"/>
      <c r="CK2133" s="12"/>
      <c r="CL2133" s="12"/>
      <c r="CM2133" s="12"/>
      <c r="CN2133" s="12"/>
      <c r="CO2133" s="12"/>
      <c r="CP2133" s="12"/>
      <c r="CQ2133" s="12"/>
      <c r="CR2133" s="12"/>
      <c r="CS2133" s="12"/>
      <c r="CT2133" s="12"/>
      <c r="CU2133" s="12"/>
      <c r="CV2133" s="12"/>
      <c r="CW2133" s="12"/>
      <c r="CX2133" s="12"/>
      <c r="CY2133" s="12"/>
      <c r="CZ2133" s="12"/>
      <c r="DA2133" s="12"/>
      <c r="DB2133" s="12"/>
      <c r="DC2133" s="12"/>
      <c r="DD2133" s="12"/>
      <c r="DE2133" s="12"/>
      <c r="DF2133" s="12"/>
      <c r="DG2133" s="12"/>
      <c r="DH2133" s="12"/>
      <c r="DI2133" s="12"/>
      <c r="DJ2133" s="12"/>
      <c r="DK2133" s="12"/>
      <c r="DL2133" s="12"/>
      <c r="DM2133" s="12"/>
      <c r="DN2133" s="12"/>
      <c r="DO2133" s="12"/>
      <c r="DP2133" s="12"/>
      <c r="DQ2133" s="12"/>
      <c r="DR2133" s="12"/>
      <c r="DS2133" s="12"/>
      <c r="DT2133" s="12"/>
      <c r="DU2133" s="12"/>
      <c r="DV2133" s="12"/>
      <c r="DW2133" s="12"/>
      <c r="DX2133" s="12"/>
    </row>
    <row r="2134" spans="1:128" x14ac:dyDescent="0.25">
      <c r="A2134" s="34" t="s">
        <v>186</v>
      </c>
      <c r="B2134" s="1">
        <v>43996</v>
      </c>
      <c r="C2134" s="36">
        <v>9</v>
      </c>
      <c r="D2134" t="s">
        <v>122</v>
      </c>
      <c r="E2134" s="1" t="s">
        <v>22</v>
      </c>
      <c r="F2134" s="2">
        <v>223</v>
      </c>
      <c r="G2134" t="s">
        <v>33</v>
      </c>
      <c r="H2134" s="2"/>
      <c r="I2134" s="12"/>
      <c r="J2134" s="12"/>
      <c r="K2134" s="2"/>
      <c r="L2134" s="36"/>
      <c r="M2134" s="2"/>
      <c r="N2134" s="2"/>
      <c r="O2134" s="2"/>
      <c r="P2134" s="12"/>
      <c r="Q2134" s="12"/>
      <c r="R2134" s="12"/>
      <c r="S2134" s="12"/>
      <c r="T2134" s="12"/>
      <c r="U2134" s="19"/>
      <c r="W2134" s="19"/>
      <c r="X2134" s="41"/>
      <c r="Z2134" s="19"/>
      <c r="AB2134" s="19"/>
      <c r="AC2134" s="42"/>
      <c r="AD2134" s="19"/>
      <c r="AE2134" s="41"/>
      <c r="AG2134" s="19"/>
      <c r="AH2134" s="19"/>
      <c r="AI2134" s="19"/>
      <c r="AJ2134" s="19"/>
      <c r="AK2134" s="19"/>
      <c r="AL2134" s="19"/>
      <c r="AM2134" s="19"/>
      <c r="AO2134" s="19"/>
      <c r="AP2134" s="41"/>
      <c r="AR2134" s="41"/>
      <c r="AS2134" s="19"/>
      <c r="AT2134" s="19"/>
      <c r="AU2134" s="19"/>
      <c r="AV2134" s="19"/>
      <c r="AW2134" s="19"/>
      <c r="AX2134" s="19"/>
      <c r="AY2134" s="19"/>
      <c r="AZ2134" s="19">
        <v>46.692499999999995</v>
      </c>
      <c r="BA2134" s="19">
        <v>2124.25</v>
      </c>
      <c r="BB2134" s="40">
        <v>212.42500000000001</v>
      </c>
      <c r="BC2134" s="12"/>
      <c r="BE2134" s="19"/>
      <c r="BF2134" s="12"/>
      <c r="BG2134" s="12"/>
      <c r="BH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2"/>
      <c r="CH2134" s="12"/>
      <c r="CI2134" s="12"/>
      <c r="CJ2134" s="12"/>
      <c r="CK2134" s="12"/>
      <c r="CL2134" s="12"/>
      <c r="CM2134" s="12"/>
      <c r="CN2134" s="12"/>
      <c r="CO2134" s="12"/>
      <c r="CP2134" s="12"/>
      <c r="CQ2134" s="12"/>
      <c r="CR2134" s="12"/>
      <c r="CS2134" s="12"/>
      <c r="CT2134" s="12"/>
      <c r="CU2134" s="12"/>
      <c r="CV2134" s="12"/>
      <c r="CW2134" s="12"/>
      <c r="CX2134" s="12"/>
      <c r="CY2134" s="12"/>
      <c r="CZ2134" s="12"/>
      <c r="DA2134" s="12"/>
      <c r="DB2134" s="12"/>
      <c r="DC2134" s="12"/>
      <c r="DD2134" s="12"/>
      <c r="DE2134" s="12"/>
      <c r="DF2134" s="12"/>
      <c r="DG2134" s="12"/>
      <c r="DH2134" s="12"/>
      <c r="DI2134" s="12"/>
      <c r="DJ2134" s="12"/>
      <c r="DK2134" s="12"/>
      <c r="DL2134" s="12"/>
      <c r="DM2134" s="12"/>
      <c r="DN2134" s="12"/>
      <c r="DO2134" s="12"/>
      <c r="DP2134" s="12"/>
      <c r="DQ2134" s="12"/>
      <c r="DR2134" s="12"/>
      <c r="DS2134" s="12"/>
      <c r="DT2134" s="12"/>
      <c r="DU2134" s="12"/>
      <c r="DV2134" s="12"/>
      <c r="DW2134" s="12"/>
      <c r="DX2134" s="12"/>
    </row>
    <row r="2135" spans="1:128" x14ac:dyDescent="0.25">
      <c r="A2135" s="34" t="s">
        <v>187</v>
      </c>
      <c r="B2135" s="1">
        <v>43773</v>
      </c>
      <c r="C2135" s="2">
        <v>0</v>
      </c>
      <c r="D2135" s="1" t="s">
        <v>223</v>
      </c>
      <c r="E2135" t="s">
        <v>14</v>
      </c>
      <c r="F2135">
        <v>0</v>
      </c>
      <c r="G2135" t="s">
        <v>33</v>
      </c>
      <c r="H2135" s="2"/>
      <c r="I2135" s="12"/>
      <c r="J2135" s="12"/>
      <c r="K2135" s="2"/>
      <c r="L2135" s="36"/>
      <c r="M2135" s="2"/>
      <c r="N2135" s="2"/>
      <c r="O2135" s="2"/>
      <c r="P2135" s="12"/>
      <c r="Q2135" s="12"/>
      <c r="R2135" s="12"/>
      <c r="S2135" s="12"/>
      <c r="T2135" s="12"/>
      <c r="U2135" s="19"/>
      <c r="W2135" s="19"/>
      <c r="X2135" s="41"/>
      <c r="Z2135" s="19"/>
      <c r="AB2135" s="19"/>
      <c r="AC2135" s="42"/>
      <c r="AD2135" s="19"/>
      <c r="AE2135" s="41"/>
      <c r="AG2135" s="19"/>
      <c r="AH2135" s="19"/>
      <c r="AI2135" s="19"/>
      <c r="AJ2135" s="19"/>
      <c r="AK2135" s="19"/>
      <c r="AL2135" s="19"/>
      <c r="AM2135" s="19"/>
      <c r="AO2135" s="19"/>
      <c r="AP2135" s="41"/>
      <c r="AR2135" s="41"/>
      <c r="AS2135" s="19"/>
      <c r="AT2135" s="19"/>
      <c r="AU2135" s="19"/>
      <c r="AV2135" s="19"/>
      <c r="AW2135" s="19"/>
      <c r="AX2135" s="19"/>
      <c r="AY2135" s="19"/>
      <c r="AZ2135" s="19"/>
      <c r="BA2135" s="19"/>
      <c r="BB2135" s="40">
        <v>0</v>
      </c>
      <c r="BC2135" s="12"/>
      <c r="BE2135" s="19"/>
      <c r="BF2135" s="12"/>
      <c r="BG2135" s="12"/>
      <c r="BH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/>
      <c r="CC2135" s="12"/>
      <c r="CD2135" s="12"/>
      <c r="CE2135" s="12"/>
      <c r="CF2135" s="12"/>
      <c r="CG2135" s="12"/>
      <c r="CH2135" s="12"/>
      <c r="CI2135" s="12"/>
      <c r="CJ2135" s="12"/>
      <c r="CK2135" s="12"/>
      <c r="CL2135" s="12"/>
      <c r="CM2135" s="12"/>
      <c r="CN2135" s="12"/>
      <c r="CO2135" s="12"/>
      <c r="CP2135" s="12"/>
      <c r="CQ2135" s="12"/>
      <c r="CR2135" s="12"/>
      <c r="CS2135" s="12"/>
      <c r="CT2135" s="12"/>
      <c r="CU2135" s="12"/>
      <c r="CV2135" s="12"/>
      <c r="CW2135" s="12"/>
      <c r="CX2135" s="12"/>
      <c r="CY2135" s="12"/>
      <c r="CZ2135" s="12"/>
      <c r="DA2135" s="12"/>
      <c r="DB2135" s="12"/>
      <c r="DC2135" s="12"/>
      <c r="DD2135" s="12"/>
      <c r="DE2135" s="12"/>
      <c r="DF2135" s="12"/>
      <c r="DG2135" s="12"/>
      <c r="DH2135" s="12"/>
      <c r="DI2135" s="12"/>
      <c r="DJ2135" s="12"/>
      <c r="DK2135" s="12"/>
      <c r="DL2135" s="12"/>
      <c r="DM2135" s="12"/>
      <c r="DN2135" s="12"/>
      <c r="DO2135" s="12"/>
      <c r="DP2135" s="12"/>
      <c r="DQ2135" s="12"/>
      <c r="DR2135" s="12"/>
      <c r="DS2135" s="12"/>
      <c r="DT2135" s="12"/>
      <c r="DU2135" s="12"/>
      <c r="DV2135" s="12"/>
      <c r="DW2135" s="12"/>
      <c r="DX2135" s="12"/>
    </row>
    <row r="2136" spans="1:128" x14ac:dyDescent="0.25">
      <c r="A2136" s="34" t="s">
        <v>187</v>
      </c>
      <c r="B2136" s="1">
        <v>43850</v>
      </c>
      <c r="C2136" s="2">
        <v>5</v>
      </c>
      <c r="D2136" s="1" t="s">
        <v>262</v>
      </c>
      <c r="E2136" t="s">
        <v>100</v>
      </c>
      <c r="F2136" s="2">
        <v>77</v>
      </c>
      <c r="G2136" t="s">
        <v>33</v>
      </c>
      <c r="H2136" s="2"/>
      <c r="I2136" s="12"/>
      <c r="J2136" s="12"/>
      <c r="K2136" s="2"/>
      <c r="L2136" s="36"/>
      <c r="M2136" s="2"/>
      <c r="N2136" s="2"/>
      <c r="O2136" s="2"/>
      <c r="P2136" s="12"/>
      <c r="Q2136" s="12"/>
      <c r="R2136" s="12"/>
      <c r="S2136" s="12"/>
      <c r="T2136" s="12"/>
      <c r="U2136" s="19">
        <v>1937.1512723364658</v>
      </c>
      <c r="V2136" s="40">
        <v>193.71512723364657</v>
      </c>
      <c r="W2136" s="19">
        <v>295.78415204410192</v>
      </c>
      <c r="X2136" s="41">
        <f>V2136/100</f>
        <v>1.9371512723364657</v>
      </c>
      <c r="Y2136" s="25">
        <v>1.526902706402202E-2</v>
      </c>
      <c r="Z2136" s="19">
        <v>1586.5614020797286</v>
      </c>
      <c r="AA2136" s="40">
        <v>158.65614020797287</v>
      </c>
      <c r="AB2136" s="19"/>
      <c r="AC2136" s="42"/>
      <c r="AD2136" s="19">
        <v>660.78718161435677</v>
      </c>
      <c r="AE2136" s="41">
        <f>AD2136/100</f>
        <v>6.6078718161435681</v>
      </c>
      <c r="AF2136" s="25">
        <v>4.1649014072078799E-2</v>
      </c>
      <c r="AG2136" s="19"/>
      <c r="AH2136" s="19"/>
      <c r="AI2136" s="19"/>
      <c r="AJ2136" s="19"/>
      <c r="AK2136" s="19"/>
      <c r="AL2136" s="19"/>
      <c r="AM2136" s="19">
        <v>399.09835698270126</v>
      </c>
      <c r="AN2136" s="40">
        <v>39.909835698270129</v>
      </c>
      <c r="AO2136" s="19">
        <v>135.98400600503845</v>
      </c>
      <c r="AP2136" s="41">
        <f>AO2136/100</f>
        <v>1.3598400600503846</v>
      </c>
      <c r="AQ2136" s="25">
        <v>3.4072805268635216E-2</v>
      </c>
      <c r="AR2136" s="41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40">
        <v>0</v>
      </c>
      <c r="BC2136" s="12">
        <f>U2136+Z2136+AM2136+BA2136</f>
        <v>3922.8110313988955</v>
      </c>
      <c r="BD2136">
        <f>V2136+AA2136+AN2136</f>
        <v>392.28110313988958</v>
      </c>
      <c r="BE2136" s="19"/>
      <c r="BF2136" s="12"/>
      <c r="BG2136" s="12"/>
      <c r="BH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2"/>
      <c r="CH2136" s="12"/>
      <c r="CI2136" s="12"/>
      <c r="CJ2136" s="12"/>
      <c r="CK2136" s="12"/>
      <c r="CL2136" s="12"/>
      <c r="CM2136" s="12"/>
      <c r="CN2136" s="12"/>
      <c r="CO2136" s="12"/>
      <c r="CP2136" s="12"/>
      <c r="CQ2136" s="12"/>
      <c r="CR2136" s="12"/>
      <c r="CS2136" s="12"/>
      <c r="CT2136" s="12"/>
      <c r="CU2136" s="12"/>
      <c r="CV2136" s="12"/>
      <c r="CW2136" s="12"/>
      <c r="CX2136" s="12"/>
      <c r="CY2136" s="12"/>
      <c r="CZ2136" s="12"/>
      <c r="DA2136" s="12"/>
      <c r="DB2136" s="12"/>
      <c r="DC2136" s="12"/>
      <c r="DD2136" s="12"/>
      <c r="DE2136" s="12"/>
      <c r="DF2136" s="12"/>
      <c r="DG2136" s="12"/>
      <c r="DH2136" s="12"/>
      <c r="DI2136" s="12"/>
      <c r="DJ2136" s="12"/>
      <c r="DK2136" s="12"/>
      <c r="DL2136" s="12"/>
      <c r="DM2136" s="12"/>
      <c r="DN2136" s="12"/>
      <c r="DO2136" s="12"/>
      <c r="DP2136" s="12"/>
      <c r="DQ2136" s="12"/>
      <c r="DR2136" s="12"/>
      <c r="DS2136" s="12"/>
      <c r="DT2136" s="12"/>
      <c r="DU2136" s="12"/>
      <c r="DV2136" s="12"/>
      <c r="DW2136" s="12"/>
      <c r="DX2136" s="12"/>
    </row>
    <row r="2137" spans="1:128" x14ac:dyDescent="0.25">
      <c r="A2137" s="34" t="s">
        <v>187</v>
      </c>
      <c r="B2137" s="1">
        <v>43865</v>
      </c>
      <c r="C2137" s="2"/>
      <c r="D2137" s="1"/>
      <c r="E2137" s="1"/>
      <c r="F2137" s="2">
        <v>92</v>
      </c>
      <c r="G2137" t="s">
        <v>33</v>
      </c>
      <c r="H2137" s="2"/>
      <c r="I2137" s="12"/>
      <c r="J2137" s="12"/>
      <c r="K2137" s="2"/>
      <c r="L2137" s="36"/>
      <c r="M2137" s="2"/>
      <c r="N2137" s="2"/>
      <c r="O2137" s="2"/>
      <c r="P2137" s="12"/>
      <c r="Q2137" s="12"/>
      <c r="R2137" s="12"/>
      <c r="S2137" s="12"/>
      <c r="T2137" s="12"/>
      <c r="U2137" s="19">
        <v>2870.5542559746368</v>
      </c>
      <c r="V2137" s="40">
        <v>287.05542559746368</v>
      </c>
      <c r="W2137" s="19">
        <v>393.24719852417036</v>
      </c>
      <c r="X2137" s="41">
        <f>V2137/100</f>
        <v>2.8705542559746369</v>
      </c>
      <c r="Y2137" s="25">
        <v>1.3699347354458952E-2</v>
      </c>
      <c r="Z2137" s="19">
        <v>2069.2074677410296</v>
      </c>
      <c r="AA2137" s="40">
        <v>206.92074677410295</v>
      </c>
      <c r="AB2137" s="19"/>
      <c r="AC2137" s="42"/>
      <c r="AD2137" s="19">
        <v>858.40065559186485</v>
      </c>
      <c r="AE2137" s="41">
        <f>AD2137/100</f>
        <v>8.5840065559186485</v>
      </c>
      <c r="AF2137" s="25">
        <v>4.1484513707510814E-2</v>
      </c>
      <c r="AG2137" s="19"/>
      <c r="AH2137" s="19"/>
      <c r="AI2137" s="19"/>
      <c r="AJ2137" s="19"/>
      <c r="AK2137" s="19"/>
      <c r="AL2137" s="19"/>
      <c r="AM2137" s="19">
        <v>1397.9783618885544</v>
      </c>
      <c r="AN2137" s="40">
        <v>139.79783618885546</v>
      </c>
      <c r="AO2137" s="19">
        <v>442.78908581332678</v>
      </c>
      <c r="AP2137" s="41">
        <f>AO2137/100</f>
        <v>4.4278908581332681</v>
      </c>
      <c r="AQ2137" s="25">
        <v>3.1673529282324149E-2</v>
      </c>
      <c r="AR2137" s="41"/>
      <c r="AS2137" s="19"/>
      <c r="AT2137" s="19"/>
      <c r="AU2137" s="19"/>
      <c r="AV2137" s="19"/>
      <c r="AW2137" s="19"/>
      <c r="AX2137" s="19"/>
      <c r="AY2137" s="19"/>
      <c r="AZ2137" s="19"/>
      <c r="BA2137" s="19"/>
      <c r="BB2137" s="40">
        <v>0</v>
      </c>
      <c r="BC2137" s="12">
        <f>U2137+Z2137+AM2137+BA2137</f>
        <v>6337.7400856042204</v>
      </c>
      <c r="BD2137">
        <f>V2137+AA2137+AN2137</f>
        <v>633.77400856042209</v>
      </c>
      <c r="BE2137" s="19"/>
      <c r="BF2137" s="12"/>
      <c r="BG2137" s="12"/>
      <c r="BH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/>
      <c r="CC2137" s="12"/>
      <c r="CD2137" s="12"/>
      <c r="CE2137" s="12"/>
      <c r="CF2137" s="12"/>
      <c r="CG2137" s="12"/>
      <c r="CH2137" s="12"/>
      <c r="CI2137" s="12"/>
      <c r="CJ2137" s="12"/>
      <c r="CK2137" s="12"/>
      <c r="CL2137" s="12"/>
      <c r="CM2137" s="12"/>
      <c r="CN2137" s="12"/>
      <c r="CO2137" s="12"/>
      <c r="CP2137" s="12"/>
      <c r="CQ2137" s="12"/>
      <c r="CR2137" s="12"/>
      <c r="CS2137" s="12"/>
      <c r="CT2137" s="12"/>
      <c r="CU2137" s="12"/>
      <c r="CV2137" s="12"/>
      <c r="CW2137" s="12"/>
      <c r="CX2137" s="12"/>
      <c r="CY2137" s="12"/>
      <c r="CZ2137" s="12"/>
      <c r="DA2137" s="12"/>
      <c r="DB2137" s="12"/>
      <c r="DC2137" s="12"/>
      <c r="DD2137" s="12"/>
      <c r="DE2137" s="12"/>
      <c r="DF2137" s="12"/>
      <c r="DG2137" s="12"/>
      <c r="DH2137" s="12"/>
      <c r="DI2137" s="12"/>
      <c r="DJ2137" s="12"/>
      <c r="DK2137" s="12"/>
      <c r="DL2137" s="12"/>
      <c r="DM2137" s="12"/>
      <c r="DN2137" s="12"/>
      <c r="DO2137" s="12"/>
      <c r="DP2137" s="12"/>
      <c r="DQ2137" s="12"/>
      <c r="DR2137" s="12"/>
      <c r="DS2137" s="12"/>
      <c r="DT2137" s="12"/>
      <c r="DU2137" s="12"/>
      <c r="DV2137" s="12"/>
      <c r="DW2137" s="12"/>
      <c r="DX2137" s="12"/>
    </row>
    <row r="2138" spans="1:128" x14ac:dyDescent="0.25">
      <c r="A2138" s="34" t="s">
        <v>187</v>
      </c>
      <c r="B2138" s="1">
        <v>43878</v>
      </c>
      <c r="C2138" s="2">
        <v>7</v>
      </c>
      <c r="D2138" t="s">
        <v>222</v>
      </c>
      <c r="E2138" s="1" t="s">
        <v>18</v>
      </c>
      <c r="F2138" s="2">
        <v>105</v>
      </c>
      <c r="G2138" t="s">
        <v>33</v>
      </c>
      <c r="H2138" s="2"/>
      <c r="I2138" s="12"/>
      <c r="J2138" s="12"/>
      <c r="K2138" s="2"/>
      <c r="L2138" s="36"/>
      <c r="M2138" s="2"/>
      <c r="N2138" s="2">
        <v>105</v>
      </c>
      <c r="O2138" s="2"/>
      <c r="P2138" s="12"/>
      <c r="Q2138" s="12"/>
      <c r="R2138" s="12"/>
      <c r="S2138" s="12"/>
      <c r="T2138" s="12"/>
      <c r="U2138" s="19">
        <v>3275.0202362999785</v>
      </c>
      <c r="V2138" s="40">
        <v>327.50202362999784</v>
      </c>
      <c r="W2138" s="19">
        <v>313.66442192518525</v>
      </c>
      <c r="X2138" s="41">
        <f>V2138/100</f>
        <v>3.2750202362999783</v>
      </c>
      <c r="Y2138" s="25">
        <v>9.5774804212982231E-3</v>
      </c>
      <c r="Z2138" s="19">
        <v>2376.0465200578915</v>
      </c>
      <c r="AA2138" s="40">
        <v>237.60465200578915</v>
      </c>
      <c r="AB2138" s="19"/>
      <c r="AC2138" s="42"/>
      <c r="AD2138" s="19">
        <v>826.9181968785731</v>
      </c>
      <c r="AE2138" s="41">
        <f>AD2138/100</f>
        <v>8.2691819687857304</v>
      </c>
      <c r="AF2138" s="25">
        <v>3.4802273015194403E-2</v>
      </c>
      <c r="AG2138" s="19"/>
      <c r="AH2138" s="19"/>
      <c r="AI2138" s="19"/>
      <c r="AJ2138" s="19"/>
      <c r="AK2138" s="19"/>
      <c r="AL2138" s="19"/>
      <c r="AM2138" s="19">
        <v>3663.8828535697448</v>
      </c>
      <c r="AN2138" s="40">
        <v>366.38828535697451</v>
      </c>
      <c r="AO2138" s="19">
        <v>870.51223238851878</v>
      </c>
      <c r="AP2138" s="41">
        <f>AO2138/100</f>
        <v>8.7051223238851883</v>
      </c>
      <c r="AQ2138" s="25">
        <v>2.3759281264693632E-2</v>
      </c>
      <c r="AR2138" s="41"/>
      <c r="AS2138" s="19"/>
      <c r="AT2138" s="19"/>
      <c r="AU2138" s="19"/>
      <c r="AV2138" s="19"/>
      <c r="AW2138" s="19"/>
      <c r="AX2138" s="19"/>
      <c r="AY2138" s="19"/>
      <c r="AZ2138" s="19"/>
      <c r="BA2138" s="19"/>
      <c r="BB2138" s="40">
        <v>0</v>
      </c>
      <c r="BC2138" s="12">
        <f>U2138+Z2138+AM2138+BA2138</f>
        <v>9314.9496099276148</v>
      </c>
      <c r="BD2138">
        <f>V2138+AA2138+AN2138</f>
        <v>931.49496099276155</v>
      </c>
      <c r="BE2138" s="19"/>
      <c r="BF2138" s="12"/>
      <c r="BG2138" s="12"/>
      <c r="BH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2"/>
      <c r="CH2138" s="12"/>
      <c r="CI2138" s="12"/>
      <c r="CJ2138" s="12"/>
      <c r="CK2138" s="12"/>
      <c r="CL2138" s="12"/>
      <c r="CM2138" s="12"/>
      <c r="CN2138" s="12"/>
      <c r="CO2138" s="12"/>
      <c r="CP2138" s="12"/>
      <c r="CQ2138" s="12"/>
      <c r="CR2138" s="12"/>
      <c r="CS2138" s="12"/>
      <c r="CT2138" s="12"/>
      <c r="CU2138" s="12"/>
      <c r="CV2138" s="12"/>
      <c r="CW2138" s="12"/>
      <c r="CX2138" s="12"/>
      <c r="CY2138" s="12"/>
      <c r="CZ2138" s="12"/>
      <c r="DA2138" s="12"/>
      <c r="DB2138" s="12"/>
      <c r="DC2138" s="12"/>
      <c r="DD2138" s="12"/>
      <c r="DE2138" s="12"/>
      <c r="DF2138" s="12"/>
      <c r="DG2138" s="12"/>
      <c r="DH2138" s="12"/>
      <c r="DI2138" s="12"/>
      <c r="DJ2138" s="12"/>
      <c r="DK2138" s="12"/>
      <c r="DL2138" s="12"/>
      <c r="DM2138" s="12"/>
      <c r="DN2138" s="12"/>
      <c r="DO2138" s="12"/>
      <c r="DP2138" s="12"/>
      <c r="DQ2138" s="12"/>
      <c r="DR2138" s="12"/>
      <c r="DS2138" s="12"/>
      <c r="DT2138" s="12"/>
      <c r="DU2138" s="12"/>
      <c r="DV2138" s="12"/>
      <c r="DW2138" s="12"/>
      <c r="DX2138" s="12"/>
    </row>
    <row r="2139" spans="1:128" x14ac:dyDescent="0.25">
      <c r="A2139" s="34" t="s">
        <v>187</v>
      </c>
      <c r="B2139" s="1">
        <v>43906</v>
      </c>
      <c r="C2139" s="2">
        <v>8</v>
      </c>
      <c r="D2139" s="1" t="s">
        <v>221</v>
      </c>
      <c r="E2139" s="1" t="s">
        <v>19</v>
      </c>
      <c r="F2139" s="2">
        <v>133</v>
      </c>
      <c r="G2139" t="s">
        <v>33</v>
      </c>
      <c r="H2139" s="2"/>
      <c r="I2139" s="12"/>
      <c r="J2139" s="12"/>
      <c r="K2139" s="2"/>
      <c r="L2139" s="36"/>
      <c r="M2139" s="2"/>
      <c r="N2139" s="2"/>
      <c r="O2139" s="2"/>
      <c r="P2139" s="12"/>
      <c r="Q2139" s="12"/>
      <c r="R2139" s="12"/>
      <c r="S2139" s="12"/>
      <c r="T2139" s="12"/>
      <c r="U2139" s="19">
        <v>4113.3525554803618</v>
      </c>
      <c r="V2139" s="40">
        <v>411.33525554803617</v>
      </c>
      <c r="W2139" s="19">
        <v>371.84267777259333</v>
      </c>
      <c r="X2139" s="41">
        <f>V2139/100</f>
        <v>4.113352555480362</v>
      </c>
      <c r="Y2139" s="25">
        <v>9.0398931955680394E-3</v>
      </c>
      <c r="Z2139" s="19">
        <v>2573.9033490823795</v>
      </c>
      <c r="AA2139" s="40">
        <v>257.39033490823795</v>
      </c>
      <c r="AB2139" s="19"/>
      <c r="AC2139" s="42"/>
      <c r="AD2139" s="19">
        <v>855.33769472218205</v>
      </c>
      <c r="AE2139" s="41">
        <f>AD2139/100</f>
        <v>8.5533769472218211</v>
      </c>
      <c r="AF2139" s="25">
        <v>3.3231150463637962E-2</v>
      </c>
      <c r="AG2139" s="19"/>
      <c r="AH2139" s="19"/>
      <c r="AI2139" s="19"/>
      <c r="AJ2139" s="19"/>
      <c r="AK2139" s="19"/>
      <c r="AL2139" s="19"/>
      <c r="AM2139" s="19">
        <v>7300.6329059553036</v>
      </c>
      <c r="AN2139" s="40">
        <v>730.06329059553036</v>
      </c>
      <c r="AO2139" s="19">
        <v>1672.9439989235871</v>
      </c>
      <c r="AP2139" s="41">
        <f>AO2139/100</f>
        <v>16.729439989235871</v>
      </c>
      <c r="AQ2139" s="25">
        <v>2.2915054358628634E-2</v>
      </c>
      <c r="AR2139" s="41"/>
      <c r="AS2139" s="19"/>
      <c r="AT2139" s="19"/>
      <c r="AU2139" s="19"/>
      <c r="AV2139" s="19"/>
      <c r="AW2139" s="19"/>
      <c r="AX2139" s="19"/>
      <c r="AY2139" s="19"/>
      <c r="AZ2139" s="19"/>
      <c r="BA2139" s="19"/>
      <c r="BB2139" s="40">
        <v>0</v>
      </c>
      <c r="BC2139" s="12">
        <f>U2139+Z2139+AM2139+BA2139</f>
        <v>13987.888810518045</v>
      </c>
      <c r="BD2139">
        <f>V2139+AA2139+AN2139</f>
        <v>1398.7888810518045</v>
      </c>
      <c r="BE2139" s="19"/>
      <c r="BF2139" s="12"/>
      <c r="BG2139" s="12"/>
      <c r="BH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/>
      <c r="CC2139" s="12"/>
      <c r="CD2139" s="12"/>
      <c r="CE2139" s="12"/>
      <c r="CF2139" s="12"/>
      <c r="CG2139" s="12"/>
      <c r="CH2139" s="12"/>
      <c r="CI2139" s="12"/>
      <c r="CJ2139" s="12"/>
      <c r="CK2139" s="12"/>
      <c r="CL2139" s="12"/>
      <c r="CM2139" s="12"/>
      <c r="CN2139" s="12"/>
      <c r="CO2139" s="12"/>
      <c r="CP2139" s="12"/>
      <c r="CQ2139" s="12"/>
      <c r="CR2139" s="12"/>
      <c r="CS2139" s="12"/>
      <c r="CT2139" s="12"/>
      <c r="CU2139" s="12"/>
      <c r="CV2139" s="12"/>
      <c r="CW2139" s="12"/>
      <c r="CX2139" s="12"/>
      <c r="CY2139" s="12"/>
      <c r="CZ2139" s="12"/>
      <c r="DA2139" s="12"/>
      <c r="DB2139" s="12"/>
      <c r="DC2139" s="12"/>
      <c r="DD2139" s="12"/>
      <c r="DE2139" s="12"/>
      <c r="DF2139" s="12"/>
      <c r="DG2139" s="12"/>
      <c r="DH2139" s="12"/>
      <c r="DI2139" s="12"/>
      <c r="DJ2139" s="12"/>
      <c r="DK2139" s="12"/>
      <c r="DL2139" s="12"/>
      <c r="DM2139" s="12"/>
      <c r="DN2139" s="12"/>
      <c r="DO2139" s="12"/>
      <c r="DP2139" s="12"/>
      <c r="DQ2139" s="12"/>
      <c r="DR2139" s="12"/>
      <c r="DS2139" s="12"/>
      <c r="DT2139" s="12"/>
      <c r="DU2139" s="12"/>
      <c r="DV2139" s="12"/>
      <c r="DW2139" s="12"/>
      <c r="DX2139" s="12"/>
    </row>
    <row r="2140" spans="1:128" x14ac:dyDescent="0.25">
      <c r="A2140" s="34" t="s">
        <v>187</v>
      </c>
      <c r="B2140" s="1">
        <v>43996</v>
      </c>
      <c r="C2140" s="36">
        <v>9</v>
      </c>
      <c r="D2140" t="s">
        <v>122</v>
      </c>
      <c r="E2140" s="1" t="s">
        <v>22</v>
      </c>
      <c r="F2140" s="2">
        <v>223</v>
      </c>
      <c r="G2140" t="s">
        <v>33</v>
      </c>
      <c r="H2140" s="2"/>
      <c r="I2140" s="12"/>
      <c r="J2140" s="12"/>
      <c r="K2140" s="2"/>
      <c r="L2140" s="36"/>
      <c r="M2140" s="2"/>
      <c r="N2140" s="2"/>
      <c r="O2140" s="2"/>
      <c r="P2140" s="12"/>
      <c r="Q2140" s="12"/>
      <c r="R2140" s="12"/>
      <c r="S2140" s="12"/>
      <c r="T2140" s="12"/>
      <c r="U2140" s="19"/>
      <c r="W2140" s="19"/>
      <c r="X2140" s="41"/>
      <c r="Z2140" s="19"/>
      <c r="AB2140" s="19"/>
      <c r="AC2140" s="42"/>
      <c r="AD2140" s="19"/>
      <c r="AE2140" s="41"/>
      <c r="AG2140" s="19"/>
      <c r="AH2140" s="19"/>
      <c r="AI2140" s="19"/>
      <c r="AJ2140" s="19"/>
      <c r="AK2140" s="19"/>
      <c r="AL2140" s="19"/>
      <c r="AM2140" s="19"/>
      <c r="AO2140" s="19"/>
      <c r="AP2140" s="41"/>
      <c r="AR2140" s="41"/>
      <c r="AS2140" s="19"/>
      <c r="AT2140" s="19"/>
      <c r="AU2140" s="19"/>
      <c r="AV2140" s="19"/>
      <c r="AW2140" s="19"/>
      <c r="AX2140" s="19"/>
      <c r="AY2140" s="19"/>
      <c r="AZ2140" s="19">
        <v>46.405000000000001</v>
      </c>
      <c r="BA2140" s="19">
        <v>2491</v>
      </c>
      <c r="BB2140" s="40">
        <v>249.1</v>
      </c>
      <c r="BC2140" s="12"/>
      <c r="BE2140" s="19"/>
      <c r="BF2140" s="12"/>
      <c r="BG2140" s="12"/>
      <c r="BH2140" s="12"/>
      <c r="BJ2140" s="12"/>
      <c r="BK2140" s="12"/>
      <c r="BL2140" s="12"/>
      <c r="BM2140" s="12"/>
      <c r="BN2140" s="12"/>
      <c r="BO2140" s="12"/>
      <c r="BP2140" s="12"/>
      <c r="BQ2140" s="12"/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/>
      <c r="CC2140" s="12"/>
      <c r="CD2140" s="12"/>
      <c r="CE2140" s="12"/>
      <c r="CF2140" s="12"/>
      <c r="CG2140" s="12"/>
      <c r="CH2140" s="12"/>
      <c r="CI2140" s="12"/>
      <c r="CJ2140" s="12"/>
      <c r="CK2140" s="12"/>
      <c r="CL2140" s="12"/>
      <c r="CM2140" s="12"/>
      <c r="CN2140" s="12"/>
      <c r="CO2140" s="12"/>
      <c r="CP2140" s="12"/>
      <c r="CQ2140" s="12"/>
      <c r="CR2140" s="12"/>
      <c r="CS2140" s="12"/>
      <c r="CT2140" s="12"/>
      <c r="CU2140" s="12"/>
      <c r="CV2140" s="12"/>
      <c r="CW2140" s="12"/>
      <c r="CX2140" s="12"/>
      <c r="CY2140" s="12"/>
      <c r="CZ2140" s="12"/>
      <c r="DA2140" s="12"/>
      <c r="DB2140" s="12"/>
      <c r="DC2140" s="12"/>
      <c r="DD2140" s="12"/>
      <c r="DE2140" s="12"/>
      <c r="DF2140" s="12"/>
      <c r="DG2140" s="12"/>
      <c r="DH2140" s="12"/>
      <c r="DI2140" s="12"/>
      <c r="DJ2140" s="12"/>
      <c r="DK2140" s="12"/>
      <c r="DL2140" s="12"/>
      <c r="DM2140" s="12"/>
      <c r="DN2140" s="12"/>
      <c r="DO2140" s="12"/>
      <c r="DP2140" s="12"/>
      <c r="DQ2140" s="12"/>
      <c r="DR2140" s="12"/>
      <c r="DS2140" s="12"/>
      <c r="DT2140" s="12"/>
      <c r="DU2140" s="12"/>
      <c r="DV2140" s="12"/>
      <c r="DW2140" s="12"/>
      <c r="DX2140" s="12"/>
    </row>
    <row r="2141" spans="1:128" x14ac:dyDescent="0.25">
      <c r="A2141" s="34" t="s">
        <v>210</v>
      </c>
      <c r="B2141" s="1">
        <v>44211</v>
      </c>
      <c r="C2141" s="2"/>
      <c r="D2141" s="1"/>
      <c r="E2141" s="1"/>
      <c r="F2141" s="1"/>
      <c r="G2141" t="s">
        <v>127</v>
      </c>
      <c r="H2141" s="2"/>
      <c r="I2141" s="12"/>
      <c r="J2141" s="12"/>
      <c r="K2141" s="2"/>
      <c r="L2141" s="36"/>
      <c r="M2141" s="2"/>
      <c r="N2141" s="2"/>
      <c r="O2141" s="2"/>
      <c r="P2141" s="12"/>
      <c r="Q2141" s="12"/>
      <c r="R2141" s="12"/>
      <c r="S2141" s="12"/>
      <c r="T2141" s="12"/>
      <c r="U2141" s="19">
        <v>1632.2712588697459</v>
      </c>
      <c r="V2141" s="40">
        <v>163.22712588697459</v>
      </c>
      <c r="W2141" s="19">
        <v>215.3527217176686</v>
      </c>
      <c r="X2141" s="41">
        <f t="shared" ref="X2141:X2176" si="110">V2141/100</f>
        <v>1.6322712588697459</v>
      </c>
      <c r="Y2141" s="25">
        <v>1.3193439543056589E-2</v>
      </c>
      <c r="Z2141" s="19">
        <v>2682.740046284729</v>
      </c>
      <c r="AA2141" s="40">
        <v>268.27400462847288</v>
      </c>
      <c r="AB2141" s="19"/>
      <c r="AC2141" s="42"/>
      <c r="AD2141" s="19">
        <v>1052.3107541875468</v>
      </c>
      <c r="AE2141" s="41">
        <f t="shared" ref="AE2141:AE2176" si="111">AD2141/100</f>
        <v>10.523107541875468</v>
      </c>
      <c r="AF2141" s="25">
        <v>3.9225222572156028E-2</v>
      </c>
      <c r="AG2141" s="19"/>
      <c r="AH2141" s="19"/>
      <c r="AI2141" s="19"/>
      <c r="AJ2141" s="19"/>
      <c r="AK2141" s="19"/>
      <c r="AL2141" s="19"/>
      <c r="AM2141" s="19">
        <v>397.36558910554118</v>
      </c>
      <c r="AN2141" s="40">
        <v>39.736558910554116</v>
      </c>
      <c r="AO2141" s="19">
        <v>120.23060469801877</v>
      </c>
      <c r="AP2141" s="41">
        <f t="shared" ref="AP2141:AP2176" si="112">AO2141/100</f>
        <v>1.2023060469801876</v>
      </c>
      <c r="AQ2141" s="25">
        <v>3.0256924100714035E-2</v>
      </c>
      <c r="AR2141" s="41"/>
      <c r="AS2141" s="19"/>
      <c r="AT2141" s="19"/>
      <c r="AU2141" s="19"/>
      <c r="AV2141" s="19"/>
      <c r="AW2141" s="19"/>
      <c r="AX2141" s="19"/>
      <c r="AY2141" s="19"/>
      <c r="AZ2141" s="19"/>
      <c r="BA2141" s="19"/>
      <c r="BB2141" s="40">
        <v>0</v>
      </c>
      <c r="BC2141" s="12">
        <f t="shared" ref="BC2141:BC2176" si="113">U2141+Z2141+AM2141+BA2141</f>
        <v>4712.3768942600163</v>
      </c>
      <c r="BD2141">
        <f t="shared" ref="BD2141:BD2176" si="114">V2141+AA2141+AN2141</f>
        <v>471.23768942600157</v>
      </c>
      <c r="BE2141" s="19"/>
      <c r="BF2141" s="12"/>
      <c r="BG2141" s="12"/>
      <c r="BH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/>
      <c r="CC2141" s="12"/>
      <c r="CD2141" s="12"/>
      <c r="CE2141" s="12"/>
      <c r="CF2141" s="12"/>
      <c r="CG2141" s="12"/>
      <c r="CH2141" s="12"/>
      <c r="CI2141" s="12"/>
      <c r="CJ2141" s="12"/>
      <c r="CK2141" s="12"/>
      <c r="CL2141" s="12"/>
      <c r="CM2141" s="12"/>
      <c r="CN2141" s="12"/>
      <c r="CO2141" s="12"/>
      <c r="CP2141" s="12"/>
      <c r="CQ2141" s="12"/>
      <c r="CR2141" s="12"/>
      <c r="CS2141" s="12"/>
      <c r="CT2141" s="12"/>
      <c r="CU2141" s="12"/>
      <c r="CV2141" s="12"/>
      <c r="CW2141" s="12"/>
      <c r="CX2141" s="12"/>
      <c r="CY2141" s="12"/>
      <c r="CZ2141" s="12"/>
      <c r="DA2141" s="12"/>
      <c r="DB2141" s="12"/>
      <c r="DC2141" s="12"/>
      <c r="DD2141" s="12"/>
      <c r="DE2141" s="12"/>
      <c r="DF2141" s="12"/>
      <c r="DG2141" s="12"/>
      <c r="DH2141" s="12"/>
      <c r="DI2141" s="12"/>
      <c r="DJ2141" s="12"/>
      <c r="DK2141" s="12"/>
      <c r="DL2141" s="12"/>
      <c r="DM2141" s="12"/>
      <c r="DN2141" s="12"/>
      <c r="DO2141" s="12"/>
      <c r="DP2141" s="12"/>
      <c r="DQ2141" s="12"/>
      <c r="DR2141" s="12"/>
      <c r="DS2141" s="12"/>
      <c r="DT2141" s="12"/>
      <c r="DU2141" s="12"/>
      <c r="DV2141" s="12"/>
      <c r="DW2141" s="12"/>
      <c r="DX2141" s="12"/>
    </row>
    <row r="2142" spans="1:128" x14ac:dyDescent="0.25">
      <c r="A2142" s="34" t="s">
        <v>210</v>
      </c>
      <c r="B2142" s="1">
        <v>44230</v>
      </c>
      <c r="C2142" s="2"/>
      <c r="D2142" s="1"/>
      <c r="E2142" s="1"/>
      <c r="F2142" s="1"/>
      <c r="G2142" t="s">
        <v>127</v>
      </c>
      <c r="H2142" s="2"/>
      <c r="I2142" s="12"/>
      <c r="J2142" s="12"/>
      <c r="K2142" s="2"/>
      <c r="L2142" s="36"/>
      <c r="M2142" s="2"/>
      <c r="N2142" s="2"/>
      <c r="O2142" s="2"/>
      <c r="P2142" s="12"/>
      <c r="Q2142" s="12"/>
      <c r="R2142" s="12"/>
      <c r="S2142" s="12"/>
      <c r="T2142" s="12"/>
      <c r="U2142" s="19">
        <v>2899.4300421370908</v>
      </c>
      <c r="V2142" s="40">
        <v>289.94300421370906</v>
      </c>
      <c r="W2142" s="19">
        <v>259.38863650144049</v>
      </c>
      <c r="X2142" s="41">
        <f t="shared" si="110"/>
        <v>2.8994300421370904</v>
      </c>
      <c r="Y2142" s="25">
        <v>8.9461940012959314E-3</v>
      </c>
      <c r="Z2142" s="19">
        <v>1965.9939728009501</v>
      </c>
      <c r="AA2142" s="40">
        <v>196.59939728009502</v>
      </c>
      <c r="AB2142" s="19"/>
      <c r="AC2142" s="42"/>
      <c r="AD2142" s="19">
        <v>711.90926331461969</v>
      </c>
      <c r="AE2142" s="41">
        <f t="shared" si="111"/>
        <v>7.119092633146197</v>
      </c>
      <c r="AF2142" s="25">
        <v>3.6211162046461569E-2</v>
      </c>
      <c r="AG2142" s="19"/>
      <c r="AH2142" s="19"/>
      <c r="AI2142" s="19"/>
      <c r="AJ2142" s="19"/>
      <c r="AK2142" s="19"/>
      <c r="AL2142" s="19"/>
      <c r="AM2142" s="19">
        <v>2352.6520493244443</v>
      </c>
      <c r="AN2142" s="40">
        <v>235.26520493244442</v>
      </c>
      <c r="AO2142" s="19">
        <v>539.55262070988692</v>
      </c>
      <c r="AP2142" s="41">
        <f t="shared" si="112"/>
        <v>5.395526207098869</v>
      </c>
      <c r="AQ2142" s="25">
        <v>2.2933804463980027E-2</v>
      </c>
      <c r="AR2142" s="41"/>
      <c r="AS2142" s="19"/>
      <c r="AT2142" s="19"/>
      <c r="AU2142" s="19"/>
      <c r="AV2142" s="19"/>
      <c r="AW2142" s="19"/>
      <c r="AX2142" s="19"/>
      <c r="AY2142" s="19"/>
      <c r="AZ2142" s="19"/>
      <c r="BA2142" s="19"/>
      <c r="BB2142" s="40">
        <v>0</v>
      </c>
      <c r="BC2142" s="12">
        <f t="shared" si="113"/>
        <v>7218.0760642624855</v>
      </c>
      <c r="BD2142">
        <f t="shared" si="114"/>
        <v>721.80760642624841</v>
      </c>
      <c r="BE2142" s="19"/>
      <c r="BF2142" s="12"/>
      <c r="BG2142" s="12"/>
      <c r="BH2142" s="12"/>
      <c r="BJ2142" s="12"/>
      <c r="BK2142" s="12"/>
      <c r="BL2142" s="12"/>
      <c r="BM2142" s="12"/>
      <c r="BN2142" s="12"/>
      <c r="BO2142" s="12"/>
      <c r="BP2142" s="12"/>
      <c r="BQ2142" s="12"/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/>
      <c r="CC2142" s="12"/>
      <c r="CD2142" s="12"/>
      <c r="CE2142" s="12"/>
      <c r="CF2142" s="12"/>
      <c r="CG2142" s="12"/>
      <c r="CH2142" s="12"/>
      <c r="CI2142" s="12"/>
      <c r="CJ2142" s="12"/>
      <c r="CK2142" s="12"/>
      <c r="CL2142" s="12"/>
      <c r="CM2142" s="12"/>
      <c r="CN2142" s="12"/>
      <c r="CO2142" s="12"/>
      <c r="CP2142" s="12"/>
      <c r="CQ2142" s="12"/>
      <c r="CR2142" s="12"/>
      <c r="CS2142" s="12"/>
      <c r="CT2142" s="12"/>
      <c r="CU2142" s="12"/>
      <c r="CV2142" s="12"/>
      <c r="CW2142" s="12"/>
      <c r="CX2142" s="12"/>
      <c r="CY2142" s="12"/>
      <c r="CZ2142" s="12"/>
      <c r="DA2142" s="12"/>
      <c r="DB2142" s="12"/>
      <c r="DC2142" s="12"/>
      <c r="DD2142" s="12"/>
      <c r="DE2142" s="12"/>
      <c r="DF2142" s="12"/>
      <c r="DG2142" s="12"/>
      <c r="DH2142" s="12"/>
      <c r="DI2142" s="12"/>
      <c r="DJ2142" s="12"/>
      <c r="DK2142" s="12"/>
      <c r="DL2142" s="12"/>
      <c r="DM2142" s="12"/>
      <c r="DN2142" s="12"/>
      <c r="DO2142" s="12"/>
      <c r="DP2142" s="12"/>
      <c r="DQ2142" s="12"/>
      <c r="DR2142" s="12"/>
      <c r="DS2142" s="12"/>
      <c r="DT2142" s="12"/>
      <c r="DU2142" s="12"/>
      <c r="DV2142" s="12"/>
      <c r="DW2142" s="12"/>
      <c r="DX2142" s="12"/>
    </row>
    <row r="2143" spans="1:128" x14ac:dyDescent="0.25">
      <c r="A2143" s="34" t="s">
        <v>210</v>
      </c>
      <c r="B2143" s="1">
        <v>44242</v>
      </c>
      <c r="C2143" s="2"/>
      <c r="D2143" s="1"/>
      <c r="E2143" s="1"/>
      <c r="F2143" s="1"/>
      <c r="G2143" t="s">
        <v>127</v>
      </c>
      <c r="H2143" s="2"/>
      <c r="I2143" s="12"/>
      <c r="J2143" s="12"/>
      <c r="K2143" s="2"/>
      <c r="L2143" s="36"/>
      <c r="M2143" s="2"/>
      <c r="N2143" s="2"/>
      <c r="O2143" s="2"/>
      <c r="P2143" s="12"/>
      <c r="Q2143" s="12"/>
      <c r="R2143" s="12"/>
      <c r="S2143" s="12"/>
      <c r="T2143" s="12"/>
      <c r="U2143" s="19">
        <v>2899.4300421370908</v>
      </c>
      <c r="V2143" s="40">
        <v>289.94300421370906</v>
      </c>
      <c r="W2143" s="19">
        <v>199.21662416489846</v>
      </c>
      <c r="X2143" s="41">
        <f t="shared" si="110"/>
        <v>2.8994300421370904</v>
      </c>
      <c r="Y2143" s="25">
        <v>6.8708891495813194E-3</v>
      </c>
      <c r="Z2143" s="19">
        <v>1965.9939728009501</v>
      </c>
      <c r="AA2143" s="40">
        <v>196.59939728009502</v>
      </c>
      <c r="AB2143" s="19"/>
      <c r="AC2143" s="42"/>
      <c r="AD2143" s="19">
        <v>582.60935864830844</v>
      </c>
      <c r="AE2143" s="41">
        <f t="shared" si="111"/>
        <v>5.8260935864830845</v>
      </c>
      <c r="AF2143" s="25">
        <v>2.9634341036064587E-2</v>
      </c>
      <c r="AG2143" s="19"/>
      <c r="AH2143" s="19"/>
      <c r="AI2143" s="19"/>
      <c r="AJ2143" s="19"/>
      <c r="AK2143" s="19"/>
      <c r="AL2143" s="19"/>
      <c r="AM2143" s="19">
        <v>2352.6520493244443</v>
      </c>
      <c r="AN2143" s="40">
        <v>235.26520493244442</v>
      </c>
      <c r="AO2143" s="19">
        <v>444.45141492906021</v>
      </c>
      <c r="AP2143" s="41">
        <f t="shared" si="112"/>
        <v>4.444514149290602</v>
      </c>
      <c r="AQ2143" s="25">
        <v>1.8891506504613919E-2</v>
      </c>
      <c r="AR2143" s="41"/>
      <c r="AS2143" s="19"/>
      <c r="AT2143" s="19"/>
      <c r="AU2143" s="19"/>
      <c r="AV2143" s="19"/>
      <c r="AW2143" s="19"/>
      <c r="AX2143" s="19"/>
      <c r="AY2143" s="19"/>
      <c r="AZ2143" s="19"/>
      <c r="BA2143" s="19"/>
      <c r="BB2143" s="40">
        <v>0</v>
      </c>
      <c r="BC2143" s="12">
        <f t="shared" si="113"/>
        <v>7218.0760642624855</v>
      </c>
      <c r="BD2143">
        <f t="shared" si="114"/>
        <v>721.80760642624841</v>
      </c>
      <c r="BE2143" s="19"/>
      <c r="BF2143" s="12"/>
      <c r="BG2143" s="12"/>
      <c r="BH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/>
      <c r="CC2143" s="12"/>
      <c r="CD2143" s="12"/>
      <c r="CE2143" s="12"/>
      <c r="CF2143" s="12"/>
      <c r="CG2143" s="12"/>
      <c r="CH2143" s="12"/>
      <c r="CI2143" s="12"/>
      <c r="CJ2143" s="12"/>
      <c r="CK2143" s="12"/>
      <c r="CL2143" s="12"/>
      <c r="CM2143" s="12"/>
      <c r="CN2143" s="12"/>
      <c r="CO2143" s="12"/>
      <c r="CP2143" s="12"/>
      <c r="CQ2143" s="12"/>
      <c r="CR2143" s="12"/>
      <c r="CS2143" s="12"/>
      <c r="CT2143" s="12"/>
      <c r="CU2143" s="12"/>
      <c r="CV2143" s="12"/>
      <c r="CW2143" s="12"/>
      <c r="CX2143" s="12"/>
      <c r="CY2143" s="12"/>
      <c r="CZ2143" s="12"/>
      <c r="DA2143" s="12"/>
      <c r="DB2143" s="12"/>
      <c r="DC2143" s="12"/>
      <c r="DD2143" s="12"/>
      <c r="DE2143" s="12"/>
      <c r="DF2143" s="12"/>
      <c r="DG2143" s="12"/>
      <c r="DH2143" s="12"/>
      <c r="DI2143" s="12"/>
      <c r="DJ2143" s="12"/>
      <c r="DK2143" s="12"/>
      <c r="DL2143" s="12"/>
      <c r="DM2143" s="12"/>
      <c r="DN2143" s="12"/>
      <c r="DO2143" s="12"/>
      <c r="DP2143" s="12"/>
      <c r="DQ2143" s="12"/>
      <c r="DR2143" s="12"/>
      <c r="DS2143" s="12"/>
      <c r="DT2143" s="12"/>
      <c r="DU2143" s="12"/>
      <c r="DV2143" s="12"/>
      <c r="DW2143" s="12"/>
      <c r="DX2143" s="12"/>
    </row>
    <row r="2144" spans="1:128" x14ac:dyDescent="0.25">
      <c r="A2144" s="34" t="s">
        <v>210</v>
      </c>
      <c r="B2144" s="1">
        <v>44284</v>
      </c>
      <c r="C2144" s="2"/>
      <c r="D2144" s="1"/>
      <c r="E2144" s="1"/>
      <c r="F2144" s="1"/>
      <c r="G2144" t="s">
        <v>127</v>
      </c>
      <c r="H2144" s="2"/>
      <c r="I2144" s="12"/>
      <c r="J2144" s="12"/>
      <c r="K2144" s="2"/>
      <c r="L2144" s="36"/>
      <c r="M2144" s="2"/>
      <c r="N2144" s="2"/>
      <c r="O2144" s="2"/>
      <c r="P2144" s="12"/>
      <c r="Q2144" s="12"/>
      <c r="R2144" s="12"/>
      <c r="S2144" s="12"/>
      <c r="T2144" s="12"/>
      <c r="U2144" s="19">
        <v>2673.2419280109671</v>
      </c>
      <c r="V2144" s="40">
        <v>267.32419280109673</v>
      </c>
      <c r="W2144" s="19">
        <v>177.19087748725357</v>
      </c>
      <c r="X2144" s="41">
        <f t="shared" si="110"/>
        <v>2.6732419280109672</v>
      </c>
      <c r="Y2144" s="25">
        <v>6.6283143186779562E-3</v>
      </c>
      <c r="Z2144" s="19">
        <v>1059.4974236891985</v>
      </c>
      <c r="AA2144" s="40">
        <v>105.94974236891986</v>
      </c>
      <c r="AB2144" s="19"/>
      <c r="AC2144" s="42"/>
      <c r="AD2144" s="19">
        <v>198.20451029472196</v>
      </c>
      <c r="AE2144" s="41">
        <f t="shared" si="111"/>
        <v>1.9820451029472195</v>
      </c>
      <c r="AF2144" s="25">
        <v>1.8707408424323349E-2</v>
      </c>
      <c r="AG2144" s="19"/>
      <c r="AH2144" s="19"/>
      <c r="AI2144" s="19"/>
      <c r="AJ2144" s="19"/>
      <c r="AK2144" s="19"/>
      <c r="AL2144" s="19"/>
      <c r="AM2144" s="19">
        <v>9818.5033389029377</v>
      </c>
      <c r="AN2144" s="40">
        <v>981.85033389029377</v>
      </c>
      <c r="AO2144" s="19">
        <v>1444.345691911506</v>
      </c>
      <c r="AP2144" s="41">
        <f t="shared" si="112"/>
        <v>14.443456919115061</v>
      </c>
      <c r="AQ2144" s="25">
        <v>1.4710446613474277E-2</v>
      </c>
      <c r="AR2144" s="41"/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40">
        <v>0</v>
      </c>
      <c r="BC2144" s="12">
        <f t="shared" si="113"/>
        <v>13551.242690603103</v>
      </c>
      <c r="BD2144">
        <f t="shared" si="114"/>
        <v>1355.1242690603103</v>
      </c>
      <c r="BE2144" s="19"/>
      <c r="BF2144" s="12"/>
      <c r="BG2144" s="12"/>
      <c r="BH2144" s="12"/>
      <c r="BJ2144" s="12"/>
      <c r="BK2144" s="12"/>
      <c r="BL2144" s="12"/>
      <c r="BM2144" s="12"/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/>
      <c r="CC2144" s="12"/>
      <c r="CD2144" s="12"/>
      <c r="CE2144" s="12"/>
      <c r="CF2144" s="12"/>
      <c r="CG2144" s="12"/>
      <c r="CH2144" s="12"/>
      <c r="CI2144" s="12"/>
      <c r="CJ2144" s="12"/>
      <c r="CK2144" s="12"/>
      <c r="CL2144" s="12"/>
      <c r="CM2144" s="12"/>
      <c r="CN2144" s="12"/>
      <c r="CO2144" s="12"/>
      <c r="CP2144" s="12"/>
      <c r="CQ2144" s="12"/>
      <c r="CR2144" s="12"/>
      <c r="CS2144" s="12"/>
      <c r="CT2144" s="12"/>
      <c r="CU2144" s="12"/>
      <c r="CV2144" s="12"/>
      <c r="CW2144" s="12"/>
      <c r="CX2144" s="12"/>
      <c r="CY2144" s="12"/>
      <c r="CZ2144" s="12"/>
      <c r="DA2144" s="12"/>
      <c r="DB2144" s="12"/>
      <c r="DC2144" s="12"/>
      <c r="DD2144" s="12"/>
      <c r="DE2144" s="12"/>
      <c r="DF2144" s="12"/>
      <c r="DG2144" s="12"/>
      <c r="DH2144" s="12"/>
      <c r="DI2144" s="12"/>
      <c r="DJ2144" s="12"/>
      <c r="DK2144" s="12"/>
      <c r="DL2144" s="12"/>
      <c r="DM2144" s="12"/>
      <c r="DN2144" s="12"/>
      <c r="DO2144" s="12"/>
      <c r="DP2144" s="12"/>
      <c r="DQ2144" s="12"/>
      <c r="DR2144" s="12"/>
      <c r="DS2144" s="12"/>
      <c r="DT2144" s="12"/>
      <c r="DU2144" s="12"/>
      <c r="DV2144" s="12"/>
      <c r="DW2144" s="12"/>
      <c r="DX2144" s="12"/>
    </row>
    <row r="2145" spans="1:128" x14ac:dyDescent="0.25">
      <c r="A2145" s="34" t="s">
        <v>211</v>
      </c>
      <c r="B2145" s="1">
        <v>44211</v>
      </c>
      <c r="C2145" s="2"/>
      <c r="D2145" s="1"/>
      <c r="E2145" s="1"/>
      <c r="F2145" s="1"/>
      <c r="G2145" t="s">
        <v>127</v>
      </c>
      <c r="H2145" s="2"/>
      <c r="I2145" s="12"/>
      <c r="J2145" s="12"/>
      <c r="K2145" s="2"/>
      <c r="L2145" s="36"/>
      <c r="M2145" s="2"/>
      <c r="N2145" s="2"/>
      <c r="O2145" s="2"/>
      <c r="P2145" s="12"/>
      <c r="Q2145" s="12"/>
      <c r="R2145" s="12"/>
      <c r="S2145" s="12"/>
      <c r="T2145" s="12"/>
      <c r="U2145" s="19">
        <v>1898.2540110078596</v>
      </c>
      <c r="V2145" s="40">
        <v>189.82540110078597</v>
      </c>
      <c r="W2145" s="19">
        <v>264.5599679811383</v>
      </c>
      <c r="X2145" s="41">
        <f t="shared" si="110"/>
        <v>1.8982540110078596</v>
      </c>
      <c r="Y2145" s="25">
        <v>1.3937016144676694E-2</v>
      </c>
      <c r="Z2145" s="19">
        <v>1405.0219845074014</v>
      </c>
      <c r="AA2145" s="40">
        <v>140.50219845074014</v>
      </c>
      <c r="AB2145" s="19"/>
      <c r="AC2145" s="42"/>
      <c r="AD2145" s="19">
        <v>583.08623271092711</v>
      </c>
      <c r="AE2145" s="41">
        <f t="shared" si="111"/>
        <v>5.830862327109271</v>
      </c>
      <c r="AF2145" s="25">
        <v>4.150015011440239E-2</v>
      </c>
      <c r="AG2145" s="19"/>
      <c r="AH2145" s="19"/>
      <c r="AI2145" s="19"/>
      <c r="AJ2145" s="19"/>
      <c r="AK2145" s="19"/>
      <c r="AL2145" s="19"/>
      <c r="AM2145" s="19">
        <v>527.84469175260688</v>
      </c>
      <c r="AN2145" s="40">
        <v>52.784469175260689</v>
      </c>
      <c r="AO2145" s="19">
        <v>152.93870790142904</v>
      </c>
      <c r="AP2145" s="41">
        <f t="shared" si="112"/>
        <v>1.5293870790142905</v>
      </c>
      <c r="AQ2145" s="25">
        <v>2.8974186970342632E-2</v>
      </c>
      <c r="AR2145" s="41"/>
      <c r="AS2145" s="19"/>
      <c r="AT2145" s="19"/>
      <c r="AU2145" s="19"/>
      <c r="AV2145" s="19"/>
      <c r="AW2145" s="19"/>
      <c r="AX2145" s="19"/>
      <c r="AY2145" s="19"/>
      <c r="AZ2145" s="19"/>
      <c r="BA2145" s="19"/>
      <c r="BB2145" s="40">
        <v>0</v>
      </c>
      <c r="BC2145" s="12">
        <f t="shared" si="113"/>
        <v>3831.1206872678677</v>
      </c>
      <c r="BD2145">
        <f t="shared" si="114"/>
        <v>383.11206872678679</v>
      </c>
      <c r="BE2145" s="19"/>
      <c r="BF2145" s="12"/>
      <c r="BG2145" s="12"/>
      <c r="BH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/>
      <c r="CC2145" s="12"/>
      <c r="CD2145" s="12"/>
      <c r="CE2145" s="12"/>
      <c r="CF2145" s="12"/>
      <c r="CG2145" s="12"/>
      <c r="CH2145" s="12"/>
      <c r="CI2145" s="12"/>
      <c r="CJ2145" s="12"/>
      <c r="CK2145" s="12"/>
      <c r="CL2145" s="12"/>
      <c r="CM2145" s="12"/>
      <c r="CN2145" s="12"/>
      <c r="CO2145" s="12"/>
      <c r="CP2145" s="12"/>
      <c r="CQ2145" s="12"/>
      <c r="CR2145" s="12"/>
      <c r="CS2145" s="12"/>
      <c r="CT2145" s="12"/>
      <c r="CU2145" s="12"/>
      <c r="CV2145" s="12"/>
      <c r="CW2145" s="12"/>
      <c r="CX2145" s="12"/>
      <c r="CY2145" s="12"/>
      <c r="CZ2145" s="12"/>
      <c r="DA2145" s="12"/>
      <c r="DB2145" s="12"/>
      <c r="DC2145" s="12"/>
      <c r="DD2145" s="12"/>
      <c r="DE2145" s="12"/>
      <c r="DF2145" s="12"/>
      <c r="DG2145" s="12"/>
      <c r="DH2145" s="12"/>
      <c r="DI2145" s="12"/>
      <c r="DJ2145" s="12"/>
      <c r="DK2145" s="12"/>
      <c r="DL2145" s="12"/>
      <c r="DM2145" s="12"/>
      <c r="DN2145" s="12"/>
      <c r="DO2145" s="12"/>
      <c r="DP2145" s="12"/>
      <c r="DQ2145" s="12"/>
      <c r="DR2145" s="12"/>
      <c r="DS2145" s="12"/>
      <c r="DT2145" s="12"/>
      <c r="DU2145" s="12"/>
      <c r="DV2145" s="12"/>
      <c r="DW2145" s="12"/>
      <c r="DX2145" s="12"/>
    </row>
    <row r="2146" spans="1:128" x14ac:dyDescent="0.25">
      <c r="A2146" s="34" t="s">
        <v>211</v>
      </c>
      <c r="B2146" s="1">
        <v>44230</v>
      </c>
      <c r="C2146" s="2"/>
      <c r="D2146" s="1"/>
      <c r="E2146" s="1"/>
      <c r="F2146" s="1"/>
      <c r="G2146" t="s">
        <v>127</v>
      </c>
      <c r="H2146" s="2"/>
      <c r="I2146" s="12"/>
      <c r="J2146" s="12"/>
      <c r="K2146" s="2"/>
      <c r="L2146" s="36"/>
      <c r="M2146" s="2"/>
      <c r="N2146" s="2"/>
      <c r="O2146" s="2"/>
      <c r="P2146" s="12"/>
      <c r="Q2146" s="12"/>
      <c r="R2146" s="12"/>
      <c r="S2146" s="12"/>
      <c r="T2146" s="12"/>
      <c r="U2146" s="19">
        <v>2861.2759167418189</v>
      </c>
      <c r="V2146" s="40">
        <v>286.12759167418187</v>
      </c>
      <c r="W2146" s="19">
        <v>299.42776275088619</v>
      </c>
      <c r="X2146" s="41">
        <f t="shared" si="110"/>
        <v>2.8612759167418189</v>
      </c>
      <c r="Y2146" s="25">
        <v>1.0464833572983393E-2</v>
      </c>
      <c r="Z2146" s="19">
        <v>2030.1278514925909</v>
      </c>
      <c r="AA2146" s="40">
        <v>203.01278514925909</v>
      </c>
      <c r="AB2146" s="19"/>
      <c r="AC2146" s="42"/>
      <c r="AD2146" s="19">
        <v>772.12915770855147</v>
      </c>
      <c r="AE2146" s="41">
        <f t="shared" si="111"/>
        <v>7.7212915770855144</v>
      </c>
      <c r="AF2146" s="25">
        <v>3.8033523708414063E-2</v>
      </c>
      <c r="AG2146" s="19"/>
      <c r="AH2146" s="19"/>
      <c r="AI2146" s="19"/>
      <c r="AJ2146" s="19"/>
      <c r="AK2146" s="19"/>
      <c r="AL2146" s="19"/>
      <c r="AM2146" s="19">
        <v>2515.8676708804373</v>
      </c>
      <c r="AN2146" s="40">
        <v>251.58676708804373</v>
      </c>
      <c r="AO2146" s="19">
        <v>591.99587146687134</v>
      </c>
      <c r="AP2146" s="41">
        <f t="shared" si="112"/>
        <v>5.9199587146687129</v>
      </c>
      <c r="AQ2146" s="25">
        <v>2.3530485260367454E-2</v>
      </c>
      <c r="AR2146" s="41"/>
      <c r="AS2146" s="19"/>
      <c r="AT2146" s="19"/>
      <c r="AU2146" s="19"/>
      <c r="AV2146" s="19"/>
      <c r="AW2146" s="19"/>
      <c r="AX2146" s="19"/>
      <c r="AY2146" s="19"/>
      <c r="AZ2146" s="19"/>
      <c r="BA2146" s="19"/>
      <c r="BB2146" s="40">
        <v>0</v>
      </c>
      <c r="BC2146" s="12">
        <f t="shared" si="113"/>
        <v>7407.2714391148475</v>
      </c>
      <c r="BD2146">
        <f t="shared" si="114"/>
        <v>740.72714391148475</v>
      </c>
      <c r="BE2146" s="19"/>
      <c r="BF2146" s="12"/>
      <c r="BG2146" s="12"/>
      <c r="BH2146" s="12"/>
      <c r="BJ2146" s="12"/>
      <c r="BK2146" s="12"/>
      <c r="BL2146" s="12"/>
      <c r="BM2146" s="12"/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/>
      <c r="CC2146" s="12"/>
      <c r="CD2146" s="12"/>
      <c r="CE2146" s="12"/>
      <c r="CF2146" s="12"/>
      <c r="CG2146" s="12"/>
      <c r="CH2146" s="12"/>
      <c r="CI2146" s="12"/>
      <c r="CJ2146" s="12"/>
      <c r="CK2146" s="12"/>
      <c r="CL2146" s="12"/>
      <c r="CM2146" s="12"/>
      <c r="CN2146" s="12"/>
      <c r="CO2146" s="12"/>
      <c r="CP2146" s="12"/>
      <c r="CQ2146" s="12"/>
      <c r="CR2146" s="12"/>
      <c r="CS2146" s="12"/>
      <c r="CT2146" s="12"/>
      <c r="CU2146" s="12"/>
      <c r="CV2146" s="12"/>
      <c r="CW2146" s="12"/>
      <c r="CX2146" s="12"/>
      <c r="CY2146" s="12"/>
      <c r="CZ2146" s="12"/>
      <c r="DA2146" s="12"/>
      <c r="DB2146" s="12"/>
      <c r="DC2146" s="12"/>
      <c r="DD2146" s="12"/>
      <c r="DE2146" s="12"/>
      <c r="DF2146" s="12"/>
      <c r="DG2146" s="12"/>
      <c r="DH2146" s="12"/>
      <c r="DI2146" s="12"/>
      <c r="DJ2146" s="12"/>
      <c r="DK2146" s="12"/>
      <c r="DL2146" s="12"/>
      <c r="DM2146" s="12"/>
      <c r="DN2146" s="12"/>
      <c r="DO2146" s="12"/>
      <c r="DP2146" s="12"/>
      <c r="DQ2146" s="12"/>
      <c r="DR2146" s="12"/>
      <c r="DS2146" s="12"/>
      <c r="DT2146" s="12"/>
      <c r="DU2146" s="12"/>
      <c r="DV2146" s="12"/>
      <c r="DW2146" s="12"/>
      <c r="DX2146" s="12"/>
    </row>
    <row r="2147" spans="1:128" x14ac:dyDescent="0.25">
      <c r="A2147" s="34" t="s">
        <v>211</v>
      </c>
      <c r="B2147" s="1">
        <v>44242</v>
      </c>
      <c r="C2147" s="2"/>
      <c r="D2147" s="1"/>
      <c r="E2147" s="1"/>
      <c r="F2147" s="1"/>
      <c r="G2147" t="s">
        <v>127</v>
      </c>
      <c r="H2147" s="2"/>
      <c r="I2147" s="12"/>
      <c r="J2147" s="12"/>
      <c r="K2147" s="2"/>
      <c r="L2147" s="36"/>
      <c r="M2147" s="2"/>
      <c r="N2147" s="2"/>
      <c r="O2147" s="2"/>
      <c r="P2147" s="12"/>
      <c r="Q2147" s="12"/>
      <c r="R2147" s="12"/>
      <c r="S2147" s="12"/>
      <c r="T2147" s="12"/>
      <c r="U2147" s="19">
        <v>2861.2759167418189</v>
      </c>
      <c r="V2147" s="40">
        <v>286.12759167418187</v>
      </c>
      <c r="W2147" s="19">
        <v>274.61015114627969</v>
      </c>
      <c r="X2147" s="41">
        <f t="shared" si="110"/>
        <v>2.8612759167418189</v>
      </c>
      <c r="Y2147" s="25">
        <v>9.5974718669908175E-3</v>
      </c>
      <c r="Z2147" s="19">
        <v>2030.1278514925909</v>
      </c>
      <c r="AA2147" s="40">
        <v>203.01278514925909</v>
      </c>
      <c r="AB2147" s="19"/>
      <c r="AC2147" s="42"/>
      <c r="AD2147" s="19">
        <v>700.01030252612736</v>
      </c>
      <c r="AE2147" s="41">
        <f t="shared" si="111"/>
        <v>7.0001030252612733</v>
      </c>
      <c r="AF2147" s="25">
        <v>3.4481094479417433E-2</v>
      </c>
      <c r="AG2147" s="19"/>
      <c r="AH2147" s="19"/>
      <c r="AI2147" s="19"/>
      <c r="AJ2147" s="19"/>
      <c r="AK2147" s="19"/>
      <c r="AL2147" s="19"/>
      <c r="AM2147" s="19">
        <v>2515.8676708804373</v>
      </c>
      <c r="AN2147" s="40">
        <v>251.58676708804373</v>
      </c>
      <c r="AO2147" s="19">
        <v>546.92017531440433</v>
      </c>
      <c r="AP2147" s="41">
        <f t="shared" si="112"/>
        <v>5.4692017531440431</v>
      </c>
      <c r="AQ2147" s="25">
        <v>2.1738829177887865E-2</v>
      </c>
      <c r="AR2147" s="41"/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40">
        <v>0</v>
      </c>
      <c r="BC2147" s="12">
        <f t="shared" si="113"/>
        <v>7407.2714391148475</v>
      </c>
      <c r="BD2147">
        <f t="shared" si="114"/>
        <v>740.72714391148475</v>
      </c>
      <c r="BE2147" s="19"/>
      <c r="BF2147" s="12"/>
      <c r="BG2147" s="12"/>
      <c r="BH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/>
      <c r="CC2147" s="12"/>
      <c r="CD2147" s="12"/>
      <c r="CE2147" s="12"/>
      <c r="CF2147" s="12"/>
      <c r="CG2147" s="12"/>
      <c r="CH2147" s="12"/>
      <c r="CI2147" s="12"/>
      <c r="CJ2147" s="12"/>
      <c r="CK2147" s="12"/>
      <c r="CL2147" s="12"/>
      <c r="CM2147" s="12"/>
      <c r="CN2147" s="12"/>
      <c r="CO2147" s="12"/>
      <c r="CP2147" s="12"/>
      <c r="CQ2147" s="12"/>
      <c r="CR2147" s="12"/>
      <c r="CS2147" s="12"/>
      <c r="CT2147" s="12"/>
      <c r="CU2147" s="12"/>
      <c r="CV2147" s="12"/>
      <c r="CW2147" s="12"/>
      <c r="CX2147" s="12"/>
      <c r="CY2147" s="12"/>
      <c r="CZ2147" s="12"/>
      <c r="DA2147" s="12"/>
      <c r="DB2147" s="12"/>
      <c r="DC2147" s="12"/>
      <c r="DD2147" s="12"/>
      <c r="DE2147" s="12"/>
      <c r="DF2147" s="12"/>
      <c r="DG2147" s="12"/>
      <c r="DH2147" s="12"/>
      <c r="DI2147" s="12"/>
      <c r="DJ2147" s="12"/>
      <c r="DK2147" s="12"/>
      <c r="DL2147" s="12"/>
      <c r="DM2147" s="12"/>
      <c r="DN2147" s="12"/>
      <c r="DO2147" s="12"/>
      <c r="DP2147" s="12"/>
      <c r="DQ2147" s="12"/>
      <c r="DR2147" s="12"/>
      <c r="DS2147" s="12"/>
      <c r="DT2147" s="12"/>
      <c r="DU2147" s="12"/>
      <c r="DV2147" s="12"/>
      <c r="DW2147" s="12"/>
      <c r="DX2147" s="12"/>
    </row>
    <row r="2148" spans="1:128" x14ac:dyDescent="0.25">
      <c r="A2148" s="34" t="s">
        <v>211</v>
      </c>
      <c r="B2148" s="1">
        <v>44284</v>
      </c>
      <c r="C2148" s="2"/>
      <c r="D2148" s="1"/>
      <c r="E2148" s="1"/>
      <c r="F2148" s="1"/>
      <c r="G2148" t="s">
        <v>127</v>
      </c>
      <c r="H2148" s="2"/>
      <c r="I2148" s="12"/>
      <c r="J2148" s="12"/>
      <c r="K2148" s="2"/>
      <c r="L2148" s="36"/>
      <c r="M2148" s="2"/>
      <c r="N2148" s="2"/>
      <c r="O2148" s="2"/>
      <c r="P2148" s="12"/>
      <c r="Q2148" s="12"/>
      <c r="R2148" s="12"/>
      <c r="S2148" s="12"/>
      <c r="T2148" s="12"/>
      <c r="U2148" s="19">
        <v>2631.9731803885861</v>
      </c>
      <c r="V2148" s="40">
        <v>263.19731803885861</v>
      </c>
      <c r="W2148" s="19">
        <v>204.66693362580509</v>
      </c>
      <c r="X2148" s="41">
        <f t="shared" si="110"/>
        <v>2.6319731803885862</v>
      </c>
      <c r="Y2148" s="25">
        <v>7.7761785397671831E-3</v>
      </c>
      <c r="Z2148" s="19">
        <v>1341.3029726825634</v>
      </c>
      <c r="AA2148" s="40">
        <v>134.13029726825636</v>
      </c>
      <c r="AB2148" s="19"/>
      <c r="AC2148" s="42"/>
      <c r="AD2148" s="19">
        <v>331.24366175260087</v>
      </c>
      <c r="AE2148" s="41">
        <f t="shared" si="111"/>
        <v>3.3124366175260089</v>
      </c>
      <c r="AF2148" s="25">
        <v>2.4695662985829668E-2</v>
      </c>
      <c r="AG2148" s="19"/>
      <c r="AH2148" s="19"/>
      <c r="AI2148" s="19"/>
      <c r="AJ2148" s="19"/>
      <c r="AK2148" s="19"/>
      <c r="AL2148" s="19"/>
      <c r="AM2148" s="19">
        <v>7521.6699288852478</v>
      </c>
      <c r="AN2148" s="40">
        <v>752.16699288852476</v>
      </c>
      <c r="AO2148" s="19">
        <v>1270.0313237599203</v>
      </c>
      <c r="AP2148" s="41">
        <f t="shared" si="112"/>
        <v>12.700313237599202</v>
      </c>
      <c r="AQ2148" s="25">
        <v>1.6884964851789849E-2</v>
      </c>
      <c r="AR2148" s="41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40">
        <v>0</v>
      </c>
      <c r="BC2148" s="12">
        <f t="shared" si="113"/>
        <v>11494.946081956397</v>
      </c>
      <c r="BD2148">
        <f t="shared" si="114"/>
        <v>1149.4946081956398</v>
      </c>
      <c r="BE2148" s="19"/>
      <c r="BF2148" s="12"/>
      <c r="BG2148" s="12"/>
      <c r="BH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/>
      <c r="CC2148" s="12"/>
      <c r="CD2148" s="12"/>
      <c r="CE2148" s="12"/>
      <c r="CF2148" s="12"/>
      <c r="CG2148" s="12"/>
      <c r="CH2148" s="12"/>
      <c r="CI2148" s="12"/>
      <c r="CJ2148" s="12"/>
      <c r="CK2148" s="12"/>
      <c r="CL2148" s="12"/>
      <c r="CM2148" s="12"/>
      <c r="CN2148" s="12"/>
      <c r="CO2148" s="12"/>
      <c r="CP2148" s="12"/>
      <c r="CQ2148" s="12"/>
      <c r="CR2148" s="12"/>
      <c r="CS2148" s="12"/>
      <c r="CT2148" s="12"/>
      <c r="CU2148" s="12"/>
      <c r="CV2148" s="12"/>
      <c r="CW2148" s="12"/>
      <c r="CX2148" s="12"/>
      <c r="CY2148" s="12"/>
      <c r="CZ2148" s="12"/>
      <c r="DA2148" s="12"/>
      <c r="DB2148" s="12"/>
      <c r="DC2148" s="12"/>
      <c r="DD2148" s="12"/>
      <c r="DE2148" s="12"/>
      <c r="DF2148" s="12"/>
      <c r="DG2148" s="12"/>
      <c r="DH2148" s="12"/>
      <c r="DI2148" s="12"/>
      <c r="DJ2148" s="12"/>
      <c r="DK2148" s="12"/>
      <c r="DL2148" s="12"/>
      <c r="DM2148" s="12"/>
      <c r="DN2148" s="12"/>
      <c r="DO2148" s="12"/>
      <c r="DP2148" s="12"/>
      <c r="DQ2148" s="12"/>
      <c r="DR2148" s="12"/>
      <c r="DS2148" s="12"/>
      <c r="DT2148" s="12"/>
      <c r="DU2148" s="12"/>
      <c r="DV2148" s="12"/>
      <c r="DW2148" s="12"/>
      <c r="DX2148" s="12"/>
    </row>
    <row r="2149" spans="1:128" x14ac:dyDescent="0.25">
      <c r="A2149" s="34" t="s">
        <v>212</v>
      </c>
      <c r="B2149" s="1">
        <v>44211</v>
      </c>
      <c r="C2149" s="2"/>
      <c r="D2149" s="1"/>
      <c r="E2149" s="1"/>
      <c r="F2149" s="1"/>
      <c r="G2149" t="s">
        <v>127</v>
      </c>
      <c r="H2149" s="2"/>
      <c r="I2149" s="12"/>
      <c r="J2149" s="12"/>
      <c r="K2149" s="2"/>
      <c r="L2149" s="36"/>
      <c r="M2149" s="2"/>
      <c r="N2149" s="2"/>
      <c r="O2149" s="2"/>
      <c r="P2149" s="12"/>
      <c r="Q2149" s="12"/>
      <c r="R2149" s="12"/>
      <c r="S2149" s="12"/>
      <c r="T2149" s="12"/>
      <c r="U2149" s="19">
        <v>1584.3997088655385</v>
      </c>
      <c r="V2149" s="40">
        <v>158.43997088655385</v>
      </c>
      <c r="W2149" s="19">
        <v>244.29162411846195</v>
      </c>
      <c r="X2149" s="41">
        <f t="shared" si="110"/>
        <v>1.5843997088655386</v>
      </c>
      <c r="Y2149" s="25">
        <v>1.5418560275637743E-2</v>
      </c>
      <c r="Z2149" s="19">
        <v>1250.3851619385641</v>
      </c>
      <c r="AA2149" s="40">
        <v>125.03851619385641</v>
      </c>
      <c r="AB2149" s="19"/>
      <c r="AC2149" s="42"/>
      <c r="AD2149" s="19">
        <v>546.6855449217644</v>
      </c>
      <c r="AE2149" s="41">
        <f t="shared" si="111"/>
        <v>5.4668554492176442</v>
      </c>
      <c r="AF2149" s="25">
        <v>4.3721371747102104E-2</v>
      </c>
      <c r="AG2149" s="19"/>
      <c r="AH2149" s="19"/>
      <c r="AI2149" s="19"/>
      <c r="AJ2149" s="19"/>
      <c r="AK2149" s="19"/>
      <c r="AL2149" s="19"/>
      <c r="AM2149" s="19">
        <v>376.6940042567029</v>
      </c>
      <c r="AN2149" s="40">
        <v>37.66940042567029</v>
      </c>
      <c r="AO2149" s="19">
        <v>121.79579972535055</v>
      </c>
      <c r="AP2149" s="41">
        <f t="shared" si="112"/>
        <v>1.2179579972535055</v>
      </c>
      <c r="AQ2149" s="25">
        <v>3.2332821427747294E-2</v>
      </c>
      <c r="AR2149" s="41"/>
      <c r="AS2149" s="19"/>
      <c r="AT2149" s="19"/>
      <c r="AU2149" s="19"/>
      <c r="AV2149" s="19"/>
      <c r="AW2149" s="19"/>
      <c r="AX2149" s="19"/>
      <c r="AY2149" s="19"/>
      <c r="AZ2149" s="19"/>
      <c r="BA2149" s="19"/>
      <c r="BB2149" s="40">
        <v>0</v>
      </c>
      <c r="BC2149" s="12">
        <f t="shared" si="113"/>
        <v>3211.4788750608059</v>
      </c>
      <c r="BD2149">
        <f t="shared" si="114"/>
        <v>321.14788750608056</v>
      </c>
      <c r="BE2149" s="19"/>
      <c r="BF2149" s="12"/>
      <c r="BG2149" s="12"/>
      <c r="BH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/>
      <c r="CC2149" s="12"/>
      <c r="CD2149" s="12"/>
      <c r="CE2149" s="12"/>
      <c r="CF2149" s="12"/>
      <c r="CG2149" s="12"/>
      <c r="CH2149" s="12"/>
      <c r="CI2149" s="12"/>
      <c r="CJ2149" s="12"/>
      <c r="CK2149" s="12"/>
      <c r="CL2149" s="12"/>
      <c r="CM2149" s="12"/>
      <c r="CN2149" s="12"/>
      <c r="CO2149" s="12"/>
      <c r="CP2149" s="12"/>
      <c r="CQ2149" s="12"/>
      <c r="CR2149" s="12"/>
      <c r="CS2149" s="12"/>
      <c r="CT2149" s="12"/>
      <c r="CU2149" s="12"/>
      <c r="CV2149" s="12"/>
      <c r="CW2149" s="12"/>
      <c r="CX2149" s="12"/>
      <c r="CY2149" s="12"/>
      <c r="CZ2149" s="12"/>
      <c r="DA2149" s="12"/>
      <c r="DB2149" s="12"/>
      <c r="DC2149" s="12"/>
      <c r="DD2149" s="12"/>
      <c r="DE2149" s="12"/>
      <c r="DF2149" s="12"/>
      <c r="DG2149" s="12"/>
      <c r="DH2149" s="12"/>
      <c r="DI2149" s="12"/>
      <c r="DJ2149" s="12"/>
      <c r="DK2149" s="12"/>
      <c r="DL2149" s="12"/>
      <c r="DM2149" s="12"/>
      <c r="DN2149" s="12"/>
      <c r="DO2149" s="12"/>
      <c r="DP2149" s="12"/>
      <c r="DQ2149" s="12"/>
      <c r="DR2149" s="12"/>
      <c r="DS2149" s="12"/>
      <c r="DT2149" s="12"/>
      <c r="DU2149" s="12"/>
      <c r="DV2149" s="12"/>
      <c r="DW2149" s="12"/>
      <c r="DX2149" s="12"/>
    </row>
    <row r="2150" spans="1:128" x14ac:dyDescent="0.25">
      <c r="A2150" s="34" t="s">
        <v>212</v>
      </c>
      <c r="B2150" s="1">
        <v>44230</v>
      </c>
      <c r="C2150" s="2"/>
      <c r="D2150" s="1"/>
      <c r="E2150" s="1"/>
      <c r="F2150" s="1"/>
      <c r="G2150" t="s">
        <v>127</v>
      </c>
      <c r="H2150" s="2"/>
      <c r="I2150" s="12"/>
      <c r="J2150" s="12"/>
      <c r="K2150" s="2"/>
      <c r="L2150" s="36"/>
      <c r="M2150" s="2"/>
      <c r="N2150" s="2"/>
      <c r="O2150" s="2"/>
      <c r="P2150" s="12"/>
      <c r="Q2150" s="12"/>
      <c r="R2150" s="12"/>
      <c r="S2150" s="12"/>
      <c r="T2150" s="12"/>
      <c r="U2150" s="19">
        <v>2844.6820350333337</v>
      </c>
      <c r="V2150" s="40">
        <v>284.46820350333337</v>
      </c>
      <c r="W2150" s="19">
        <v>357.89064012704841</v>
      </c>
      <c r="X2150" s="41">
        <f t="shared" si="110"/>
        <v>2.8446820350333337</v>
      </c>
      <c r="Y2150" s="25">
        <v>1.2581041948431845E-2</v>
      </c>
      <c r="Z2150" s="19">
        <v>2143.24179971376</v>
      </c>
      <c r="AA2150" s="40">
        <v>214.324179971376</v>
      </c>
      <c r="AB2150" s="19"/>
      <c r="AC2150" s="42"/>
      <c r="AD2150" s="19">
        <v>872.07533849205993</v>
      </c>
      <c r="AE2150" s="41">
        <f t="shared" si="111"/>
        <v>8.7207533849205987</v>
      </c>
      <c r="AF2150" s="25">
        <v>4.0689545090457344E-2</v>
      </c>
      <c r="AG2150" s="19"/>
      <c r="AH2150" s="19"/>
      <c r="AI2150" s="19"/>
      <c r="AJ2150" s="19"/>
      <c r="AK2150" s="19"/>
      <c r="AL2150" s="19"/>
      <c r="AM2150" s="19">
        <v>2071.9668111386231</v>
      </c>
      <c r="AN2150" s="40">
        <v>207.19668111386233</v>
      </c>
      <c r="AO2150" s="19">
        <v>544.81642133917819</v>
      </c>
      <c r="AP2150" s="41">
        <f t="shared" si="112"/>
        <v>5.4481642133917818</v>
      </c>
      <c r="AQ2150" s="25">
        <v>2.6294650011299232E-2</v>
      </c>
      <c r="AR2150" s="41"/>
      <c r="AS2150" s="19"/>
      <c r="AT2150" s="19"/>
      <c r="AU2150" s="19"/>
      <c r="AV2150" s="19"/>
      <c r="AW2150" s="19"/>
      <c r="AX2150" s="19"/>
      <c r="AY2150" s="19"/>
      <c r="AZ2150" s="19"/>
      <c r="BA2150" s="19"/>
      <c r="BB2150" s="40">
        <v>0</v>
      </c>
      <c r="BC2150" s="12">
        <f t="shared" si="113"/>
        <v>7059.8906458857164</v>
      </c>
      <c r="BD2150">
        <f t="shared" si="114"/>
        <v>705.98906458857164</v>
      </c>
      <c r="BE2150" s="19"/>
      <c r="BF2150" s="12"/>
      <c r="BG2150" s="12"/>
      <c r="BH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/>
      <c r="CC2150" s="12"/>
      <c r="CD2150" s="12"/>
      <c r="CE2150" s="12"/>
      <c r="CF2150" s="12"/>
      <c r="CG2150" s="12"/>
      <c r="CH2150" s="12"/>
      <c r="CI2150" s="12"/>
      <c r="CJ2150" s="12"/>
      <c r="CK2150" s="12"/>
      <c r="CL2150" s="12"/>
      <c r="CM2150" s="12"/>
      <c r="CN2150" s="12"/>
      <c r="CO2150" s="12"/>
      <c r="CP2150" s="12"/>
      <c r="CQ2150" s="12"/>
      <c r="CR2150" s="12"/>
      <c r="CS2150" s="12"/>
      <c r="CT2150" s="12"/>
      <c r="CU2150" s="12"/>
      <c r="CV2150" s="12"/>
      <c r="CW2150" s="12"/>
      <c r="CX2150" s="12"/>
      <c r="CY2150" s="12"/>
      <c r="CZ2150" s="12"/>
      <c r="DA2150" s="12"/>
      <c r="DB2150" s="12"/>
      <c r="DC2150" s="12"/>
      <c r="DD2150" s="12"/>
      <c r="DE2150" s="12"/>
      <c r="DF2150" s="12"/>
      <c r="DG2150" s="12"/>
      <c r="DH2150" s="12"/>
      <c r="DI2150" s="12"/>
      <c r="DJ2150" s="12"/>
      <c r="DK2150" s="12"/>
      <c r="DL2150" s="12"/>
      <c r="DM2150" s="12"/>
      <c r="DN2150" s="12"/>
      <c r="DO2150" s="12"/>
      <c r="DP2150" s="12"/>
      <c r="DQ2150" s="12"/>
      <c r="DR2150" s="12"/>
      <c r="DS2150" s="12"/>
      <c r="DT2150" s="12"/>
      <c r="DU2150" s="12"/>
      <c r="DV2150" s="12"/>
      <c r="DW2150" s="12"/>
      <c r="DX2150" s="12"/>
    </row>
    <row r="2151" spans="1:128" x14ac:dyDescent="0.25">
      <c r="A2151" s="34" t="s">
        <v>212</v>
      </c>
      <c r="B2151" s="1">
        <v>44242</v>
      </c>
      <c r="C2151" s="2"/>
      <c r="D2151" s="1"/>
      <c r="E2151" s="1"/>
      <c r="F2151" s="1"/>
      <c r="G2151" t="s">
        <v>127</v>
      </c>
      <c r="H2151" s="2"/>
      <c r="I2151" s="12"/>
      <c r="J2151" s="12"/>
      <c r="K2151" s="2"/>
      <c r="L2151" s="36"/>
      <c r="M2151" s="2"/>
      <c r="N2151" s="2"/>
      <c r="O2151" s="2"/>
      <c r="P2151" s="12"/>
      <c r="Q2151" s="12"/>
      <c r="R2151" s="12"/>
      <c r="S2151" s="12"/>
      <c r="T2151" s="12"/>
      <c r="U2151" s="19">
        <v>2844.6820350333337</v>
      </c>
      <c r="V2151" s="40">
        <v>284.46820350333337</v>
      </c>
      <c r="W2151" s="19">
        <v>322.00184696936782</v>
      </c>
      <c r="X2151" s="41">
        <f t="shared" si="110"/>
        <v>2.8446820350333337</v>
      </c>
      <c r="Y2151" s="25">
        <v>1.1319431943668693E-2</v>
      </c>
      <c r="Z2151" s="19">
        <v>2143.24179971376</v>
      </c>
      <c r="AA2151" s="40">
        <v>214.324179971376</v>
      </c>
      <c r="AB2151" s="19"/>
      <c r="AC2151" s="42"/>
      <c r="AD2151" s="19">
        <v>825.06017773783333</v>
      </c>
      <c r="AE2151" s="41">
        <f t="shared" si="111"/>
        <v>8.2506017773783338</v>
      </c>
      <c r="AF2151" s="25">
        <v>3.8495898029238897E-2</v>
      </c>
      <c r="AG2151" s="19"/>
      <c r="AH2151" s="19"/>
      <c r="AI2151" s="19"/>
      <c r="AJ2151" s="19"/>
      <c r="AK2151" s="19"/>
      <c r="AL2151" s="19"/>
      <c r="AM2151" s="19">
        <v>2071.9668111386231</v>
      </c>
      <c r="AN2151" s="40">
        <v>207.19668111386233</v>
      </c>
      <c r="AO2151" s="19">
        <v>506.05925505268232</v>
      </c>
      <c r="AP2151" s="41">
        <f t="shared" si="112"/>
        <v>5.060592550526823</v>
      </c>
      <c r="AQ2151" s="25">
        <v>2.4424100440806965E-2</v>
      </c>
      <c r="AR2151" s="41"/>
      <c r="AS2151" s="19"/>
      <c r="AT2151" s="19"/>
      <c r="AU2151" s="19"/>
      <c r="AV2151" s="19"/>
      <c r="AW2151" s="19"/>
      <c r="AX2151" s="19"/>
      <c r="AY2151" s="19"/>
      <c r="AZ2151" s="19"/>
      <c r="BA2151" s="19"/>
      <c r="BB2151" s="40">
        <v>0</v>
      </c>
      <c r="BC2151" s="12">
        <f t="shared" si="113"/>
        <v>7059.8906458857164</v>
      </c>
      <c r="BD2151">
        <f t="shared" si="114"/>
        <v>705.98906458857164</v>
      </c>
      <c r="BE2151" s="19"/>
      <c r="BF2151" s="12"/>
      <c r="BG2151" s="12"/>
      <c r="BH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  <c r="BU2151" s="12"/>
      <c r="BV2151" s="12"/>
      <c r="BW2151" s="12"/>
      <c r="BX2151" s="12"/>
      <c r="BY2151" s="12"/>
      <c r="BZ2151" s="12"/>
      <c r="CA2151" s="12"/>
      <c r="CB2151" s="12"/>
      <c r="CC2151" s="12"/>
      <c r="CD2151" s="12"/>
      <c r="CE2151" s="12"/>
      <c r="CF2151" s="12"/>
      <c r="CG2151" s="12"/>
      <c r="CH2151" s="12"/>
      <c r="CI2151" s="12"/>
      <c r="CJ2151" s="12"/>
      <c r="CK2151" s="12"/>
      <c r="CL2151" s="12"/>
      <c r="CM2151" s="12"/>
      <c r="CN2151" s="12"/>
      <c r="CO2151" s="12"/>
      <c r="CP2151" s="12"/>
      <c r="CQ2151" s="12"/>
      <c r="CR2151" s="12"/>
      <c r="CS2151" s="12"/>
      <c r="CT2151" s="12"/>
      <c r="CU2151" s="12"/>
      <c r="CV2151" s="12"/>
      <c r="CW2151" s="12"/>
      <c r="CX2151" s="12"/>
      <c r="CY2151" s="12"/>
      <c r="CZ2151" s="12"/>
      <c r="DA2151" s="12"/>
      <c r="DB2151" s="12"/>
      <c r="DC2151" s="12"/>
      <c r="DD2151" s="12"/>
      <c r="DE2151" s="12"/>
      <c r="DF2151" s="12"/>
      <c r="DG2151" s="12"/>
      <c r="DH2151" s="12"/>
      <c r="DI2151" s="12"/>
      <c r="DJ2151" s="12"/>
      <c r="DK2151" s="12"/>
      <c r="DL2151" s="12"/>
      <c r="DM2151" s="12"/>
      <c r="DN2151" s="12"/>
      <c r="DO2151" s="12"/>
      <c r="DP2151" s="12"/>
      <c r="DQ2151" s="12"/>
      <c r="DR2151" s="12"/>
      <c r="DS2151" s="12"/>
      <c r="DT2151" s="12"/>
      <c r="DU2151" s="12"/>
      <c r="DV2151" s="12"/>
      <c r="DW2151" s="12"/>
      <c r="DX2151" s="12"/>
    </row>
    <row r="2152" spans="1:128" x14ac:dyDescent="0.25">
      <c r="A2152" s="34" t="s">
        <v>212</v>
      </c>
      <c r="B2152" s="1">
        <v>44284</v>
      </c>
      <c r="C2152" s="2"/>
      <c r="D2152" s="1"/>
      <c r="E2152" s="1"/>
      <c r="F2152" s="1"/>
      <c r="G2152" t="s">
        <v>127</v>
      </c>
      <c r="H2152" s="2"/>
      <c r="I2152" s="12"/>
      <c r="J2152" s="12"/>
      <c r="K2152" s="2"/>
      <c r="L2152" s="36"/>
      <c r="M2152" s="2"/>
      <c r="N2152" s="2"/>
      <c r="O2152" s="2"/>
      <c r="P2152" s="12"/>
      <c r="Q2152" s="12"/>
      <c r="R2152" s="12"/>
      <c r="S2152" s="12"/>
      <c r="T2152" s="12"/>
      <c r="U2152" s="19">
        <v>3043.061655075976</v>
      </c>
      <c r="V2152" s="40">
        <v>304.3061655075976</v>
      </c>
      <c r="W2152" s="19">
        <v>256.15958385934908</v>
      </c>
      <c r="X2152" s="41">
        <f t="shared" si="110"/>
        <v>3.0430616550759759</v>
      </c>
      <c r="Y2152" s="25">
        <v>8.4178243129600181E-3</v>
      </c>
      <c r="Z2152" s="19">
        <v>1569.5363224077619</v>
      </c>
      <c r="AA2152" s="40">
        <v>156.95363224077619</v>
      </c>
      <c r="AB2152" s="19"/>
      <c r="AC2152" s="42"/>
      <c r="AD2152" s="19">
        <v>434.62555198034948</v>
      </c>
      <c r="AE2152" s="41">
        <f t="shared" si="111"/>
        <v>4.3462555198034947</v>
      </c>
      <c r="AF2152" s="25">
        <v>2.7691334426310572E-2</v>
      </c>
      <c r="AG2152" s="19"/>
      <c r="AH2152" s="19"/>
      <c r="AI2152" s="19"/>
      <c r="AJ2152" s="19"/>
      <c r="AK2152" s="19"/>
      <c r="AL2152" s="19"/>
      <c r="AM2152" s="19">
        <v>8619.8479565173166</v>
      </c>
      <c r="AN2152" s="40">
        <v>861.9847956517317</v>
      </c>
      <c r="AO2152" s="19">
        <v>1517.8012629848379</v>
      </c>
      <c r="AP2152" s="41">
        <f t="shared" si="112"/>
        <v>15.178012629848379</v>
      </c>
      <c r="AQ2152" s="25">
        <v>1.7608213864575825E-2</v>
      </c>
      <c r="AR2152" s="41"/>
      <c r="AS2152" s="19"/>
      <c r="AT2152" s="19"/>
      <c r="AU2152" s="19"/>
      <c r="AV2152" s="19"/>
      <c r="AW2152" s="19"/>
      <c r="AX2152" s="19"/>
      <c r="AY2152" s="19"/>
      <c r="AZ2152" s="19"/>
      <c r="BA2152" s="19"/>
      <c r="BB2152" s="40">
        <v>0</v>
      </c>
      <c r="BC2152" s="12">
        <f t="shared" si="113"/>
        <v>13232.445934001054</v>
      </c>
      <c r="BD2152">
        <f t="shared" si="114"/>
        <v>1323.2445934001055</v>
      </c>
      <c r="BE2152" s="19"/>
      <c r="BF2152" s="12"/>
      <c r="BG2152" s="12"/>
      <c r="BH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/>
      <c r="BT2152" s="12"/>
      <c r="BU2152" s="12"/>
      <c r="BV2152" s="12"/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2"/>
      <c r="CH2152" s="12"/>
      <c r="CI2152" s="12"/>
      <c r="CJ2152" s="12"/>
      <c r="CK2152" s="12"/>
      <c r="CL2152" s="12"/>
      <c r="CM2152" s="12"/>
      <c r="CN2152" s="12"/>
      <c r="CO2152" s="12"/>
      <c r="CP2152" s="12"/>
      <c r="CQ2152" s="12"/>
      <c r="CR2152" s="12"/>
      <c r="CS2152" s="12"/>
      <c r="CT2152" s="12"/>
      <c r="CU2152" s="12"/>
      <c r="CV2152" s="12"/>
      <c r="CW2152" s="12"/>
      <c r="CX2152" s="12"/>
      <c r="CY2152" s="12"/>
      <c r="CZ2152" s="12"/>
      <c r="DA2152" s="12"/>
      <c r="DB2152" s="12"/>
      <c r="DC2152" s="12"/>
      <c r="DD2152" s="12"/>
      <c r="DE2152" s="12"/>
      <c r="DF2152" s="12"/>
      <c r="DG2152" s="12"/>
      <c r="DH2152" s="12"/>
      <c r="DI2152" s="12"/>
      <c r="DJ2152" s="12"/>
      <c r="DK2152" s="12"/>
      <c r="DL2152" s="12"/>
      <c r="DM2152" s="12"/>
      <c r="DN2152" s="12"/>
      <c r="DO2152" s="12"/>
      <c r="DP2152" s="12"/>
      <c r="DQ2152" s="12"/>
      <c r="DR2152" s="12"/>
      <c r="DS2152" s="12"/>
      <c r="DT2152" s="12"/>
      <c r="DU2152" s="12"/>
      <c r="DV2152" s="12"/>
      <c r="DW2152" s="12"/>
      <c r="DX2152" s="12"/>
    </row>
    <row r="2153" spans="1:128" x14ac:dyDescent="0.25">
      <c r="A2153" s="34" t="s">
        <v>213</v>
      </c>
      <c r="B2153" s="1">
        <v>44211</v>
      </c>
      <c r="C2153" s="2"/>
      <c r="D2153" s="1"/>
      <c r="E2153" s="1"/>
      <c r="F2153" s="1"/>
      <c r="G2153" t="s">
        <v>127</v>
      </c>
      <c r="H2153" s="2"/>
      <c r="I2153" s="12"/>
      <c r="J2153" s="12"/>
      <c r="K2153" s="2"/>
      <c r="L2153" s="36"/>
      <c r="M2153" s="2"/>
      <c r="N2153" s="2"/>
      <c r="O2153" s="2"/>
      <c r="P2153" s="12"/>
      <c r="Q2153" s="12"/>
      <c r="R2153" s="12"/>
      <c r="S2153" s="12"/>
      <c r="T2153" s="12"/>
      <c r="U2153" s="19">
        <v>1632.3302312923347</v>
      </c>
      <c r="V2153" s="40">
        <v>163.23302312923346</v>
      </c>
      <c r="W2153" s="19">
        <v>251.94463706253418</v>
      </c>
      <c r="X2153" s="41">
        <f t="shared" si="110"/>
        <v>1.6323302312923347</v>
      </c>
      <c r="Y2153" s="25">
        <v>1.543466096704383E-2</v>
      </c>
      <c r="Z2153" s="19">
        <v>1286.4285457505491</v>
      </c>
      <c r="AA2153" s="40">
        <v>128.64285457505491</v>
      </c>
      <c r="AB2153" s="19"/>
      <c r="AC2153" s="42"/>
      <c r="AD2153" s="19">
        <v>549.3784030939878</v>
      </c>
      <c r="AE2153" s="41">
        <f t="shared" si="111"/>
        <v>5.493784030939878</v>
      </c>
      <c r="AF2153" s="25">
        <v>4.2705706811990908E-2</v>
      </c>
      <c r="AG2153" s="19"/>
      <c r="AH2153" s="19"/>
      <c r="AI2153" s="19"/>
      <c r="AJ2153" s="19"/>
      <c r="AK2153" s="19"/>
      <c r="AL2153" s="19"/>
      <c r="AM2153" s="19">
        <v>485.28269518075228</v>
      </c>
      <c r="AN2153" s="40">
        <v>48.528269518075227</v>
      </c>
      <c r="AO2153" s="19">
        <v>154.96044916201549</v>
      </c>
      <c r="AP2153" s="41">
        <f t="shared" si="112"/>
        <v>1.549604491620155</v>
      </c>
      <c r="AQ2153" s="25">
        <v>3.1931995659622216E-2</v>
      </c>
      <c r="AR2153" s="41"/>
      <c r="AS2153" s="19"/>
      <c r="AT2153" s="19"/>
      <c r="AU2153" s="19"/>
      <c r="AV2153" s="19"/>
      <c r="AW2153" s="19"/>
      <c r="AX2153" s="19"/>
      <c r="AY2153" s="19"/>
      <c r="AZ2153" s="19"/>
      <c r="BA2153" s="19"/>
      <c r="BB2153" s="40">
        <v>0</v>
      </c>
      <c r="BC2153" s="12">
        <f t="shared" si="113"/>
        <v>3404.041472223636</v>
      </c>
      <c r="BD2153">
        <f t="shared" si="114"/>
        <v>340.40414722236358</v>
      </c>
      <c r="BE2153" s="19"/>
      <c r="BF2153" s="12"/>
      <c r="BG2153" s="12"/>
      <c r="BH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  <c r="BU2153" s="12"/>
      <c r="BV2153" s="12"/>
      <c r="BW2153" s="12"/>
      <c r="BX2153" s="12"/>
      <c r="BY2153" s="12"/>
      <c r="BZ2153" s="12"/>
      <c r="CA2153" s="12"/>
      <c r="CB2153" s="12"/>
      <c r="CC2153" s="12"/>
      <c r="CD2153" s="12"/>
      <c r="CE2153" s="12"/>
      <c r="CF2153" s="12"/>
      <c r="CG2153" s="12"/>
      <c r="CH2153" s="12"/>
      <c r="CI2153" s="12"/>
      <c r="CJ2153" s="12"/>
      <c r="CK2153" s="12"/>
      <c r="CL2153" s="12"/>
      <c r="CM2153" s="12"/>
      <c r="CN2153" s="12"/>
      <c r="CO2153" s="12"/>
      <c r="CP2153" s="12"/>
      <c r="CQ2153" s="12"/>
      <c r="CR2153" s="12"/>
      <c r="CS2153" s="12"/>
      <c r="CT2153" s="12"/>
      <c r="CU2153" s="12"/>
      <c r="CV2153" s="12"/>
      <c r="CW2153" s="12"/>
      <c r="CX2153" s="12"/>
      <c r="CY2153" s="12"/>
      <c r="CZ2153" s="12"/>
      <c r="DA2153" s="12"/>
      <c r="DB2153" s="12"/>
      <c r="DC2153" s="12"/>
      <c r="DD2153" s="12"/>
      <c r="DE2153" s="12"/>
      <c r="DF2153" s="12"/>
      <c r="DG2153" s="12"/>
      <c r="DH2153" s="12"/>
      <c r="DI2153" s="12"/>
      <c r="DJ2153" s="12"/>
      <c r="DK2153" s="12"/>
      <c r="DL2153" s="12"/>
      <c r="DM2153" s="12"/>
      <c r="DN2153" s="12"/>
      <c r="DO2153" s="12"/>
      <c r="DP2153" s="12"/>
      <c r="DQ2153" s="12"/>
      <c r="DR2153" s="12"/>
      <c r="DS2153" s="12"/>
      <c r="DT2153" s="12"/>
      <c r="DU2153" s="12"/>
      <c r="DV2153" s="12"/>
      <c r="DW2153" s="12"/>
      <c r="DX2153" s="12"/>
    </row>
    <row r="2154" spans="1:128" x14ac:dyDescent="0.25">
      <c r="A2154" s="34" t="s">
        <v>213</v>
      </c>
      <c r="B2154" s="1">
        <v>44230</v>
      </c>
      <c r="C2154" s="2"/>
      <c r="D2154" s="1"/>
      <c r="E2154" s="1"/>
      <c r="F2154" s="1"/>
      <c r="G2154" t="s">
        <v>127</v>
      </c>
      <c r="H2154" s="2"/>
      <c r="I2154" s="12"/>
      <c r="J2154" s="12"/>
      <c r="K2154" s="2"/>
      <c r="L2154" s="36"/>
      <c r="M2154" s="2"/>
      <c r="N2154" s="2"/>
      <c r="O2154" s="2"/>
      <c r="P2154" s="12"/>
      <c r="Q2154" s="12"/>
      <c r="R2154" s="12"/>
      <c r="S2154" s="12"/>
      <c r="T2154" s="12"/>
      <c r="U2154" s="19">
        <v>2631.5402912251197</v>
      </c>
      <c r="V2154" s="40">
        <v>263.15402912251199</v>
      </c>
      <c r="W2154" s="19">
        <v>354.10469977333742</v>
      </c>
      <c r="X2154" s="41">
        <f t="shared" si="110"/>
        <v>2.6315402912251198</v>
      </c>
      <c r="Y2154" s="25">
        <v>1.3456176253660291E-2</v>
      </c>
      <c r="Z2154" s="19">
        <v>1992.3056781632199</v>
      </c>
      <c r="AA2154" s="40">
        <v>199.23056781632198</v>
      </c>
      <c r="AB2154" s="19"/>
      <c r="AC2154" s="42"/>
      <c r="AD2154" s="19">
        <v>813.63526489785863</v>
      </c>
      <c r="AE2154" s="41">
        <f t="shared" si="111"/>
        <v>8.1363526489785869</v>
      </c>
      <c r="AF2154" s="25">
        <v>4.0838876976347277E-2</v>
      </c>
      <c r="AG2154" s="19"/>
      <c r="AH2154" s="19"/>
      <c r="AI2154" s="19"/>
      <c r="AJ2154" s="19"/>
      <c r="AK2154" s="19"/>
      <c r="AL2154" s="19"/>
      <c r="AM2154" s="19">
        <v>2117.7921053311529</v>
      </c>
      <c r="AN2154" s="40">
        <v>211.7792105331153</v>
      </c>
      <c r="AO2154" s="19">
        <v>555.97211726099681</v>
      </c>
      <c r="AP2154" s="41">
        <f t="shared" si="112"/>
        <v>5.5597211726099678</v>
      </c>
      <c r="AQ2154" s="25">
        <v>2.6252440731148203E-2</v>
      </c>
      <c r="AR2154" s="41"/>
      <c r="AS2154" s="19"/>
      <c r="AT2154" s="19"/>
      <c r="AU2154" s="19"/>
      <c r="AV2154" s="19"/>
      <c r="AW2154" s="19"/>
      <c r="AX2154" s="19"/>
      <c r="AY2154" s="19"/>
      <c r="AZ2154" s="19"/>
      <c r="BA2154" s="19"/>
      <c r="BB2154" s="40">
        <v>0</v>
      </c>
      <c r="BC2154" s="12">
        <f t="shared" si="113"/>
        <v>6741.6380747194926</v>
      </c>
      <c r="BD2154">
        <f t="shared" si="114"/>
        <v>674.16380747194921</v>
      </c>
      <c r="BE2154" s="19"/>
      <c r="BF2154" s="12"/>
      <c r="BG2154" s="12"/>
      <c r="BH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/>
      <c r="BT2154" s="12"/>
      <c r="BU2154" s="12"/>
      <c r="BV2154" s="12"/>
      <c r="BW2154" s="12"/>
      <c r="BX2154" s="12"/>
      <c r="BY2154" s="12"/>
      <c r="BZ2154" s="12"/>
      <c r="CA2154" s="12"/>
      <c r="CB2154" s="12"/>
      <c r="CC2154" s="12"/>
      <c r="CD2154" s="12"/>
      <c r="CE2154" s="12"/>
      <c r="CF2154" s="12"/>
      <c r="CG2154" s="12"/>
      <c r="CH2154" s="12"/>
      <c r="CI2154" s="12"/>
      <c r="CJ2154" s="12"/>
      <c r="CK2154" s="12"/>
      <c r="CL2154" s="12"/>
      <c r="CM2154" s="12"/>
      <c r="CN2154" s="12"/>
      <c r="CO2154" s="12"/>
      <c r="CP2154" s="12"/>
      <c r="CQ2154" s="12"/>
      <c r="CR2154" s="12"/>
      <c r="CS2154" s="12"/>
      <c r="CT2154" s="12"/>
      <c r="CU2154" s="12"/>
      <c r="CV2154" s="12"/>
      <c r="CW2154" s="12"/>
      <c r="CX2154" s="12"/>
      <c r="CY2154" s="12"/>
      <c r="CZ2154" s="12"/>
      <c r="DA2154" s="12"/>
      <c r="DB2154" s="12"/>
      <c r="DC2154" s="12"/>
      <c r="DD2154" s="12"/>
      <c r="DE2154" s="12"/>
      <c r="DF2154" s="12"/>
      <c r="DG2154" s="12"/>
      <c r="DH2154" s="12"/>
      <c r="DI2154" s="12"/>
      <c r="DJ2154" s="12"/>
      <c r="DK2154" s="12"/>
      <c r="DL2154" s="12"/>
      <c r="DM2154" s="12"/>
      <c r="DN2154" s="12"/>
      <c r="DO2154" s="12"/>
      <c r="DP2154" s="12"/>
      <c r="DQ2154" s="12"/>
      <c r="DR2154" s="12"/>
      <c r="DS2154" s="12"/>
      <c r="DT2154" s="12"/>
      <c r="DU2154" s="12"/>
      <c r="DV2154" s="12"/>
      <c r="DW2154" s="12"/>
      <c r="DX2154" s="12"/>
    </row>
    <row r="2155" spans="1:128" x14ac:dyDescent="0.25">
      <c r="A2155" s="34" t="s">
        <v>213</v>
      </c>
      <c r="B2155" s="1">
        <v>44242</v>
      </c>
      <c r="C2155" s="2"/>
      <c r="D2155" s="1"/>
      <c r="E2155" s="1"/>
      <c r="F2155" s="1"/>
      <c r="G2155" t="s">
        <v>127</v>
      </c>
      <c r="H2155" s="2"/>
      <c r="I2155" s="12"/>
      <c r="J2155" s="12"/>
      <c r="K2155" s="2"/>
      <c r="L2155" s="36"/>
      <c r="M2155" s="2"/>
      <c r="N2155" s="2"/>
      <c r="O2155" s="2"/>
      <c r="P2155" s="12"/>
      <c r="Q2155" s="12"/>
      <c r="R2155" s="12"/>
      <c r="S2155" s="12"/>
      <c r="T2155" s="12"/>
      <c r="U2155" s="19">
        <v>2631.5402912251197</v>
      </c>
      <c r="V2155" s="40">
        <v>263.15402912251199</v>
      </c>
      <c r="W2155" s="19">
        <v>309.28027180772926</v>
      </c>
      <c r="X2155" s="41">
        <f t="shared" si="110"/>
        <v>2.6315402912251198</v>
      </c>
      <c r="Y2155" s="25">
        <v>1.1752822969841099E-2</v>
      </c>
      <c r="Z2155" s="19">
        <v>1992.3056781632199</v>
      </c>
      <c r="AA2155" s="40">
        <v>199.23056781632198</v>
      </c>
      <c r="AB2155" s="19"/>
      <c r="AC2155" s="42"/>
      <c r="AD2155" s="19">
        <v>757.01046860860492</v>
      </c>
      <c r="AE2155" s="41">
        <f t="shared" si="111"/>
        <v>7.570104686086049</v>
      </c>
      <c r="AF2155" s="25">
        <v>3.799670286070362E-2</v>
      </c>
      <c r="AG2155" s="19"/>
      <c r="AH2155" s="19"/>
      <c r="AI2155" s="19"/>
      <c r="AJ2155" s="19"/>
      <c r="AK2155" s="19"/>
      <c r="AL2155" s="19"/>
      <c r="AM2155" s="19">
        <v>2117.7921053311529</v>
      </c>
      <c r="AN2155" s="40">
        <v>211.7792105331153</v>
      </c>
      <c r="AO2155" s="19">
        <v>485.09422454176581</v>
      </c>
      <c r="AP2155" s="41">
        <f t="shared" si="112"/>
        <v>4.8509422454176585</v>
      </c>
      <c r="AQ2155" s="25">
        <v>2.2905658365645527E-2</v>
      </c>
      <c r="AR2155" s="41"/>
      <c r="AS2155" s="19"/>
      <c r="AT2155" s="19"/>
      <c r="AU2155" s="19"/>
      <c r="AV2155" s="19"/>
      <c r="AW2155" s="19"/>
      <c r="AX2155" s="19"/>
      <c r="AY2155" s="19"/>
      <c r="AZ2155" s="19"/>
      <c r="BA2155" s="19"/>
      <c r="BB2155" s="40">
        <v>0</v>
      </c>
      <c r="BC2155" s="12">
        <f t="shared" si="113"/>
        <v>6741.6380747194926</v>
      </c>
      <c r="BD2155">
        <f t="shared" si="114"/>
        <v>674.16380747194921</v>
      </c>
      <c r="BE2155" s="19"/>
      <c r="BF2155" s="12"/>
      <c r="BG2155" s="12"/>
      <c r="BH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  <c r="BU2155" s="12"/>
      <c r="BV2155" s="12"/>
      <c r="BW2155" s="12"/>
      <c r="BX2155" s="12"/>
      <c r="BY2155" s="12"/>
      <c r="BZ2155" s="12"/>
      <c r="CA2155" s="12"/>
      <c r="CB2155" s="12"/>
      <c r="CC2155" s="12"/>
      <c r="CD2155" s="12"/>
      <c r="CE2155" s="12"/>
      <c r="CF2155" s="12"/>
      <c r="CG2155" s="12"/>
      <c r="CH2155" s="12"/>
      <c r="CI2155" s="12"/>
      <c r="CJ2155" s="12"/>
      <c r="CK2155" s="12"/>
      <c r="CL2155" s="12"/>
      <c r="CM2155" s="12"/>
      <c r="CN2155" s="12"/>
      <c r="CO2155" s="12"/>
      <c r="CP2155" s="12"/>
      <c r="CQ2155" s="12"/>
      <c r="CR2155" s="12"/>
      <c r="CS2155" s="12"/>
      <c r="CT2155" s="12"/>
      <c r="CU2155" s="12"/>
      <c r="CV2155" s="12"/>
      <c r="CW2155" s="12"/>
      <c r="CX2155" s="12"/>
      <c r="CY2155" s="12"/>
      <c r="CZ2155" s="12"/>
      <c r="DA2155" s="12"/>
      <c r="DB2155" s="12"/>
      <c r="DC2155" s="12"/>
      <c r="DD2155" s="12"/>
      <c r="DE2155" s="12"/>
      <c r="DF2155" s="12"/>
      <c r="DG2155" s="12"/>
      <c r="DH2155" s="12"/>
      <c r="DI2155" s="12"/>
      <c r="DJ2155" s="12"/>
      <c r="DK2155" s="12"/>
      <c r="DL2155" s="12"/>
      <c r="DM2155" s="12"/>
      <c r="DN2155" s="12"/>
      <c r="DO2155" s="12"/>
      <c r="DP2155" s="12"/>
      <c r="DQ2155" s="12"/>
      <c r="DR2155" s="12"/>
      <c r="DS2155" s="12"/>
      <c r="DT2155" s="12"/>
      <c r="DU2155" s="12"/>
      <c r="DV2155" s="12"/>
      <c r="DW2155" s="12"/>
      <c r="DX2155" s="12"/>
    </row>
    <row r="2156" spans="1:128" x14ac:dyDescent="0.25">
      <c r="A2156" s="34" t="s">
        <v>213</v>
      </c>
      <c r="B2156" s="1">
        <v>44284</v>
      </c>
      <c r="C2156" s="2"/>
      <c r="D2156" s="1"/>
      <c r="E2156" s="1"/>
      <c r="F2156" s="1"/>
      <c r="G2156" t="s">
        <v>127</v>
      </c>
      <c r="H2156" s="2"/>
      <c r="I2156" s="12"/>
      <c r="J2156" s="12"/>
      <c r="K2156" s="2"/>
      <c r="L2156" s="36"/>
      <c r="M2156" s="2"/>
      <c r="N2156" s="2"/>
      <c r="O2156" s="2"/>
      <c r="P2156" s="12"/>
      <c r="Q2156" s="12"/>
      <c r="R2156" s="12"/>
      <c r="S2156" s="12"/>
      <c r="T2156" s="12"/>
      <c r="U2156" s="19">
        <v>2281.1175167958236</v>
      </c>
      <c r="V2156" s="40">
        <v>228.11175167958237</v>
      </c>
      <c r="W2156" s="19">
        <v>205.84128419953967</v>
      </c>
      <c r="X2156" s="41">
        <f t="shared" si="110"/>
        <v>2.2811175167958235</v>
      </c>
      <c r="Y2156" s="25">
        <v>9.0237036313970797E-3</v>
      </c>
      <c r="Z2156" s="19">
        <v>1195.9617475482844</v>
      </c>
      <c r="AA2156" s="40">
        <v>119.59617475482844</v>
      </c>
      <c r="AB2156" s="19"/>
      <c r="AC2156" s="42"/>
      <c r="AD2156" s="19">
        <v>322.614908715365</v>
      </c>
      <c r="AE2156" s="41">
        <f t="shared" si="111"/>
        <v>3.22614908715365</v>
      </c>
      <c r="AF2156" s="25">
        <v>2.697535346567095E-2</v>
      </c>
      <c r="AG2156" s="19"/>
      <c r="AH2156" s="19"/>
      <c r="AI2156" s="19"/>
      <c r="AJ2156" s="19"/>
      <c r="AK2156" s="19"/>
      <c r="AL2156" s="19"/>
      <c r="AM2156" s="19">
        <v>7343.1222539468927</v>
      </c>
      <c r="AN2156" s="40">
        <v>734.31222539468922</v>
      </c>
      <c r="AO2156" s="19">
        <v>1311.0400240314927</v>
      </c>
      <c r="AP2156" s="41">
        <f t="shared" si="112"/>
        <v>13.110400240314927</v>
      </c>
      <c r="AQ2156" s="25">
        <v>1.7853986066033629E-2</v>
      </c>
      <c r="AR2156" s="41"/>
      <c r="AS2156" s="19"/>
      <c r="AT2156" s="19"/>
      <c r="AU2156" s="19"/>
      <c r="AV2156" s="19"/>
      <c r="AW2156" s="19"/>
      <c r="AX2156" s="19"/>
      <c r="AY2156" s="19"/>
      <c r="AZ2156" s="19"/>
      <c r="BA2156" s="19"/>
      <c r="BB2156" s="40">
        <v>0</v>
      </c>
      <c r="BC2156" s="12">
        <f t="shared" si="113"/>
        <v>10820.201518291</v>
      </c>
      <c r="BD2156">
        <f t="shared" si="114"/>
        <v>1082.0201518291001</v>
      </c>
      <c r="BE2156" s="19"/>
      <c r="BF2156" s="12"/>
      <c r="BG2156" s="12"/>
      <c r="BH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/>
      <c r="BT2156" s="12"/>
      <c r="BU2156" s="12"/>
      <c r="BV2156" s="12"/>
      <c r="BW2156" s="12"/>
      <c r="BX2156" s="12"/>
      <c r="BY2156" s="12"/>
      <c r="BZ2156" s="12"/>
      <c r="CA2156" s="12"/>
      <c r="CB2156" s="12"/>
      <c r="CC2156" s="12"/>
      <c r="CD2156" s="12"/>
      <c r="CE2156" s="12"/>
      <c r="CF2156" s="12"/>
      <c r="CG2156" s="12"/>
      <c r="CH2156" s="12"/>
      <c r="CI2156" s="12"/>
      <c r="CJ2156" s="12"/>
      <c r="CK2156" s="12"/>
      <c r="CL2156" s="12"/>
      <c r="CM2156" s="12"/>
      <c r="CN2156" s="12"/>
      <c r="CO2156" s="12"/>
      <c r="CP2156" s="12"/>
      <c r="CQ2156" s="12"/>
      <c r="CR2156" s="12"/>
      <c r="CS2156" s="12"/>
      <c r="CT2156" s="12"/>
      <c r="CU2156" s="12"/>
      <c r="CV2156" s="12"/>
      <c r="CW2156" s="12"/>
      <c r="CX2156" s="12"/>
      <c r="CY2156" s="12"/>
      <c r="CZ2156" s="12"/>
      <c r="DA2156" s="12"/>
      <c r="DB2156" s="12"/>
      <c r="DC2156" s="12"/>
      <c r="DD2156" s="12"/>
      <c r="DE2156" s="12"/>
      <c r="DF2156" s="12"/>
      <c r="DG2156" s="12"/>
      <c r="DH2156" s="12"/>
      <c r="DI2156" s="12"/>
      <c r="DJ2156" s="12"/>
      <c r="DK2156" s="12"/>
      <c r="DL2156" s="12"/>
      <c r="DM2156" s="12"/>
      <c r="DN2156" s="12"/>
      <c r="DO2156" s="12"/>
      <c r="DP2156" s="12"/>
      <c r="DQ2156" s="12"/>
      <c r="DR2156" s="12"/>
      <c r="DS2156" s="12"/>
      <c r="DT2156" s="12"/>
      <c r="DU2156" s="12"/>
      <c r="DV2156" s="12"/>
      <c r="DW2156" s="12"/>
      <c r="DX2156" s="12"/>
    </row>
    <row r="2157" spans="1:128" x14ac:dyDescent="0.25">
      <c r="A2157" s="34" t="s">
        <v>205</v>
      </c>
      <c r="B2157" s="1">
        <v>44284</v>
      </c>
      <c r="C2157" s="2"/>
      <c r="D2157" s="1"/>
      <c r="E2157" s="1"/>
      <c r="F2157" s="1"/>
      <c r="G2157" t="s">
        <v>32</v>
      </c>
      <c r="H2157" s="2"/>
      <c r="I2157" s="12"/>
      <c r="J2157" s="12"/>
      <c r="K2157" s="2"/>
      <c r="L2157" s="36"/>
      <c r="M2157" s="2"/>
      <c r="N2157" s="2"/>
      <c r="O2157" s="2"/>
      <c r="P2157" s="12"/>
      <c r="Q2157" s="12"/>
      <c r="R2157" s="12"/>
      <c r="S2157" s="12"/>
      <c r="T2157" s="12"/>
      <c r="U2157" s="19">
        <v>2568.4976768426645</v>
      </c>
      <c r="V2157" s="40">
        <v>256.84976768426645</v>
      </c>
      <c r="W2157" s="19">
        <v>176.05304703076524</v>
      </c>
      <c r="X2157" s="41">
        <f t="shared" si="110"/>
        <v>2.5684976768426644</v>
      </c>
      <c r="Y2157" s="25">
        <v>6.8543198858244288E-3</v>
      </c>
      <c r="Z2157" s="19">
        <v>1132.4634057766482</v>
      </c>
      <c r="AA2157" s="40">
        <v>113.24634057766482</v>
      </c>
      <c r="AB2157" s="19"/>
      <c r="AC2157" s="42"/>
      <c r="AD2157" s="19">
        <v>225.67082857412072</v>
      </c>
      <c r="AE2157" s="41">
        <f t="shared" si="111"/>
        <v>2.2567082857412073</v>
      </c>
      <c r="AF2157" s="25">
        <v>1.9927427890648237E-2</v>
      </c>
      <c r="AG2157" s="19"/>
      <c r="AH2157" s="19"/>
      <c r="AI2157" s="19"/>
      <c r="AJ2157" s="19"/>
      <c r="AK2157" s="19"/>
      <c r="AL2157" s="19"/>
      <c r="AM2157" s="19">
        <v>7828.2719948532158</v>
      </c>
      <c r="AN2157" s="40">
        <v>782.82719948532156</v>
      </c>
      <c r="AO2157" s="19">
        <v>1134.7638808111108</v>
      </c>
      <c r="AP2157" s="41">
        <f t="shared" si="112"/>
        <v>11.347638808111107</v>
      </c>
      <c r="AQ2157" s="25">
        <v>1.4495713505575358E-2</v>
      </c>
      <c r="AR2157" s="41"/>
      <c r="AS2157" s="19"/>
      <c r="AT2157" s="19"/>
      <c r="AU2157" s="19"/>
      <c r="AV2157" s="19"/>
      <c r="AW2157" s="19"/>
      <c r="AX2157" s="19"/>
      <c r="AY2157" s="19"/>
      <c r="AZ2157" s="19"/>
      <c r="BA2157" s="19"/>
      <c r="BB2157" s="40">
        <v>0</v>
      </c>
      <c r="BC2157" s="12">
        <f t="shared" si="113"/>
        <v>11529.233077472529</v>
      </c>
      <c r="BD2157">
        <f t="shared" si="114"/>
        <v>1152.9233077472527</v>
      </c>
      <c r="BE2157" s="19"/>
      <c r="BF2157" s="12"/>
      <c r="BG2157" s="12"/>
      <c r="BH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  <c r="BU2157" s="12"/>
      <c r="BV2157" s="12"/>
      <c r="BW2157" s="12"/>
      <c r="BX2157" s="12"/>
      <c r="BY2157" s="12"/>
      <c r="BZ2157" s="12"/>
      <c r="CA2157" s="12"/>
      <c r="CB2157" s="12"/>
      <c r="CC2157" s="12"/>
      <c r="CD2157" s="12"/>
      <c r="CE2157" s="12"/>
      <c r="CF2157" s="12"/>
      <c r="CG2157" s="12"/>
      <c r="CH2157" s="12"/>
      <c r="CI2157" s="12"/>
      <c r="CJ2157" s="12"/>
      <c r="CK2157" s="12"/>
      <c r="CL2157" s="12"/>
      <c r="CM2157" s="12"/>
      <c r="CN2157" s="12"/>
      <c r="CO2157" s="12"/>
      <c r="CP2157" s="12"/>
      <c r="CQ2157" s="12"/>
      <c r="CR2157" s="12"/>
      <c r="CS2157" s="12"/>
      <c r="CT2157" s="12"/>
      <c r="CU2157" s="12"/>
      <c r="CV2157" s="12"/>
      <c r="CW2157" s="12"/>
      <c r="CX2157" s="12"/>
      <c r="CY2157" s="12"/>
      <c r="CZ2157" s="12"/>
      <c r="DA2157" s="12"/>
      <c r="DB2157" s="12"/>
      <c r="DC2157" s="12"/>
      <c r="DD2157" s="12"/>
      <c r="DE2157" s="12"/>
      <c r="DF2157" s="12"/>
      <c r="DG2157" s="12"/>
      <c r="DH2157" s="12"/>
      <c r="DI2157" s="12"/>
      <c r="DJ2157" s="12"/>
      <c r="DK2157" s="12"/>
      <c r="DL2157" s="12"/>
      <c r="DM2157" s="12"/>
      <c r="DN2157" s="12"/>
      <c r="DO2157" s="12"/>
      <c r="DP2157" s="12"/>
      <c r="DQ2157" s="12"/>
      <c r="DR2157" s="12"/>
      <c r="DS2157" s="12"/>
      <c r="DT2157" s="12"/>
      <c r="DU2157" s="12"/>
      <c r="DV2157" s="12"/>
      <c r="DW2157" s="12"/>
      <c r="DX2157" s="12"/>
    </row>
    <row r="2158" spans="1:128" x14ac:dyDescent="0.25">
      <c r="A2158" s="34" t="s">
        <v>202</v>
      </c>
      <c r="B2158" s="1">
        <v>44284</v>
      </c>
      <c r="C2158" s="2"/>
      <c r="D2158" s="1"/>
      <c r="E2158" s="1"/>
      <c r="F2158" s="1"/>
      <c r="G2158" t="s">
        <v>32</v>
      </c>
      <c r="H2158" s="2"/>
      <c r="I2158" s="12"/>
      <c r="J2158" s="12"/>
      <c r="K2158" s="2"/>
      <c r="L2158" s="36"/>
      <c r="M2158" s="2"/>
      <c r="N2158" s="2"/>
      <c r="O2158" s="2"/>
      <c r="P2158" s="12"/>
      <c r="Q2158" s="12"/>
      <c r="R2158" s="12"/>
      <c r="S2158" s="12"/>
      <c r="T2158" s="12"/>
      <c r="U2158" s="19">
        <v>2598.2816627446077</v>
      </c>
      <c r="V2158" s="40">
        <v>259.82816627446078</v>
      </c>
      <c r="W2158" s="19">
        <v>177.08922137397957</v>
      </c>
      <c r="X2158" s="41">
        <f t="shared" si="110"/>
        <v>2.5982816627446077</v>
      </c>
      <c r="Y2158" s="25">
        <v>6.8156283405747956E-3</v>
      </c>
      <c r="Z2158" s="19">
        <v>1333.2118428423576</v>
      </c>
      <c r="AA2158" s="40">
        <v>133.32118428423576</v>
      </c>
      <c r="AB2158" s="19"/>
      <c r="AC2158" s="42"/>
      <c r="AD2158" s="19">
        <v>305.94588054841375</v>
      </c>
      <c r="AE2158" s="41">
        <f t="shared" si="111"/>
        <v>3.0594588054841374</v>
      </c>
      <c r="AF2158" s="25">
        <v>2.2948032016888525E-2</v>
      </c>
      <c r="AG2158" s="19"/>
      <c r="AH2158" s="19"/>
      <c r="AI2158" s="19"/>
      <c r="AJ2158" s="19"/>
      <c r="AK2158" s="19"/>
      <c r="AL2158" s="19"/>
      <c r="AM2158" s="19">
        <v>8024.2603495073872</v>
      </c>
      <c r="AN2158" s="40">
        <v>802.42603495073877</v>
      </c>
      <c r="AO2158" s="19">
        <v>1256.0838233551235</v>
      </c>
      <c r="AP2158" s="41">
        <f t="shared" si="112"/>
        <v>12.560838233551236</v>
      </c>
      <c r="AQ2158" s="25">
        <v>1.5653577633884162E-2</v>
      </c>
      <c r="AR2158" s="41"/>
      <c r="AS2158" s="19"/>
      <c r="AT2158" s="19"/>
      <c r="AU2158" s="19"/>
      <c r="AV2158" s="19"/>
      <c r="AW2158" s="19"/>
      <c r="AX2158" s="19"/>
      <c r="AY2158" s="19"/>
      <c r="AZ2158" s="19"/>
      <c r="BA2158" s="19"/>
      <c r="BB2158" s="40">
        <v>0</v>
      </c>
      <c r="BC2158" s="12">
        <f t="shared" si="113"/>
        <v>11955.753855094354</v>
      </c>
      <c r="BD2158">
        <f t="shared" si="114"/>
        <v>1195.5753855094354</v>
      </c>
      <c r="BE2158" s="19"/>
      <c r="BF2158" s="12"/>
      <c r="BG2158" s="12"/>
      <c r="BH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/>
      <c r="CC2158" s="12"/>
      <c r="CD2158" s="12"/>
      <c r="CE2158" s="12"/>
      <c r="CF2158" s="12"/>
      <c r="CG2158" s="12"/>
      <c r="CH2158" s="12"/>
      <c r="CI2158" s="12"/>
      <c r="CJ2158" s="12"/>
      <c r="CK2158" s="12"/>
      <c r="CL2158" s="12"/>
      <c r="CM2158" s="12"/>
      <c r="CN2158" s="12"/>
      <c r="CO2158" s="12"/>
      <c r="CP2158" s="12"/>
      <c r="CQ2158" s="12"/>
      <c r="CR2158" s="12"/>
      <c r="CS2158" s="12"/>
      <c r="CT2158" s="12"/>
      <c r="CU2158" s="12"/>
      <c r="CV2158" s="12"/>
      <c r="CW2158" s="12"/>
      <c r="CX2158" s="12"/>
      <c r="CY2158" s="12"/>
      <c r="CZ2158" s="12"/>
      <c r="DA2158" s="12"/>
      <c r="DB2158" s="12"/>
      <c r="DC2158" s="12"/>
      <c r="DD2158" s="12"/>
      <c r="DE2158" s="12"/>
      <c r="DF2158" s="12"/>
      <c r="DG2158" s="12"/>
      <c r="DH2158" s="12"/>
      <c r="DI2158" s="12"/>
      <c r="DJ2158" s="12"/>
      <c r="DK2158" s="12"/>
      <c r="DL2158" s="12"/>
      <c r="DM2158" s="12"/>
      <c r="DN2158" s="12"/>
      <c r="DO2158" s="12"/>
      <c r="DP2158" s="12"/>
      <c r="DQ2158" s="12"/>
      <c r="DR2158" s="12"/>
      <c r="DS2158" s="12"/>
      <c r="DT2158" s="12"/>
      <c r="DU2158" s="12"/>
      <c r="DV2158" s="12"/>
      <c r="DW2158" s="12"/>
      <c r="DX2158" s="12"/>
    </row>
    <row r="2159" spans="1:128" x14ac:dyDescent="0.25">
      <c r="A2159" s="34" t="s">
        <v>203</v>
      </c>
      <c r="B2159" s="1">
        <v>44284</v>
      </c>
      <c r="C2159" s="2"/>
      <c r="D2159" s="1"/>
      <c r="E2159" s="1"/>
      <c r="F2159" s="1"/>
      <c r="G2159" t="s">
        <v>32</v>
      </c>
      <c r="H2159" s="2"/>
      <c r="I2159" s="12"/>
      <c r="J2159" s="12"/>
      <c r="K2159" s="2"/>
      <c r="L2159" s="36"/>
      <c r="M2159" s="2"/>
      <c r="N2159" s="2"/>
      <c r="O2159" s="2"/>
      <c r="P2159" s="12"/>
      <c r="Q2159" s="12"/>
      <c r="R2159" s="12"/>
      <c r="S2159" s="12"/>
      <c r="T2159" s="12"/>
      <c r="U2159" s="19">
        <v>2478.1785384915638</v>
      </c>
      <c r="V2159" s="40">
        <v>247.81785384915639</v>
      </c>
      <c r="W2159" s="19">
        <v>303.87884217126407</v>
      </c>
      <c r="X2159" s="41">
        <f t="shared" si="110"/>
        <v>2.478178538491564</v>
      </c>
      <c r="Y2159" s="25">
        <v>1.2262185207859612E-2</v>
      </c>
      <c r="Z2159" s="19">
        <v>1156.0270779400505</v>
      </c>
      <c r="AA2159" s="40">
        <v>115.60270779400506</v>
      </c>
      <c r="AB2159" s="19"/>
      <c r="AC2159" s="42"/>
      <c r="AD2159" s="19">
        <v>304.16066416471006</v>
      </c>
      <c r="AE2159" s="41">
        <f t="shared" si="111"/>
        <v>3.0416066416471006</v>
      </c>
      <c r="AF2159" s="25">
        <v>2.631085983787685E-2</v>
      </c>
      <c r="AG2159" s="19"/>
      <c r="AH2159" s="19"/>
      <c r="AI2159" s="19"/>
      <c r="AJ2159" s="19"/>
      <c r="AK2159" s="19"/>
      <c r="AL2159" s="19"/>
      <c r="AM2159" s="19">
        <v>7824.4971815362569</v>
      </c>
      <c r="AN2159" s="40">
        <v>782.44971815362567</v>
      </c>
      <c r="AO2159" s="19">
        <v>1413.6300927711236</v>
      </c>
      <c r="AP2159" s="41">
        <f t="shared" si="112"/>
        <v>14.136300927711236</v>
      </c>
      <c r="AQ2159" s="25">
        <v>1.8066721221485213E-2</v>
      </c>
      <c r="AR2159" s="41"/>
      <c r="AS2159" s="19"/>
      <c r="AT2159" s="19"/>
      <c r="AU2159" s="19"/>
      <c r="AV2159" s="19"/>
      <c r="AW2159" s="19"/>
      <c r="AX2159" s="19"/>
      <c r="AY2159" s="19"/>
      <c r="AZ2159" s="19"/>
      <c r="BA2159" s="19"/>
      <c r="BB2159" s="40">
        <v>0</v>
      </c>
      <c r="BC2159" s="12">
        <f t="shared" si="113"/>
        <v>11458.702797967871</v>
      </c>
      <c r="BD2159">
        <f t="shared" si="114"/>
        <v>1145.8702797967871</v>
      </c>
      <c r="BE2159" s="19"/>
      <c r="BF2159" s="12"/>
      <c r="BG2159" s="12"/>
      <c r="BH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/>
      <c r="CC2159" s="12"/>
      <c r="CD2159" s="12"/>
      <c r="CE2159" s="12"/>
      <c r="CF2159" s="12"/>
      <c r="CG2159" s="12"/>
      <c r="CH2159" s="12"/>
      <c r="CI2159" s="12"/>
      <c r="CJ2159" s="12"/>
      <c r="CK2159" s="12"/>
      <c r="CL2159" s="12"/>
      <c r="CM2159" s="12"/>
      <c r="CN2159" s="12"/>
      <c r="CO2159" s="12"/>
      <c r="CP2159" s="12"/>
      <c r="CQ2159" s="12"/>
      <c r="CR2159" s="12"/>
      <c r="CS2159" s="12"/>
      <c r="CT2159" s="12"/>
      <c r="CU2159" s="12"/>
      <c r="CV2159" s="12"/>
      <c r="CW2159" s="12"/>
      <c r="CX2159" s="12"/>
      <c r="CY2159" s="12"/>
      <c r="CZ2159" s="12"/>
      <c r="DA2159" s="12"/>
      <c r="DB2159" s="12"/>
      <c r="DC2159" s="12"/>
      <c r="DD2159" s="12"/>
      <c r="DE2159" s="12"/>
      <c r="DF2159" s="12"/>
      <c r="DG2159" s="12"/>
      <c r="DH2159" s="12"/>
      <c r="DI2159" s="12"/>
      <c r="DJ2159" s="12"/>
      <c r="DK2159" s="12"/>
      <c r="DL2159" s="12"/>
      <c r="DM2159" s="12"/>
      <c r="DN2159" s="12"/>
      <c r="DO2159" s="12"/>
      <c r="DP2159" s="12"/>
      <c r="DQ2159" s="12"/>
      <c r="DR2159" s="12"/>
      <c r="DS2159" s="12"/>
      <c r="DT2159" s="12"/>
      <c r="DU2159" s="12"/>
      <c r="DV2159" s="12"/>
      <c r="DW2159" s="12"/>
      <c r="DX2159" s="12"/>
    </row>
    <row r="2160" spans="1:128" x14ac:dyDescent="0.25">
      <c r="A2160" s="34" t="s">
        <v>204</v>
      </c>
      <c r="B2160" s="1">
        <v>44284</v>
      </c>
      <c r="C2160" s="2"/>
      <c r="D2160" s="1"/>
      <c r="E2160" s="1"/>
      <c r="F2160" s="1"/>
      <c r="G2160" t="s">
        <v>32</v>
      </c>
      <c r="H2160" s="2"/>
      <c r="I2160" s="12"/>
      <c r="J2160" s="12"/>
      <c r="K2160" s="2"/>
      <c r="L2160" s="36"/>
      <c r="M2160" s="2"/>
      <c r="N2160" s="2"/>
      <c r="O2160" s="2"/>
      <c r="P2160" s="12"/>
      <c r="Q2160" s="12"/>
      <c r="R2160" s="12"/>
      <c r="S2160" s="12"/>
      <c r="T2160" s="12"/>
      <c r="U2160" s="19">
        <v>2623.3231512310654</v>
      </c>
      <c r="V2160" s="40">
        <v>262.33231512310653</v>
      </c>
      <c r="W2160" s="19">
        <v>244.04570203608608</v>
      </c>
      <c r="X2160" s="41">
        <f t="shared" si="110"/>
        <v>2.6233231512310651</v>
      </c>
      <c r="Y2160" s="25">
        <v>9.3029218272846423E-3</v>
      </c>
      <c r="Z2160" s="19">
        <v>1526.1964453843732</v>
      </c>
      <c r="AA2160" s="40">
        <v>152.61964453843731</v>
      </c>
      <c r="AB2160" s="19"/>
      <c r="AC2160" s="42"/>
      <c r="AD2160" s="19">
        <v>424.69420481790786</v>
      </c>
      <c r="AE2160" s="41">
        <f t="shared" si="111"/>
        <v>4.2469420481790783</v>
      </c>
      <c r="AF2160" s="25">
        <v>2.7826968546696387E-2</v>
      </c>
      <c r="AG2160" s="19"/>
      <c r="AH2160" s="19"/>
      <c r="AI2160" s="19"/>
      <c r="AJ2160" s="19"/>
      <c r="AK2160" s="19"/>
      <c r="AL2160" s="19"/>
      <c r="AM2160" s="19">
        <v>8691.4806396666463</v>
      </c>
      <c r="AN2160" s="40">
        <v>869.14806396666461</v>
      </c>
      <c r="AO2160" s="19">
        <v>1474.7753348667288</v>
      </c>
      <c r="AP2160" s="41">
        <f t="shared" si="112"/>
        <v>14.747753348667288</v>
      </c>
      <c r="AQ2160" s="25">
        <v>1.6968056376218218E-2</v>
      </c>
      <c r="AR2160" s="41"/>
      <c r="AS2160" s="19"/>
      <c r="AT2160" s="19"/>
      <c r="AU2160" s="19"/>
      <c r="AV2160" s="19"/>
      <c r="AW2160" s="19"/>
      <c r="AX2160" s="19"/>
      <c r="AY2160" s="19"/>
      <c r="AZ2160" s="19"/>
      <c r="BA2160" s="19"/>
      <c r="BB2160" s="40">
        <v>0</v>
      </c>
      <c r="BC2160" s="12">
        <f t="shared" si="113"/>
        <v>12841.000236282085</v>
      </c>
      <c r="BD2160">
        <f t="shared" si="114"/>
        <v>1284.1000236282084</v>
      </c>
      <c r="BE2160" s="19"/>
      <c r="BF2160" s="12"/>
      <c r="BG2160" s="12"/>
      <c r="BH2160" s="12"/>
      <c r="BJ2160" s="12"/>
      <c r="BK2160" s="12"/>
      <c r="BL2160" s="12"/>
      <c r="BM2160" s="12"/>
      <c r="BN2160" s="12"/>
      <c r="BO2160" s="12"/>
      <c r="BP2160" s="12"/>
      <c r="BQ2160" s="12"/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/>
      <c r="CC2160" s="12"/>
      <c r="CD2160" s="12"/>
      <c r="CE2160" s="12"/>
      <c r="CF2160" s="12"/>
      <c r="CG2160" s="12"/>
      <c r="CH2160" s="12"/>
      <c r="CI2160" s="12"/>
      <c r="CJ2160" s="12"/>
      <c r="CK2160" s="12"/>
      <c r="CL2160" s="12"/>
      <c r="CM2160" s="12"/>
      <c r="CN2160" s="12"/>
      <c r="CO2160" s="12"/>
      <c r="CP2160" s="12"/>
      <c r="CQ2160" s="12"/>
      <c r="CR2160" s="12"/>
      <c r="CS2160" s="12"/>
      <c r="CT2160" s="12"/>
      <c r="CU2160" s="12"/>
      <c r="CV2160" s="12"/>
      <c r="CW2160" s="12"/>
      <c r="CX2160" s="12"/>
      <c r="CY2160" s="12"/>
      <c r="CZ2160" s="12"/>
      <c r="DA2160" s="12"/>
      <c r="DB2160" s="12"/>
      <c r="DC2160" s="12"/>
      <c r="DD2160" s="12"/>
      <c r="DE2160" s="12"/>
      <c r="DF2160" s="12"/>
      <c r="DG2160" s="12"/>
      <c r="DH2160" s="12"/>
      <c r="DI2160" s="12"/>
      <c r="DJ2160" s="12"/>
      <c r="DK2160" s="12"/>
      <c r="DL2160" s="12"/>
      <c r="DM2160" s="12"/>
      <c r="DN2160" s="12"/>
      <c r="DO2160" s="12"/>
      <c r="DP2160" s="12"/>
      <c r="DQ2160" s="12"/>
      <c r="DR2160" s="12"/>
      <c r="DS2160" s="12"/>
      <c r="DT2160" s="12"/>
      <c r="DU2160" s="12"/>
      <c r="DV2160" s="12"/>
      <c r="DW2160" s="12"/>
      <c r="DX2160" s="12"/>
    </row>
    <row r="2161" spans="1:128" x14ac:dyDescent="0.25">
      <c r="A2161" s="34" t="s">
        <v>206</v>
      </c>
      <c r="B2161" s="1">
        <v>44211</v>
      </c>
      <c r="C2161" s="2"/>
      <c r="D2161" s="1"/>
      <c r="E2161" s="1"/>
      <c r="F2161" s="1"/>
      <c r="G2161" t="s">
        <v>33</v>
      </c>
      <c r="H2161" s="2"/>
      <c r="I2161" s="12"/>
      <c r="J2161" s="12"/>
      <c r="K2161" s="2"/>
      <c r="L2161" s="36"/>
      <c r="M2161" s="2"/>
      <c r="N2161" s="2"/>
      <c r="O2161" s="2"/>
      <c r="P2161" s="12"/>
      <c r="Q2161" s="12"/>
      <c r="R2161" s="12"/>
      <c r="S2161" s="12"/>
      <c r="T2161" s="12"/>
      <c r="U2161" s="19">
        <v>1623.3075778344964</v>
      </c>
      <c r="V2161" s="40">
        <v>162.33075778344966</v>
      </c>
      <c r="W2161" s="19">
        <v>210.52904086350466</v>
      </c>
      <c r="X2161" s="41">
        <f t="shared" si="110"/>
        <v>1.6233075778344965</v>
      </c>
      <c r="Y2161" s="25">
        <v>1.2969140521376231E-2</v>
      </c>
      <c r="Z2161" s="19">
        <v>1175.7496289686687</v>
      </c>
      <c r="AA2161" s="40">
        <v>117.57496289686688</v>
      </c>
      <c r="AB2161" s="19"/>
      <c r="AC2161" s="42"/>
      <c r="AD2161" s="19">
        <v>492.40396436007291</v>
      </c>
      <c r="AE2161" s="41">
        <f t="shared" si="111"/>
        <v>4.9240396436007288</v>
      </c>
      <c r="AF2161" s="25">
        <v>4.1880001679608821E-2</v>
      </c>
      <c r="AG2161" s="19"/>
      <c r="AH2161" s="19"/>
      <c r="AI2161" s="19"/>
      <c r="AJ2161" s="19"/>
      <c r="AK2161" s="19"/>
      <c r="AL2161" s="19"/>
      <c r="AM2161" s="19">
        <v>458.65352189331986</v>
      </c>
      <c r="AN2161" s="40">
        <v>45.865352189331986</v>
      </c>
      <c r="AO2161" s="19">
        <v>146.92690408667295</v>
      </c>
      <c r="AP2161" s="41">
        <f t="shared" si="112"/>
        <v>1.4692690408667295</v>
      </c>
      <c r="AQ2161" s="25">
        <v>3.2034400058710825E-2</v>
      </c>
      <c r="AR2161" s="41"/>
      <c r="AS2161" s="19"/>
      <c r="AT2161" s="19"/>
      <c r="AU2161" s="19"/>
      <c r="AV2161" s="19"/>
      <c r="AW2161" s="19"/>
      <c r="AX2161" s="19"/>
      <c r="AY2161" s="19"/>
      <c r="AZ2161" s="19"/>
      <c r="BA2161" s="19"/>
      <c r="BB2161" s="40">
        <v>0</v>
      </c>
      <c r="BC2161" s="12">
        <f t="shared" si="113"/>
        <v>3257.7107286964851</v>
      </c>
      <c r="BD2161">
        <f t="shared" si="114"/>
        <v>325.77107286964855</v>
      </c>
      <c r="BE2161" s="19"/>
      <c r="BF2161" s="12"/>
      <c r="BG2161" s="12"/>
      <c r="BH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/>
      <c r="CC2161" s="12"/>
      <c r="CD2161" s="12"/>
      <c r="CE2161" s="12"/>
      <c r="CF2161" s="12"/>
      <c r="CG2161" s="12"/>
      <c r="CH2161" s="12"/>
      <c r="CI2161" s="12"/>
      <c r="CJ2161" s="12"/>
      <c r="CK2161" s="12"/>
      <c r="CL2161" s="12"/>
      <c r="CM2161" s="12"/>
      <c r="CN2161" s="12"/>
      <c r="CO2161" s="12"/>
      <c r="CP2161" s="12"/>
      <c r="CQ2161" s="12"/>
      <c r="CR2161" s="12"/>
      <c r="CS2161" s="12"/>
      <c r="CT2161" s="12"/>
      <c r="CU2161" s="12"/>
      <c r="CV2161" s="12"/>
      <c r="CW2161" s="12"/>
      <c r="CX2161" s="12"/>
      <c r="CY2161" s="12"/>
      <c r="CZ2161" s="12"/>
      <c r="DA2161" s="12"/>
      <c r="DB2161" s="12"/>
      <c r="DC2161" s="12"/>
      <c r="DD2161" s="12"/>
      <c r="DE2161" s="12"/>
      <c r="DF2161" s="12"/>
      <c r="DG2161" s="12"/>
      <c r="DH2161" s="12"/>
      <c r="DI2161" s="12"/>
      <c r="DJ2161" s="12"/>
      <c r="DK2161" s="12"/>
      <c r="DL2161" s="12"/>
      <c r="DM2161" s="12"/>
      <c r="DN2161" s="12"/>
      <c r="DO2161" s="12"/>
      <c r="DP2161" s="12"/>
      <c r="DQ2161" s="12"/>
      <c r="DR2161" s="12"/>
      <c r="DS2161" s="12"/>
      <c r="DT2161" s="12"/>
      <c r="DU2161" s="12"/>
      <c r="DV2161" s="12"/>
      <c r="DW2161" s="12"/>
      <c r="DX2161" s="12"/>
    </row>
    <row r="2162" spans="1:128" x14ac:dyDescent="0.25">
      <c r="A2162" s="34" t="s">
        <v>206</v>
      </c>
      <c r="B2162" s="1">
        <v>44230</v>
      </c>
      <c r="C2162" s="2"/>
      <c r="D2162" s="1"/>
      <c r="E2162" s="1"/>
      <c r="F2162" s="1"/>
      <c r="G2162" t="s">
        <v>33</v>
      </c>
      <c r="H2162" s="2"/>
      <c r="I2162" s="12"/>
      <c r="J2162" s="12"/>
      <c r="K2162" s="2"/>
      <c r="L2162" s="36"/>
      <c r="M2162" s="2"/>
      <c r="N2162" s="2"/>
      <c r="O2162" s="2"/>
      <c r="P2162" s="12"/>
      <c r="Q2162" s="12"/>
      <c r="R2162" s="12"/>
      <c r="S2162" s="12"/>
      <c r="T2162" s="12"/>
      <c r="U2162" s="19">
        <v>2302.0901875131112</v>
      </c>
      <c r="V2162" s="40">
        <v>230.20901875131113</v>
      </c>
      <c r="W2162" s="19">
        <v>249.86730671355744</v>
      </c>
      <c r="X2162" s="41">
        <f t="shared" si="110"/>
        <v>2.3020901875131115</v>
      </c>
      <c r="Y2162" s="25">
        <v>1.0853932138231416E-2</v>
      </c>
      <c r="Z2162" s="19">
        <v>1626.8430146092464</v>
      </c>
      <c r="AA2162" s="40">
        <v>162.68430146092464</v>
      </c>
      <c r="AB2162" s="19"/>
      <c r="AC2162" s="42"/>
      <c r="AD2162" s="19">
        <v>623.74269319563359</v>
      </c>
      <c r="AE2162" s="41">
        <f t="shared" si="111"/>
        <v>6.2374269319563362</v>
      </c>
      <c r="AF2162" s="25">
        <v>3.834068115942036E-2</v>
      </c>
      <c r="AG2162" s="19"/>
      <c r="AH2162" s="19"/>
      <c r="AI2162" s="19"/>
      <c r="AJ2162" s="19"/>
      <c r="AK2162" s="19"/>
      <c r="AL2162" s="19"/>
      <c r="AM2162" s="19">
        <v>2016.1387538705644</v>
      </c>
      <c r="AN2162" s="40">
        <v>201.61387538705645</v>
      </c>
      <c r="AO2162" s="19">
        <v>479.09971392907011</v>
      </c>
      <c r="AP2162" s="41">
        <f t="shared" si="112"/>
        <v>4.7909971392907007</v>
      </c>
      <c r="AQ2162" s="25">
        <v>2.3763231226486714E-2</v>
      </c>
      <c r="AR2162" s="41"/>
      <c r="AS2162" s="19"/>
      <c r="AT2162" s="19"/>
      <c r="AU2162" s="19"/>
      <c r="AV2162" s="19"/>
      <c r="AW2162" s="19"/>
      <c r="AX2162" s="19"/>
      <c r="AY2162" s="19"/>
      <c r="AZ2162" s="19"/>
      <c r="BA2162" s="19"/>
      <c r="BB2162" s="40">
        <v>0</v>
      </c>
      <c r="BC2162" s="12">
        <f t="shared" si="113"/>
        <v>5945.0719559929221</v>
      </c>
      <c r="BD2162">
        <f t="shared" si="114"/>
        <v>594.50719559929223</v>
      </c>
      <c r="BE2162" s="19"/>
      <c r="BF2162" s="12"/>
      <c r="BG2162" s="12"/>
      <c r="BH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/>
      <c r="CC2162" s="12"/>
      <c r="CD2162" s="12"/>
      <c r="CE2162" s="12"/>
      <c r="CF2162" s="12"/>
      <c r="CG2162" s="12"/>
      <c r="CH2162" s="12"/>
      <c r="CI2162" s="12"/>
      <c r="CJ2162" s="12"/>
      <c r="CK2162" s="12"/>
      <c r="CL2162" s="12"/>
      <c r="CM2162" s="12"/>
      <c r="CN2162" s="12"/>
      <c r="CO2162" s="12"/>
      <c r="CP2162" s="12"/>
      <c r="CQ2162" s="12"/>
      <c r="CR2162" s="12"/>
      <c r="CS2162" s="12"/>
      <c r="CT2162" s="12"/>
      <c r="CU2162" s="12"/>
      <c r="CV2162" s="12"/>
      <c r="CW2162" s="12"/>
      <c r="CX2162" s="12"/>
      <c r="CY2162" s="12"/>
      <c r="CZ2162" s="12"/>
      <c r="DA2162" s="12"/>
      <c r="DB2162" s="12"/>
      <c r="DC2162" s="12"/>
      <c r="DD2162" s="12"/>
      <c r="DE2162" s="12"/>
      <c r="DF2162" s="12"/>
      <c r="DG2162" s="12"/>
      <c r="DH2162" s="12"/>
      <c r="DI2162" s="12"/>
      <c r="DJ2162" s="12"/>
      <c r="DK2162" s="12"/>
      <c r="DL2162" s="12"/>
      <c r="DM2162" s="12"/>
      <c r="DN2162" s="12"/>
      <c r="DO2162" s="12"/>
      <c r="DP2162" s="12"/>
      <c r="DQ2162" s="12"/>
      <c r="DR2162" s="12"/>
      <c r="DS2162" s="12"/>
      <c r="DT2162" s="12"/>
      <c r="DU2162" s="12"/>
      <c r="DV2162" s="12"/>
      <c r="DW2162" s="12"/>
      <c r="DX2162" s="12"/>
    </row>
    <row r="2163" spans="1:128" x14ac:dyDescent="0.25">
      <c r="A2163" s="34" t="s">
        <v>206</v>
      </c>
      <c r="B2163" s="1">
        <v>44242</v>
      </c>
      <c r="C2163" s="2"/>
      <c r="D2163" s="1"/>
      <c r="E2163" s="1"/>
      <c r="F2163" s="1"/>
      <c r="G2163" t="s">
        <v>33</v>
      </c>
      <c r="H2163" s="2"/>
      <c r="I2163" s="12"/>
      <c r="J2163" s="12"/>
      <c r="K2163" s="2"/>
      <c r="L2163" s="36"/>
      <c r="M2163" s="2"/>
      <c r="N2163" s="2"/>
      <c r="O2163" s="2"/>
      <c r="P2163" s="12"/>
      <c r="Q2163" s="12"/>
      <c r="R2163" s="12"/>
      <c r="S2163" s="12"/>
      <c r="T2163" s="12"/>
      <c r="U2163" s="19">
        <v>2302.0901875131112</v>
      </c>
      <c r="V2163" s="40">
        <v>230.20901875131113</v>
      </c>
      <c r="W2163" s="19">
        <v>196.94354668096909</v>
      </c>
      <c r="X2163" s="41">
        <f t="shared" si="110"/>
        <v>2.3020901875131115</v>
      </c>
      <c r="Y2163" s="25">
        <v>8.5549883210145703E-3</v>
      </c>
      <c r="Z2163" s="19">
        <v>1626.8430146092464</v>
      </c>
      <c r="AA2163" s="40">
        <v>162.68430146092464</v>
      </c>
      <c r="AB2163" s="19"/>
      <c r="AC2163" s="42"/>
      <c r="AD2163" s="19">
        <v>551.21139284430774</v>
      </c>
      <c r="AE2163" s="41">
        <f t="shared" si="111"/>
        <v>5.5121139284430773</v>
      </c>
      <c r="AF2163" s="25">
        <v>3.3882273083165555E-2</v>
      </c>
      <c r="AG2163" s="19"/>
      <c r="AH2163" s="19"/>
      <c r="AI2163" s="19"/>
      <c r="AJ2163" s="19"/>
      <c r="AK2163" s="19"/>
      <c r="AL2163" s="19"/>
      <c r="AM2163" s="19">
        <v>2016.1387538705644</v>
      </c>
      <c r="AN2163" s="40">
        <v>201.61387538705645</v>
      </c>
      <c r="AO2163" s="19">
        <v>411.35071256648217</v>
      </c>
      <c r="AP2163" s="41">
        <f t="shared" si="112"/>
        <v>4.1135071256648219</v>
      </c>
      <c r="AQ2163" s="25">
        <v>2.0402896962164675E-2</v>
      </c>
      <c r="AR2163" s="41"/>
      <c r="AS2163" s="19"/>
      <c r="AT2163" s="19"/>
      <c r="AU2163" s="19"/>
      <c r="AV2163" s="19"/>
      <c r="AW2163" s="19"/>
      <c r="AX2163" s="19"/>
      <c r="AY2163" s="19"/>
      <c r="AZ2163" s="19"/>
      <c r="BA2163" s="19"/>
      <c r="BB2163" s="40">
        <v>0</v>
      </c>
      <c r="BC2163" s="12">
        <f t="shared" si="113"/>
        <v>5945.0719559929221</v>
      </c>
      <c r="BD2163">
        <f t="shared" si="114"/>
        <v>594.50719559929223</v>
      </c>
      <c r="BE2163" s="19"/>
      <c r="BF2163" s="12"/>
      <c r="BG2163" s="12"/>
      <c r="BH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/>
      <c r="CC2163" s="12"/>
      <c r="CD2163" s="12"/>
      <c r="CE2163" s="12"/>
      <c r="CF2163" s="12"/>
      <c r="CG2163" s="12"/>
      <c r="CH2163" s="12"/>
      <c r="CI2163" s="12"/>
      <c r="CJ2163" s="12"/>
      <c r="CK2163" s="12"/>
      <c r="CL2163" s="12"/>
      <c r="CM2163" s="12"/>
      <c r="CN2163" s="12"/>
      <c r="CO2163" s="12"/>
      <c r="CP2163" s="12"/>
      <c r="CQ2163" s="12"/>
      <c r="CR2163" s="12"/>
      <c r="CS2163" s="12"/>
      <c r="CT2163" s="12"/>
      <c r="CU2163" s="12"/>
      <c r="CV2163" s="12"/>
      <c r="CW2163" s="12"/>
      <c r="CX2163" s="12"/>
      <c r="CY2163" s="12"/>
      <c r="CZ2163" s="12"/>
      <c r="DA2163" s="12"/>
      <c r="DB2163" s="12"/>
      <c r="DC2163" s="12"/>
      <c r="DD2163" s="12"/>
      <c r="DE2163" s="12"/>
      <c r="DF2163" s="12"/>
      <c r="DG2163" s="12"/>
      <c r="DH2163" s="12"/>
      <c r="DI2163" s="12"/>
      <c r="DJ2163" s="12"/>
      <c r="DK2163" s="12"/>
      <c r="DL2163" s="12"/>
      <c r="DM2163" s="12"/>
      <c r="DN2163" s="12"/>
      <c r="DO2163" s="12"/>
      <c r="DP2163" s="12"/>
      <c r="DQ2163" s="12"/>
      <c r="DR2163" s="12"/>
      <c r="DS2163" s="12"/>
      <c r="DT2163" s="12"/>
      <c r="DU2163" s="12"/>
      <c r="DV2163" s="12"/>
      <c r="DW2163" s="12"/>
      <c r="DX2163" s="12"/>
    </row>
    <row r="2164" spans="1:128" x14ac:dyDescent="0.25">
      <c r="A2164" s="34" t="s">
        <v>206</v>
      </c>
      <c r="B2164" s="1">
        <v>44284</v>
      </c>
      <c r="C2164" s="2"/>
      <c r="D2164" s="1"/>
      <c r="E2164" s="1"/>
      <c r="F2164" s="1"/>
      <c r="G2164" t="s">
        <v>33</v>
      </c>
      <c r="H2164" s="2"/>
      <c r="I2164" s="12"/>
      <c r="J2164" s="12"/>
      <c r="K2164" s="2"/>
      <c r="L2164" s="36"/>
      <c r="M2164" s="2"/>
      <c r="N2164" s="2"/>
      <c r="O2164" s="2"/>
      <c r="P2164" s="12"/>
      <c r="Q2164" s="12"/>
      <c r="R2164" s="12"/>
      <c r="S2164" s="12"/>
      <c r="T2164" s="12"/>
      <c r="U2164" s="19">
        <v>2264.4322320180272</v>
      </c>
      <c r="V2164" s="40">
        <v>226.44322320180271</v>
      </c>
      <c r="W2164" s="19">
        <v>163.82046070134203</v>
      </c>
      <c r="X2164" s="41">
        <f t="shared" si="110"/>
        <v>2.2644322320180272</v>
      </c>
      <c r="Y2164" s="25">
        <v>7.2345048964149294E-3</v>
      </c>
      <c r="Z2164" s="19">
        <v>1138.6026585645777</v>
      </c>
      <c r="AA2164" s="40">
        <v>113.86026585645777</v>
      </c>
      <c r="AB2164" s="19"/>
      <c r="AC2164" s="42"/>
      <c r="AD2164" s="19">
        <v>232.8178747364766</v>
      </c>
      <c r="AE2164" s="41">
        <f t="shared" si="111"/>
        <v>2.3281787473647659</v>
      </c>
      <c r="AF2164" s="25">
        <v>2.044768409639823E-2</v>
      </c>
      <c r="AG2164" s="19"/>
      <c r="AH2164" s="19"/>
      <c r="AI2164" s="19"/>
      <c r="AJ2164" s="19"/>
      <c r="AK2164" s="19"/>
      <c r="AL2164" s="19"/>
      <c r="AM2164" s="19">
        <v>7104.9963272068362</v>
      </c>
      <c r="AN2164" s="40">
        <v>710.49963272068362</v>
      </c>
      <c r="AO2164" s="19">
        <v>1037.7170133001741</v>
      </c>
      <c r="AP2164" s="41">
        <f t="shared" si="112"/>
        <v>10.377170133001741</v>
      </c>
      <c r="AQ2164" s="25">
        <v>1.4605454605606085E-2</v>
      </c>
      <c r="AR2164" s="41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40">
        <v>0</v>
      </c>
      <c r="BC2164" s="12">
        <f t="shared" si="113"/>
        <v>10508.031217789441</v>
      </c>
      <c r="BD2164">
        <f t="shared" si="114"/>
        <v>1050.8031217789442</v>
      </c>
      <c r="BE2164" s="19"/>
      <c r="BF2164" s="12"/>
      <c r="BG2164" s="12"/>
      <c r="BH2164" s="12"/>
      <c r="BJ2164" s="12"/>
      <c r="BK2164" s="12"/>
      <c r="BL2164" s="12"/>
      <c r="BM2164" s="12"/>
      <c r="BN2164" s="12"/>
      <c r="BO2164" s="12"/>
      <c r="BP2164" s="12"/>
      <c r="BQ2164" s="12"/>
      <c r="BR2164" s="12"/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/>
      <c r="CC2164" s="12"/>
      <c r="CD2164" s="12"/>
      <c r="CE2164" s="12"/>
      <c r="CF2164" s="12"/>
      <c r="CG2164" s="12"/>
      <c r="CH2164" s="12"/>
      <c r="CI2164" s="12"/>
      <c r="CJ2164" s="12"/>
      <c r="CK2164" s="12"/>
      <c r="CL2164" s="12"/>
      <c r="CM2164" s="12"/>
      <c r="CN2164" s="12"/>
      <c r="CO2164" s="12"/>
      <c r="CP2164" s="12"/>
      <c r="CQ2164" s="12"/>
      <c r="CR2164" s="12"/>
      <c r="CS2164" s="12"/>
      <c r="CT2164" s="12"/>
      <c r="CU2164" s="12"/>
      <c r="CV2164" s="12"/>
      <c r="CW2164" s="12"/>
      <c r="CX2164" s="12"/>
      <c r="CY2164" s="12"/>
      <c r="CZ2164" s="12"/>
      <c r="DA2164" s="12"/>
      <c r="DB2164" s="12"/>
      <c r="DC2164" s="12"/>
      <c r="DD2164" s="12"/>
      <c r="DE2164" s="12"/>
      <c r="DF2164" s="12"/>
      <c r="DG2164" s="12"/>
      <c r="DH2164" s="12"/>
      <c r="DI2164" s="12"/>
      <c r="DJ2164" s="12"/>
      <c r="DK2164" s="12"/>
      <c r="DL2164" s="12"/>
      <c r="DM2164" s="12"/>
      <c r="DN2164" s="12"/>
      <c r="DO2164" s="12"/>
      <c r="DP2164" s="12"/>
      <c r="DQ2164" s="12"/>
      <c r="DR2164" s="12"/>
      <c r="DS2164" s="12"/>
      <c r="DT2164" s="12"/>
      <c r="DU2164" s="12"/>
      <c r="DV2164" s="12"/>
      <c r="DW2164" s="12"/>
      <c r="DX2164" s="12"/>
    </row>
    <row r="2165" spans="1:128" x14ac:dyDescent="0.25">
      <c r="A2165" s="34" t="s">
        <v>207</v>
      </c>
      <c r="B2165" s="1">
        <v>44211</v>
      </c>
      <c r="C2165" s="2"/>
      <c r="D2165" s="1"/>
      <c r="E2165" s="1"/>
      <c r="F2165" s="1"/>
      <c r="G2165" t="s">
        <v>33</v>
      </c>
      <c r="H2165" s="2"/>
      <c r="I2165" s="12"/>
      <c r="J2165" s="12"/>
      <c r="K2165" s="2"/>
      <c r="L2165" s="36"/>
      <c r="M2165" s="2"/>
      <c r="N2165" s="2"/>
      <c r="O2165" s="2"/>
      <c r="P2165" s="12"/>
      <c r="Q2165" s="12"/>
      <c r="R2165" s="12"/>
      <c r="S2165" s="12"/>
      <c r="T2165" s="12"/>
      <c r="U2165" s="19">
        <v>1823.0958903146357</v>
      </c>
      <c r="V2165" s="40">
        <v>182.30958903146356</v>
      </c>
      <c r="W2165" s="19">
        <v>260.41961153997255</v>
      </c>
      <c r="X2165" s="41">
        <f t="shared" si="110"/>
        <v>1.8230958903146357</v>
      </c>
      <c r="Y2165" s="25">
        <v>1.428447142706402E-2</v>
      </c>
      <c r="Z2165" s="19">
        <v>1373.955465361817</v>
      </c>
      <c r="AA2165" s="40">
        <v>137.39554653618171</v>
      </c>
      <c r="AB2165" s="19"/>
      <c r="AC2165" s="42"/>
      <c r="AD2165" s="19">
        <v>598.27710834676043</v>
      </c>
      <c r="AE2165" s="41">
        <f t="shared" si="111"/>
        <v>5.982771083467604</v>
      </c>
      <c r="AF2165" s="25">
        <v>4.3544141235262686E-2</v>
      </c>
      <c r="AG2165" s="19"/>
      <c r="AH2165" s="19"/>
      <c r="AI2165" s="19"/>
      <c r="AJ2165" s="19"/>
      <c r="AK2165" s="19"/>
      <c r="AL2165" s="19"/>
      <c r="AM2165" s="19">
        <v>464.0387186526288</v>
      </c>
      <c r="AN2165" s="40">
        <v>46.403871865262879</v>
      </c>
      <c r="AO2165" s="19">
        <v>152.99395775891841</v>
      </c>
      <c r="AP2165" s="41">
        <f t="shared" si="112"/>
        <v>1.5299395775891842</v>
      </c>
      <c r="AQ2165" s="25">
        <v>3.2970084522935469E-2</v>
      </c>
      <c r="AR2165" s="41"/>
      <c r="AS2165" s="19"/>
      <c r="AT2165" s="19"/>
      <c r="AU2165" s="19"/>
      <c r="AV2165" s="19"/>
      <c r="AW2165" s="19"/>
      <c r="AX2165" s="19"/>
      <c r="AY2165" s="19"/>
      <c r="AZ2165" s="19"/>
      <c r="BA2165" s="19"/>
      <c r="BB2165" s="40">
        <v>0</v>
      </c>
      <c r="BC2165" s="12">
        <f t="shared" si="113"/>
        <v>3661.0900743290813</v>
      </c>
      <c r="BD2165">
        <f t="shared" si="114"/>
        <v>366.10900743290813</v>
      </c>
      <c r="BE2165" s="19"/>
      <c r="BF2165" s="12"/>
      <c r="BG2165" s="12"/>
      <c r="BH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/>
      <c r="CC2165" s="12"/>
      <c r="CD2165" s="12"/>
      <c r="CE2165" s="12"/>
      <c r="CF2165" s="12"/>
      <c r="CG2165" s="12"/>
      <c r="CH2165" s="12"/>
      <c r="CI2165" s="12"/>
      <c r="CJ2165" s="12"/>
      <c r="CK2165" s="12"/>
      <c r="CL2165" s="12"/>
      <c r="CM2165" s="12"/>
      <c r="CN2165" s="12"/>
      <c r="CO2165" s="12"/>
      <c r="CP2165" s="12"/>
      <c r="CQ2165" s="12"/>
      <c r="CR2165" s="12"/>
      <c r="CS2165" s="12"/>
      <c r="CT2165" s="12"/>
      <c r="CU2165" s="12"/>
      <c r="CV2165" s="12"/>
      <c r="CW2165" s="12"/>
      <c r="CX2165" s="12"/>
      <c r="CY2165" s="12"/>
      <c r="CZ2165" s="12"/>
      <c r="DA2165" s="12"/>
      <c r="DB2165" s="12"/>
      <c r="DC2165" s="12"/>
      <c r="DD2165" s="12"/>
      <c r="DE2165" s="12"/>
      <c r="DF2165" s="12"/>
      <c r="DG2165" s="12"/>
      <c r="DH2165" s="12"/>
      <c r="DI2165" s="12"/>
      <c r="DJ2165" s="12"/>
      <c r="DK2165" s="12"/>
      <c r="DL2165" s="12"/>
      <c r="DM2165" s="12"/>
      <c r="DN2165" s="12"/>
      <c r="DO2165" s="12"/>
      <c r="DP2165" s="12"/>
      <c r="DQ2165" s="12"/>
      <c r="DR2165" s="12"/>
      <c r="DS2165" s="12"/>
      <c r="DT2165" s="12"/>
      <c r="DU2165" s="12"/>
      <c r="DV2165" s="12"/>
      <c r="DW2165" s="12"/>
      <c r="DX2165" s="12"/>
    </row>
    <row r="2166" spans="1:128" x14ac:dyDescent="0.25">
      <c r="A2166" s="34" t="s">
        <v>207</v>
      </c>
      <c r="B2166" s="1">
        <v>44230</v>
      </c>
      <c r="C2166" s="2"/>
      <c r="D2166" s="1"/>
      <c r="E2166" s="1"/>
      <c r="F2166" s="1"/>
      <c r="G2166" t="s">
        <v>33</v>
      </c>
      <c r="H2166" s="2"/>
      <c r="I2166" s="12"/>
      <c r="J2166" s="12"/>
      <c r="K2166" s="2"/>
      <c r="L2166" s="36"/>
      <c r="M2166" s="2"/>
      <c r="N2166" s="2"/>
      <c r="O2166" s="2"/>
      <c r="P2166" s="12"/>
      <c r="Q2166" s="12"/>
      <c r="R2166" s="12"/>
      <c r="S2166" s="12"/>
      <c r="T2166" s="12"/>
      <c r="U2166" s="19">
        <v>2493.5316734944745</v>
      </c>
      <c r="V2166" s="40">
        <v>249.35316734944746</v>
      </c>
      <c r="W2166" s="19">
        <v>311.97730388117571</v>
      </c>
      <c r="X2166" s="41">
        <f t="shared" si="110"/>
        <v>2.4935316734944748</v>
      </c>
      <c r="Y2166" s="25">
        <v>1.2511463447503189E-2</v>
      </c>
      <c r="Z2166" s="19">
        <v>1852.5630632051821</v>
      </c>
      <c r="AA2166" s="40">
        <v>185.25630632051821</v>
      </c>
      <c r="AB2166" s="19"/>
      <c r="AC2166" s="42"/>
      <c r="AD2166" s="19">
        <v>735.8273037048815</v>
      </c>
      <c r="AE2166" s="41">
        <f t="shared" si="111"/>
        <v>7.3582730370488152</v>
      </c>
      <c r="AF2166" s="25">
        <v>3.9719419992742477E-2</v>
      </c>
      <c r="AG2166" s="19"/>
      <c r="AH2166" s="19"/>
      <c r="AI2166" s="19"/>
      <c r="AJ2166" s="19"/>
      <c r="AK2166" s="19"/>
      <c r="AL2166" s="19"/>
      <c r="AM2166" s="19">
        <v>2112.5708441238826</v>
      </c>
      <c r="AN2166" s="40">
        <v>211.25708441238825</v>
      </c>
      <c r="AO2166" s="19">
        <v>531.80671314185088</v>
      </c>
      <c r="AP2166" s="41">
        <f t="shared" si="112"/>
        <v>5.3180671314185091</v>
      </c>
      <c r="AQ2166" s="25">
        <v>2.517343807054195E-2</v>
      </c>
      <c r="AR2166" s="41"/>
      <c r="AS2166" s="19"/>
      <c r="AT2166" s="19"/>
      <c r="AU2166" s="19"/>
      <c r="AV2166" s="19"/>
      <c r="AW2166" s="19"/>
      <c r="AX2166" s="19"/>
      <c r="AY2166" s="19"/>
      <c r="AZ2166" s="19"/>
      <c r="BA2166" s="19"/>
      <c r="BB2166" s="40">
        <v>0</v>
      </c>
      <c r="BC2166" s="12">
        <f t="shared" si="113"/>
        <v>6458.6655808235391</v>
      </c>
      <c r="BD2166">
        <f t="shared" si="114"/>
        <v>645.86655808235389</v>
      </c>
      <c r="BE2166" s="19"/>
      <c r="BF2166" s="12"/>
      <c r="BG2166" s="12"/>
      <c r="BH2166" s="12"/>
      <c r="BJ2166" s="12"/>
      <c r="BK2166" s="12"/>
      <c r="BL2166" s="12"/>
      <c r="BM2166" s="12"/>
      <c r="BN2166" s="12"/>
      <c r="BO2166" s="12"/>
      <c r="BP2166" s="12"/>
      <c r="BQ2166" s="12"/>
      <c r="BR2166" s="12"/>
      <c r="BS2166" s="12"/>
      <c r="BT2166" s="12"/>
      <c r="BU2166" s="12"/>
      <c r="BV2166" s="12"/>
      <c r="BW2166" s="12"/>
      <c r="BX2166" s="12"/>
      <c r="BY2166" s="12"/>
      <c r="BZ2166" s="12"/>
      <c r="CA2166" s="12"/>
      <c r="CB2166" s="12"/>
      <c r="CC2166" s="12"/>
      <c r="CD2166" s="12"/>
      <c r="CE2166" s="12"/>
      <c r="CF2166" s="12"/>
      <c r="CG2166" s="12"/>
      <c r="CH2166" s="12"/>
      <c r="CI2166" s="12"/>
      <c r="CJ2166" s="12"/>
      <c r="CK2166" s="12"/>
      <c r="CL2166" s="12"/>
      <c r="CM2166" s="12"/>
      <c r="CN2166" s="12"/>
      <c r="CO2166" s="12"/>
      <c r="CP2166" s="12"/>
      <c r="CQ2166" s="12"/>
      <c r="CR2166" s="12"/>
      <c r="CS2166" s="12"/>
      <c r="CT2166" s="12"/>
      <c r="CU2166" s="12"/>
      <c r="CV2166" s="12"/>
      <c r="CW2166" s="12"/>
      <c r="CX2166" s="12"/>
      <c r="CY2166" s="12"/>
      <c r="CZ2166" s="12"/>
      <c r="DA2166" s="12"/>
      <c r="DB2166" s="12"/>
      <c r="DC2166" s="12"/>
      <c r="DD2166" s="12"/>
      <c r="DE2166" s="12"/>
      <c r="DF2166" s="12"/>
      <c r="DG2166" s="12"/>
      <c r="DH2166" s="12"/>
      <c r="DI2166" s="12"/>
      <c r="DJ2166" s="12"/>
      <c r="DK2166" s="12"/>
      <c r="DL2166" s="12"/>
      <c r="DM2166" s="12"/>
      <c r="DN2166" s="12"/>
      <c r="DO2166" s="12"/>
      <c r="DP2166" s="12"/>
      <c r="DQ2166" s="12"/>
      <c r="DR2166" s="12"/>
      <c r="DS2166" s="12"/>
      <c r="DT2166" s="12"/>
      <c r="DU2166" s="12"/>
      <c r="DV2166" s="12"/>
      <c r="DW2166" s="12"/>
      <c r="DX2166" s="12"/>
    </row>
    <row r="2167" spans="1:128" x14ac:dyDescent="0.25">
      <c r="A2167" s="34" t="s">
        <v>207</v>
      </c>
      <c r="B2167" s="1">
        <v>44242</v>
      </c>
      <c r="C2167" s="2"/>
      <c r="D2167" s="1"/>
      <c r="E2167" s="1"/>
      <c r="F2167" s="1"/>
      <c r="G2167" t="s">
        <v>33</v>
      </c>
      <c r="H2167" s="2"/>
      <c r="I2167" s="12"/>
      <c r="J2167" s="12"/>
      <c r="K2167" s="2"/>
      <c r="L2167" s="36"/>
      <c r="M2167" s="2"/>
      <c r="N2167" s="2"/>
      <c r="O2167" s="2"/>
      <c r="P2167" s="12"/>
      <c r="Q2167" s="12"/>
      <c r="R2167" s="12"/>
      <c r="S2167" s="12"/>
      <c r="T2167" s="12"/>
      <c r="U2167" s="19">
        <v>2493.5316734944745</v>
      </c>
      <c r="V2167" s="40">
        <v>249.35316734944746</v>
      </c>
      <c r="W2167" s="19">
        <v>219.02200241211204</v>
      </c>
      <c r="X2167" s="41">
        <f t="shared" si="110"/>
        <v>2.4935316734944748</v>
      </c>
      <c r="Y2167" s="25">
        <v>8.7836061895765344E-3</v>
      </c>
      <c r="Z2167" s="19">
        <v>1852.5630632051821</v>
      </c>
      <c r="AA2167" s="40">
        <v>185.25630632051821</v>
      </c>
      <c r="AB2167" s="19"/>
      <c r="AC2167" s="42"/>
      <c r="AD2167" s="19">
        <v>640.90893207621548</v>
      </c>
      <c r="AE2167" s="41">
        <f t="shared" si="111"/>
        <v>6.4090893207621544</v>
      </c>
      <c r="AF2167" s="25">
        <v>3.4595795673878833E-2</v>
      </c>
      <c r="AG2167" s="19"/>
      <c r="AH2167" s="19"/>
      <c r="AI2167" s="19"/>
      <c r="AJ2167" s="19"/>
      <c r="AK2167" s="19"/>
      <c r="AL2167" s="19"/>
      <c r="AM2167" s="19">
        <v>2112.5708441238826</v>
      </c>
      <c r="AN2167" s="40">
        <v>211.25708441238825</v>
      </c>
      <c r="AO2167" s="19">
        <v>429.72629405441762</v>
      </c>
      <c r="AP2167" s="41">
        <f t="shared" si="112"/>
        <v>4.2972629405441758</v>
      </c>
      <c r="AQ2167" s="25">
        <v>2.0341390928957558E-2</v>
      </c>
      <c r="AR2167" s="41"/>
      <c r="AS2167" s="19"/>
      <c r="AT2167" s="19"/>
      <c r="AU2167" s="19"/>
      <c r="AV2167" s="19"/>
      <c r="AW2167" s="19"/>
      <c r="AX2167" s="19"/>
      <c r="AY2167" s="19"/>
      <c r="AZ2167" s="19"/>
      <c r="BA2167" s="19"/>
      <c r="BB2167" s="40">
        <v>0</v>
      </c>
      <c r="BC2167" s="12">
        <f t="shared" si="113"/>
        <v>6458.6655808235391</v>
      </c>
      <c r="BD2167">
        <f t="shared" si="114"/>
        <v>645.86655808235389</v>
      </c>
      <c r="BE2167" s="19"/>
      <c r="BF2167" s="12"/>
      <c r="BG2167" s="12"/>
      <c r="BH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/>
      <c r="CC2167" s="12"/>
      <c r="CD2167" s="12"/>
      <c r="CE2167" s="12"/>
      <c r="CF2167" s="12"/>
      <c r="CG2167" s="12"/>
      <c r="CH2167" s="12"/>
      <c r="CI2167" s="12"/>
      <c r="CJ2167" s="12"/>
      <c r="CK2167" s="12"/>
      <c r="CL2167" s="12"/>
      <c r="CM2167" s="12"/>
      <c r="CN2167" s="12"/>
      <c r="CO2167" s="12"/>
      <c r="CP2167" s="12"/>
      <c r="CQ2167" s="12"/>
      <c r="CR2167" s="12"/>
      <c r="CS2167" s="12"/>
      <c r="CT2167" s="12"/>
      <c r="CU2167" s="12"/>
      <c r="CV2167" s="12"/>
      <c r="CW2167" s="12"/>
      <c r="CX2167" s="12"/>
      <c r="CY2167" s="12"/>
      <c r="CZ2167" s="12"/>
      <c r="DA2167" s="12"/>
      <c r="DB2167" s="12"/>
      <c r="DC2167" s="12"/>
      <c r="DD2167" s="12"/>
      <c r="DE2167" s="12"/>
      <c r="DF2167" s="12"/>
      <c r="DG2167" s="12"/>
      <c r="DH2167" s="12"/>
      <c r="DI2167" s="12"/>
      <c r="DJ2167" s="12"/>
      <c r="DK2167" s="12"/>
      <c r="DL2167" s="12"/>
      <c r="DM2167" s="12"/>
      <c r="DN2167" s="12"/>
      <c r="DO2167" s="12"/>
      <c r="DP2167" s="12"/>
      <c r="DQ2167" s="12"/>
      <c r="DR2167" s="12"/>
      <c r="DS2167" s="12"/>
      <c r="DT2167" s="12"/>
      <c r="DU2167" s="12"/>
      <c r="DV2167" s="12"/>
      <c r="DW2167" s="12"/>
      <c r="DX2167" s="12"/>
    </row>
    <row r="2168" spans="1:128" x14ac:dyDescent="0.25">
      <c r="A2168" s="34" t="s">
        <v>207</v>
      </c>
      <c r="B2168" s="1">
        <v>44284</v>
      </c>
      <c r="C2168" s="2"/>
      <c r="D2168" s="1"/>
      <c r="E2168" s="1"/>
      <c r="F2168" s="1"/>
      <c r="G2168" t="s">
        <v>33</v>
      </c>
      <c r="H2168" s="2"/>
      <c r="I2168" s="12"/>
      <c r="J2168" s="12"/>
      <c r="K2168" s="2"/>
      <c r="L2168" s="36"/>
      <c r="M2168" s="2"/>
      <c r="N2168" s="2"/>
      <c r="O2168" s="2"/>
      <c r="P2168" s="12"/>
      <c r="Q2168" s="12"/>
      <c r="R2168" s="12"/>
      <c r="S2168" s="12"/>
      <c r="T2168" s="12"/>
      <c r="U2168" s="19">
        <v>2514.7706539640108</v>
      </c>
      <c r="V2168" s="40">
        <v>251.47706539640109</v>
      </c>
      <c r="W2168" s="19">
        <v>177.62005926290504</v>
      </c>
      <c r="X2168" s="41">
        <f t="shared" si="110"/>
        <v>2.5147706539640109</v>
      </c>
      <c r="Y2168" s="25">
        <v>7.0630718941675314E-3</v>
      </c>
      <c r="Z2168" s="19">
        <v>1427.4079800554739</v>
      </c>
      <c r="AA2168" s="40">
        <v>142.74079800554739</v>
      </c>
      <c r="AB2168" s="19"/>
      <c r="AC2168" s="42"/>
      <c r="AD2168" s="19">
        <v>292.78024637658405</v>
      </c>
      <c r="AE2168" s="41">
        <f t="shared" si="111"/>
        <v>2.9278024637658406</v>
      </c>
      <c r="AF2168" s="25">
        <v>2.0511321953321688E-2</v>
      </c>
      <c r="AG2168" s="19"/>
      <c r="AH2168" s="19"/>
      <c r="AI2168" s="19"/>
      <c r="AJ2168" s="19"/>
      <c r="AK2168" s="19"/>
      <c r="AL2168" s="19"/>
      <c r="AM2168" s="19">
        <v>8363.8429809111331</v>
      </c>
      <c r="AN2168" s="40">
        <v>836.38429809111335</v>
      </c>
      <c r="AO2168" s="19">
        <v>1167.9398420820037</v>
      </c>
      <c r="AP2168" s="41">
        <f t="shared" si="112"/>
        <v>11.679398420820037</v>
      </c>
      <c r="AQ2168" s="25">
        <v>1.3964153138068255E-2</v>
      </c>
      <c r="AR2168" s="41"/>
      <c r="AS2168" s="19"/>
      <c r="AT2168" s="19"/>
      <c r="AU2168" s="19"/>
      <c r="AV2168" s="19"/>
      <c r="AW2168" s="19"/>
      <c r="AX2168" s="19"/>
      <c r="AY2168" s="19"/>
      <c r="AZ2168" s="19"/>
      <c r="BA2168" s="19"/>
      <c r="BB2168" s="40">
        <v>0</v>
      </c>
      <c r="BC2168" s="12">
        <f t="shared" si="113"/>
        <v>12306.021614930618</v>
      </c>
      <c r="BD2168">
        <f t="shared" si="114"/>
        <v>1230.6021614930619</v>
      </c>
      <c r="BE2168" s="19"/>
      <c r="BF2168" s="12"/>
      <c r="BG2168" s="12"/>
      <c r="BH2168" s="12"/>
      <c r="BJ2168" s="12"/>
      <c r="BK2168" s="12"/>
      <c r="BL2168" s="12"/>
      <c r="BM2168" s="12"/>
      <c r="BN2168" s="12"/>
      <c r="BO2168" s="12"/>
      <c r="BP2168" s="12"/>
      <c r="BQ2168" s="12"/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/>
      <c r="CC2168" s="12"/>
      <c r="CD2168" s="12"/>
      <c r="CE2168" s="12"/>
      <c r="CF2168" s="12"/>
      <c r="CG2168" s="12"/>
      <c r="CH2168" s="12"/>
      <c r="CI2168" s="12"/>
      <c r="CJ2168" s="12"/>
      <c r="CK2168" s="12"/>
      <c r="CL2168" s="12"/>
      <c r="CM2168" s="12"/>
      <c r="CN2168" s="12"/>
      <c r="CO2168" s="12"/>
      <c r="CP2168" s="12"/>
      <c r="CQ2168" s="12"/>
      <c r="CR2168" s="12"/>
      <c r="CS2168" s="12"/>
      <c r="CT2168" s="12"/>
      <c r="CU2168" s="12"/>
      <c r="CV2168" s="12"/>
      <c r="CW2168" s="12"/>
      <c r="CX2168" s="12"/>
      <c r="CY2168" s="12"/>
      <c r="CZ2168" s="12"/>
      <c r="DA2168" s="12"/>
      <c r="DB2168" s="12"/>
      <c r="DC2168" s="12"/>
      <c r="DD2168" s="12"/>
      <c r="DE2168" s="12"/>
      <c r="DF2168" s="12"/>
      <c r="DG2168" s="12"/>
      <c r="DH2168" s="12"/>
      <c r="DI2168" s="12"/>
      <c r="DJ2168" s="12"/>
      <c r="DK2168" s="12"/>
      <c r="DL2168" s="12"/>
      <c r="DM2168" s="12"/>
      <c r="DN2168" s="12"/>
      <c r="DO2168" s="12"/>
      <c r="DP2168" s="12"/>
      <c r="DQ2168" s="12"/>
      <c r="DR2168" s="12"/>
      <c r="DS2168" s="12"/>
      <c r="DT2168" s="12"/>
      <c r="DU2168" s="12"/>
      <c r="DV2168" s="12"/>
      <c r="DW2168" s="12"/>
      <c r="DX2168" s="12"/>
    </row>
    <row r="2169" spans="1:128" x14ac:dyDescent="0.25">
      <c r="A2169" s="34" t="s">
        <v>208</v>
      </c>
      <c r="B2169" s="1">
        <v>44211</v>
      </c>
      <c r="C2169" s="2"/>
      <c r="D2169" s="1"/>
      <c r="E2169" s="1"/>
      <c r="F2169" s="1"/>
      <c r="G2169" t="s">
        <v>33</v>
      </c>
      <c r="H2169" s="2"/>
      <c r="I2169" s="12"/>
      <c r="J2169" s="12"/>
      <c r="K2169" s="2"/>
      <c r="L2169" s="36"/>
      <c r="M2169" s="2"/>
      <c r="N2169" s="2"/>
      <c r="O2169" s="2"/>
      <c r="P2169" s="12"/>
      <c r="Q2169" s="12"/>
      <c r="R2169" s="12"/>
      <c r="S2169" s="12"/>
      <c r="T2169" s="12"/>
      <c r="U2169" s="19">
        <v>1486.0120764017875</v>
      </c>
      <c r="V2169" s="40">
        <v>148.60120764017876</v>
      </c>
      <c r="W2169" s="19">
        <v>226.87732936632676</v>
      </c>
      <c r="X2169" s="41">
        <f t="shared" si="110"/>
        <v>1.4860120764017877</v>
      </c>
      <c r="Y2169" s="25">
        <v>1.5267529313468631E-2</v>
      </c>
      <c r="Z2169" s="19">
        <v>1177.0632561044333</v>
      </c>
      <c r="AA2169" s="40">
        <v>117.70632561044333</v>
      </c>
      <c r="AB2169" s="19"/>
      <c r="AC2169" s="42"/>
      <c r="AD2169" s="19">
        <v>529.48231063161654</v>
      </c>
      <c r="AE2169" s="41">
        <f t="shared" si="111"/>
        <v>5.2948231063161657</v>
      </c>
      <c r="AF2169" s="25">
        <v>4.4983335252853987E-2</v>
      </c>
      <c r="AG2169" s="19"/>
      <c r="AH2169" s="19"/>
      <c r="AI2169" s="19"/>
      <c r="AJ2169" s="19"/>
      <c r="AK2169" s="19"/>
      <c r="AL2169" s="19"/>
      <c r="AM2169" s="19">
        <v>347.74968357018997</v>
      </c>
      <c r="AN2169" s="40">
        <v>34.774968357018999</v>
      </c>
      <c r="AO2169" s="19">
        <v>120.94428611252596</v>
      </c>
      <c r="AP2169" s="41">
        <f t="shared" si="112"/>
        <v>1.2094428611252597</v>
      </c>
      <c r="AQ2169" s="25">
        <v>3.4779121830060419E-2</v>
      </c>
      <c r="AR2169" s="41"/>
      <c r="AS2169" s="19"/>
      <c r="AT2169" s="19"/>
      <c r="AU2169" s="19"/>
      <c r="AV2169" s="19"/>
      <c r="AW2169" s="19"/>
      <c r="AX2169" s="19"/>
      <c r="AY2169" s="19"/>
      <c r="AZ2169" s="19"/>
      <c r="BA2169" s="19"/>
      <c r="BB2169" s="40">
        <v>0</v>
      </c>
      <c r="BC2169" s="12">
        <f t="shared" si="113"/>
        <v>3010.8250160764105</v>
      </c>
      <c r="BD2169">
        <f t="shared" si="114"/>
        <v>301.08250160764112</v>
      </c>
      <c r="BE2169" s="19"/>
      <c r="BF2169" s="12"/>
      <c r="BG2169" s="12"/>
      <c r="BH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/>
      <c r="CC2169" s="12"/>
      <c r="CD2169" s="12"/>
      <c r="CE2169" s="12"/>
      <c r="CF2169" s="12"/>
      <c r="CG2169" s="12"/>
      <c r="CH2169" s="12"/>
      <c r="CI2169" s="12"/>
      <c r="CJ2169" s="12"/>
      <c r="CK2169" s="12"/>
      <c r="CL2169" s="12"/>
      <c r="CM2169" s="12"/>
      <c r="CN2169" s="12"/>
      <c r="CO2169" s="12"/>
      <c r="CP2169" s="12"/>
      <c r="CQ2169" s="12"/>
      <c r="CR2169" s="12"/>
      <c r="CS2169" s="12"/>
      <c r="CT2169" s="12"/>
      <c r="CU2169" s="12"/>
      <c r="CV2169" s="12"/>
      <c r="CW2169" s="12"/>
      <c r="CX2169" s="12"/>
      <c r="CY2169" s="12"/>
      <c r="CZ2169" s="12"/>
      <c r="DA2169" s="12"/>
      <c r="DB2169" s="12"/>
      <c r="DC2169" s="12"/>
      <c r="DD2169" s="12"/>
      <c r="DE2169" s="12"/>
      <c r="DF2169" s="12"/>
      <c r="DG2169" s="12"/>
      <c r="DH2169" s="12"/>
      <c r="DI2169" s="12"/>
      <c r="DJ2169" s="12"/>
      <c r="DK2169" s="12"/>
      <c r="DL2169" s="12"/>
      <c r="DM2169" s="12"/>
      <c r="DN2169" s="12"/>
      <c r="DO2169" s="12"/>
      <c r="DP2169" s="12"/>
      <c r="DQ2169" s="12"/>
      <c r="DR2169" s="12"/>
      <c r="DS2169" s="12"/>
      <c r="DT2169" s="12"/>
      <c r="DU2169" s="12"/>
      <c r="DV2169" s="12"/>
      <c r="DW2169" s="12"/>
      <c r="DX2169" s="12"/>
    </row>
    <row r="2170" spans="1:128" x14ac:dyDescent="0.25">
      <c r="A2170" s="34" t="s">
        <v>208</v>
      </c>
      <c r="B2170" s="1">
        <v>44230</v>
      </c>
      <c r="C2170" s="2"/>
      <c r="D2170" s="1"/>
      <c r="E2170" s="1"/>
      <c r="F2170" s="1"/>
      <c r="G2170" t="s">
        <v>33</v>
      </c>
      <c r="H2170" s="2"/>
      <c r="I2170" s="12"/>
      <c r="J2170" s="12"/>
      <c r="K2170" s="2"/>
      <c r="L2170" s="36"/>
      <c r="M2170" s="2"/>
      <c r="N2170" s="2"/>
      <c r="O2170" s="2"/>
      <c r="P2170" s="12"/>
      <c r="Q2170" s="12"/>
      <c r="R2170" s="12"/>
      <c r="S2170" s="12"/>
      <c r="T2170" s="12"/>
      <c r="U2170" s="19">
        <v>1994.7241490933936</v>
      </c>
      <c r="V2170" s="40">
        <v>199.47241490933936</v>
      </c>
      <c r="W2170" s="19">
        <v>254.46423737644227</v>
      </c>
      <c r="X2170" s="41">
        <f t="shared" si="110"/>
        <v>1.9947241490933936</v>
      </c>
      <c r="Y2170" s="25">
        <v>1.2756863523815902E-2</v>
      </c>
      <c r="Z2170" s="19">
        <v>1559.9814422656698</v>
      </c>
      <c r="AA2170" s="40">
        <v>155.99814422656698</v>
      </c>
      <c r="AB2170" s="19"/>
      <c r="AC2170" s="42"/>
      <c r="AD2170" s="19">
        <v>653.10653277384347</v>
      </c>
      <c r="AE2170" s="41">
        <f t="shared" si="111"/>
        <v>6.5310653277384345</v>
      </c>
      <c r="AF2170" s="25">
        <v>4.1866301423771513E-2</v>
      </c>
      <c r="AG2170" s="19"/>
      <c r="AH2170" s="19"/>
      <c r="AI2170" s="19"/>
      <c r="AJ2170" s="19"/>
      <c r="AK2170" s="19"/>
      <c r="AL2170" s="19"/>
      <c r="AM2170" s="19">
        <v>1569.7843669759</v>
      </c>
      <c r="AN2170" s="40">
        <v>156.97843669758998</v>
      </c>
      <c r="AO2170" s="19">
        <v>427.51272835182186</v>
      </c>
      <c r="AP2170" s="41">
        <f t="shared" si="112"/>
        <v>4.275127283518219</v>
      </c>
      <c r="AQ2170" s="25">
        <v>2.7233850543141841E-2</v>
      </c>
      <c r="AR2170" s="41"/>
      <c r="AS2170" s="19"/>
      <c r="AT2170" s="19"/>
      <c r="AU2170" s="19"/>
      <c r="AV2170" s="19"/>
      <c r="AW2170" s="19"/>
      <c r="AX2170" s="19"/>
      <c r="AY2170" s="19"/>
      <c r="AZ2170" s="19"/>
      <c r="BA2170" s="19"/>
      <c r="BB2170" s="40">
        <v>0</v>
      </c>
      <c r="BC2170" s="12">
        <f t="shared" si="113"/>
        <v>5124.4899583349634</v>
      </c>
      <c r="BD2170">
        <f t="shared" si="114"/>
        <v>512.44899583349638</v>
      </c>
      <c r="BE2170" s="19"/>
      <c r="BF2170" s="12"/>
      <c r="BG2170" s="12"/>
      <c r="BH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/>
      <c r="CC2170" s="12"/>
      <c r="CD2170" s="12"/>
      <c r="CE2170" s="12"/>
      <c r="CF2170" s="12"/>
      <c r="CG2170" s="12"/>
      <c r="CH2170" s="12"/>
      <c r="CI2170" s="12"/>
      <c r="CJ2170" s="12"/>
      <c r="CK2170" s="12"/>
      <c r="CL2170" s="12"/>
      <c r="CM2170" s="12"/>
      <c r="CN2170" s="12"/>
      <c r="CO2170" s="12"/>
      <c r="CP2170" s="12"/>
      <c r="CQ2170" s="12"/>
      <c r="CR2170" s="12"/>
      <c r="CS2170" s="12"/>
      <c r="CT2170" s="12"/>
      <c r="CU2170" s="12"/>
      <c r="CV2170" s="12"/>
      <c r="CW2170" s="12"/>
      <c r="CX2170" s="12"/>
      <c r="CY2170" s="12"/>
      <c r="CZ2170" s="12"/>
      <c r="DA2170" s="12"/>
      <c r="DB2170" s="12"/>
      <c r="DC2170" s="12"/>
      <c r="DD2170" s="12"/>
      <c r="DE2170" s="12"/>
      <c r="DF2170" s="12"/>
      <c r="DG2170" s="12"/>
      <c r="DH2170" s="12"/>
      <c r="DI2170" s="12"/>
      <c r="DJ2170" s="12"/>
      <c r="DK2170" s="12"/>
      <c r="DL2170" s="12"/>
      <c r="DM2170" s="12"/>
      <c r="DN2170" s="12"/>
      <c r="DO2170" s="12"/>
      <c r="DP2170" s="12"/>
      <c r="DQ2170" s="12"/>
      <c r="DR2170" s="12"/>
      <c r="DS2170" s="12"/>
      <c r="DT2170" s="12"/>
      <c r="DU2170" s="12"/>
      <c r="DV2170" s="12"/>
      <c r="DW2170" s="12"/>
      <c r="DX2170" s="12"/>
    </row>
    <row r="2171" spans="1:128" x14ac:dyDescent="0.25">
      <c r="A2171" s="34" t="s">
        <v>208</v>
      </c>
      <c r="B2171" s="1">
        <v>44242</v>
      </c>
      <c r="C2171" s="2"/>
      <c r="D2171" s="1"/>
      <c r="E2171" s="1"/>
      <c r="F2171" s="1"/>
      <c r="G2171" t="s">
        <v>33</v>
      </c>
      <c r="H2171" s="2"/>
      <c r="I2171" s="12"/>
      <c r="J2171" s="12"/>
      <c r="K2171" s="2"/>
      <c r="L2171" s="36"/>
      <c r="M2171" s="2"/>
      <c r="N2171" s="2"/>
      <c r="O2171" s="2"/>
      <c r="P2171" s="12"/>
      <c r="Q2171" s="12"/>
      <c r="R2171" s="12"/>
      <c r="S2171" s="12"/>
      <c r="T2171" s="12"/>
      <c r="U2171" s="19">
        <v>1994.7241490933936</v>
      </c>
      <c r="V2171" s="40">
        <v>199.47241490933936</v>
      </c>
      <c r="W2171" s="19">
        <v>208.59998047032883</v>
      </c>
      <c r="X2171" s="41">
        <f t="shared" si="110"/>
        <v>1.9947241490933936</v>
      </c>
      <c r="Y2171" s="25">
        <v>1.0457585354102118E-2</v>
      </c>
      <c r="Z2171" s="19">
        <v>1559.9814422656698</v>
      </c>
      <c r="AA2171" s="40">
        <v>155.99814422656698</v>
      </c>
      <c r="AB2171" s="19"/>
      <c r="AC2171" s="42"/>
      <c r="AD2171" s="19">
        <v>589.16703464424086</v>
      </c>
      <c r="AE2171" s="41">
        <f t="shared" si="111"/>
        <v>5.8916703464424085</v>
      </c>
      <c r="AF2171" s="25">
        <v>3.7767566887754289E-2</v>
      </c>
      <c r="AG2171" s="19"/>
      <c r="AH2171" s="19"/>
      <c r="AI2171" s="19"/>
      <c r="AJ2171" s="19"/>
      <c r="AK2171" s="19"/>
      <c r="AL2171" s="19"/>
      <c r="AM2171" s="19">
        <v>1569.7843669759</v>
      </c>
      <c r="AN2171" s="40">
        <v>156.97843669758998</v>
      </c>
      <c r="AO2171" s="19">
        <v>344.01559426859018</v>
      </c>
      <c r="AP2171" s="41">
        <f t="shared" si="112"/>
        <v>3.4401559426859016</v>
      </c>
      <c r="AQ2171" s="25">
        <v>2.1914831202664898E-2</v>
      </c>
      <c r="AR2171" s="41"/>
      <c r="AS2171" s="19"/>
      <c r="AT2171" s="19"/>
      <c r="AU2171" s="19"/>
      <c r="AV2171" s="19"/>
      <c r="AW2171" s="19"/>
      <c r="AX2171" s="19"/>
      <c r="AY2171" s="19"/>
      <c r="AZ2171" s="19"/>
      <c r="BA2171" s="19"/>
      <c r="BB2171" s="40">
        <v>0</v>
      </c>
      <c r="BC2171" s="12">
        <f t="shared" si="113"/>
        <v>5124.4899583349634</v>
      </c>
      <c r="BD2171">
        <f t="shared" si="114"/>
        <v>512.44899583349638</v>
      </c>
      <c r="BE2171" s="19"/>
      <c r="BF2171" s="12"/>
      <c r="BG2171" s="12"/>
      <c r="BH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  <c r="BU2171" s="12"/>
      <c r="BV2171" s="12"/>
      <c r="BW2171" s="12"/>
      <c r="BX2171" s="12"/>
      <c r="BY2171" s="12"/>
      <c r="BZ2171" s="12"/>
      <c r="CA2171" s="12"/>
      <c r="CB2171" s="12"/>
      <c r="CC2171" s="12"/>
      <c r="CD2171" s="12"/>
      <c r="CE2171" s="12"/>
      <c r="CF2171" s="12"/>
      <c r="CG2171" s="12"/>
      <c r="CH2171" s="12"/>
      <c r="CI2171" s="12"/>
      <c r="CJ2171" s="12"/>
      <c r="CK2171" s="12"/>
      <c r="CL2171" s="12"/>
      <c r="CM2171" s="12"/>
      <c r="CN2171" s="12"/>
      <c r="CO2171" s="12"/>
      <c r="CP2171" s="12"/>
      <c r="CQ2171" s="12"/>
      <c r="CR2171" s="12"/>
      <c r="CS2171" s="12"/>
      <c r="CT2171" s="12"/>
      <c r="CU2171" s="12"/>
      <c r="CV2171" s="12"/>
      <c r="CW2171" s="12"/>
      <c r="CX2171" s="12"/>
      <c r="CY2171" s="12"/>
      <c r="CZ2171" s="12"/>
      <c r="DA2171" s="12"/>
      <c r="DB2171" s="12"/>
      <c r="DC2171" s="12"/>
      <c r="DD2171" s="12"/>
      <c r="DE2171" s="12"/>
      <c r="DF2171" s="12"/>
      <c r="DG2171" s="12"/>
      <c r="DH2171" s="12"/>
      <c r="DI2171" s="12"/>
      <c r="DJ2171" s="12"/>
      <c r="DK2171" s="12"/>
      <c r="DL2171" s="12"/>
      <c r="DM2171" s="12"/>
      <c r="DN2171" s="12"/>
      <c r="DO2171" s="12"/>
      <c r="DP2171" s="12"/>
      <c r="DQ2171" s="12"/>
      <c r="DR2171" s="12"/>
      <c r="DS2171" s="12"/>
      <c r="DT2171" s="12"/>
      <c r="DU2171" s="12"/>
      <c r="DV2171" s="12"/>
      <c r="DW2171" s="12"/>
      <c r="DX2171" s="12"/>
    </row>
    <row r="2172" spans="1:128" x14ac:dyDescent="0.25">
      <c r="A2172" s="34" t="s">
        <v>208</v>
      </c>
      <c r="B2172" s="1">
        <v>44284</v>
      </c>
      <c r="C2172" s="2"/>
      <c r="D2172" s="1"/>
      <c r="E2172" s="1"/>
      <c r="F2172" s="1"/>
      <c r="G2172" t="s">
        <v>33</v>
      </c>
      <c r="H2172" s="2"/>
      <c r="I2172" s="12"/>
      <c r="J2172" s="12"/>
      <c r="K2172" s="2"/>
      <c r="L2172" s="36"/>
      <c r="M2172" s="2"/>
      <c r="N2172" s="2"/>
      <c r="O2172" s="2"/>
      <c r="P2172" s="12"/>
      <c r="Q2172" s="12"/>
      <c r="R2172" s="12"/>
      <c r="S2172" s="12"/>
      <c r="T2172" s="12"/>
      <c r="U2172" s="19">
        <v>2701.6410358138</v>
      </c>
      <c r="V2172" s="40">
        <v>270.16410358138</v>
      </c>
      <c r="W2172" s="19">
        <v>391.86667928529971</v>
      </c>
      <c r="X2172" s="41">
        <f t="shared" si="110"/>
        <v>2.7016410358137999</v>
      </c>
      <c r="Y2172" s="25">
        <v>1.45047648481272E-2</v>
      </c>
      <c r="Z2172" s="19">
        <v>1679.7265404635868</v>
      </c>
      <c r="AA2172" s="40">
        <v>167.97265404635868</v>
      </c>
      <c r="AB2172" s="19"/>
      <c r="AC2172" s="42"/>
      <c r="AD2172" s="19">
        <v>473.72741833870782</v>
      </c>
      <c r="AE2172" s="41">
        <f t="shared" si="111"/>
        <v>4.7372741833870782</v>
      </c>
      <c r="AF2172" s="25">
        <v>2.8202651260601265E-2</v>
      </c>
      <c r="AG2172" s="19"/>
      <c r="AH2172" s="19"/>
      <c r="AI2172" s="19"/>
      <c r="AJ2172" s="19"/>
      <c r="AK2172" s="19"/>
      <c r="AL2172" s="19"/>
      <c r="AM2172" s="19">
        <v>8034.3671308362336</v>
      </c>
      <c r="AN2172" s="40">
        <v>803.43671308362332</v>
      </c>
      <c r="AO2172" s="19">
        <v>1433.6269895086209</v>
      </c>
      <c r="AP2172" s="41">
        <f t="shared" si="112"/>
        <v>14.336269895086209</v>
      </c>
      <c r="AQ2172" s="25">
        <v>1.7843682845986725E-2</v>
      </c>
      <c r="AR2172" s="41"/>
      <c r="AS2172" s="19"/>
      <c r="AT2172" s="19"/>
      <c r="AU2172" s="19"/>
      <c r="AV2172" s="19"/>
      <c r="AW2172" s="19"/>
      <c r="AX2172" s="19"/>
      <c r="AY2172" s="19"/>
      <c r="AZ2172" s="19"/>
      <c r="BA2172" s="19"/>
      <c r="BB2172" s="40">
        <v>0</v>
      </c>
      <c r="BC2172" s="12">
        <f t="shared" si="113"/>
        <v>12415.734707113621</v>
      </c>
      <c r="BD2172">
        <f t="shared" si="114"/>
        <v>1241.573470711362</v>
      </c>
      <c r="BE2172" s="19"/>
      <c r="BF2172" s="12"/>
      <c r="BG2172" s="12"/>
      <c r="BH2172" s="12"/>
      <c r="BJ2172" s="12"/>
      <c r="BK2172" s="12"/>
      <c r="BL2172" s="12"/>
      <c r="BM2172" s="12"/>
      <c r="BN2172" s="12"/>
      <c r="BO2172" s="12"/>
      <c r="BP2172" s="12"/>
      <c r="BQ2172" s="12"/>
      <c r="BR2172" s="12"/>
      <c r="BS2172" s="12"/>
      <c r="BT2172" s="12"/>
      <c r="BU2172" s="12"/>
      <c r="BV2172" s="12"/>
      <c r="BW2172" s="12"/>
      <c r="BX2172" s="12"/>
      <c r="BY2172" s="12"/>
      <c r="BZ2172" s="12"/>
      <c r="CA2172" s="12"/>
      <c r="CB2172" s="12"/>
      <c r="CC2172" s="12"/>
      <c r="CD2172" s="12"/>
      <c r="CE2172" s="12"/>
      <c r="CF2172" s="12"/>
      <c r="CG2172" s="12"/>
      <c r="CH2172" s="12"/>
      <c r="CI2172" s="12"/>
      <c r="CJ2172" s="12"/>
      <c r="CK2172" s="12"/>
      <c r="CL2172" s="12"/>
      <c r="CM2172" s="12"/>
      <c r="CN2172" s="12"/>
      <c r="CO2172" s="12"/>
      <c r="CP2172" s="12"/>
      <c r="CQ2172" s="12"/>
      <c r="CR2172" s="12"/>
      <c r="CS2172" s="12"/>
      <c r="CT2172" s="12"/>
      <c r="CU2172" s="12"/>
      <c r="CV2172" s="12"/>
      <c r="CW2172" s="12"/>
      <c r="CX2172" s="12"/>
      <c r="CY2172" s="12"/>
      <c r="CZ2172" s="12"/>
      <c r="DA2172" s="12"/>
      <c r="DB2172" s="12"/>
      <c r="DC2172" s="12"/>
      <c r="DD2172" s="12"/>
      <c r="DE2172" s="12"/>
      <c r="DF2172" s="12"/>
      <c r="DG2172" s="12"/>
      <c r="DH2172" s="12"/>
      <c r="DI2172" s="12"/>
      <c r="DJ2172" s="12"/>
      <c r="DK2172" s="12"/>
      <c r="DL2172" s="12"/>
      <c r="DM2172" s="12"/>
      <c r="DN2172" s="12"/>
      <c r="DO2172" s="12"/>
      <c r="DP2172" s="12"/>
      <c r="DQ2172" s="12"/>
      <c r="DR2172" s="12"/>
      <c r="DS2172" s="12"/>
      <c r="DT2172" s="12"/>
      <c r="DU2172" s="12"/>
      <c r="DV2172" s="12"/>
      <c r="DW2172" s="12"/>
      <c r="DX2172" s="12"/>
    </row>
    <row r="2173" spans="1:128" x14ac:dyDescent="0.25">
      <c r="A2173" s="34" t="s">
        <v>209</v>
      </c>
      <c r="B2173" s="1">
        <v>44211</v>
      </c>
      <c r="C2173" s="2"/>
      <c r="D2173" s="1"/>
      <c r="E2173" s="1"/>
      <c r="F2173" s="1"/>
      <c r="G2173" t="s">
        <v>33</v>
      </c>
      <c r="H2173" s="2"/>
      <c r="I2173" s="12"/>
      <c r="J2173" s="12"/>
      <c r="K2173" s="2"/>
      <c r="L2173" s="36"/>
      <c r="M2173" s="2"/>
      <c r="N2173" s="2"/>
      <c r="O2173" s="2"/>
      <c r="P2173" s="12"/>
      <c r="Q2173" s="12"/>
      <c r="R2173" s="12"/>
      <c r="S2173" s="12"/>
      <c r="T2173" s="12"/>
      <c r="U2173" s="19">
        <v>1374.1478129726902</v>
      </c>
      <c r="V2173" s="40">
        <v>137.41478129726903</v>
      </c>
      <c r="W2173" s="19">
        <v>217.19242883253941</v>
      </c>
      <c r="X2173" s="41">
        <f t="shared" si="110"/>
        <v>1.3741478129726903</v>
      </c>
      <c r="Y2173" s="25">
        <v>1.5805608885894717E-2</v>
      </c>
      <c r="Z2173" s="19">
        <v>1074.2084315438026</v>
      </c>
      <c r="AA2173" s="40">
        <v>107.42084315438026</v>
      </c>
      <c r="AB2173" s="19"/>
      <c r="AC2173" s="42"/>
      <c r="AD2173" s="19">
        <v>479.76955936415618</v>
      </c>
      <c r="AE2173" s="41">
        <f t="shared" si="111"/>
        <v>4.7976955936415617</v>
      </c>
      <c r="AF2173" s="25">
        <v>4.4662613444083059E-2</v>
      </c>
      <c r="AG2173" s="19"/>
      <c r="AH2173" s="19"/>
      <c r="AI2173" s="19"/>
      <c r="AJ2173" s="19"/>
      <c r="AK2173" s="19"/>
      <c r="AL2173" s="19"/>
      <c r="AM2173" s="19">
        <v>330.88917460521145</v>
      </c>
      <c r="AN2173" s="40">
        <v>33.088917460521145</v>
      </c>
      <c r="AO2173" s="19">
        <v>112.01853481615726</v>
      </c>
      <c r="AP2173" s="41">
        <f t="shared" si="112"/>
        <v>1.1201853481615727</v>
      </c>
      <c r="AQ2173" s="25">
        <v>3.3853792572636487E-2</v>
      </c>
      <c r="AR2173" s="41"/>
      <c r="AS2173" s="19"/>
      <c r="AT2173" s="19"/>
      <c r="AU2173" s="19"/>
      <c r="AV2173" s="19"/>
      <c r="AW2173" s="19"/>
      <c r="AX2173" s="19"/>
      <c r="AY2173" s="19"/>
      <c r="AZ2173" s="19"/>
      <c r="BA2173" s="19"/>
      <c r="BB2173" s="40">
        <v>0</v>
      </c>
      <c r="BC2173" s="12">
        <f t="shared" si="113"/>
        <v>2779.2454191217039</v>
      </c>
      <c r="BD2173">
        <f t="shared" si="114"/>
        <v>277.92454191217041</v>
      </c>
      <c r="BE2173" s="19"/>
      <c r="BF2173" s="12"/>
      <c r="BG2173" s="12"/>
      <c r="BH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/>
      <c r="CC2173" s="12"/>
      <c r="CD2173" s="12"/>
      <c r="CE2173" s="12"/>
      <c r="CF2173" s="12"/>
      <c r="CG2173" s="12"/>
      <c r="CH2173" s="12"/>
      <c r="CI2173" s="12"/>
      <c r="CJ2173" s="12"/>
      <c r="CK2173" s="12"/>
      <c r="CL2173" s="12"/>
      <c r="CM2173" s="12"/>
      <c r="CN2173" s="12"/>
      <c r="CO2173" s="12"/>
      <c r="CP2173" s="12"/>
      <c r="CQ2173" s="12"/>
      <c r="CR2173" s="12"/>
      <c r="CS2173" s="12"/>
      <c r="CT2173" s="12"/>
      <c r="CU2173" s="12"/>
      <c r="CV2173" s="12"/>
      <c r="CW2173" s="12"/>
      <c r="CX2173" s="12"/>
      <c r="CY2173" s="12"/>
      <c r="CZ2173" s="12"/>
      <c r="DA2173" s="12"/>
      <c r="DB2173" s="12"/>
      <c r="DC2173" s="12"/>
      <c r="DD2173" s="12"/>
      <c r="DE2173" s="12"/>
      <c r="DF2173" s="12"/>
      <c r="DG2173" s="12"/>
      <c r="DH2173" s="12"/>
      <c r="DI2173" s="12"/>
      <c r="DJ2173" s="12"/>
      <c r="DK2173" s="12"/>
      <c r="DL2173" s="12"/>
      <c r="DM2173" s="12"/>
      <c r="DN2173" s="12"/>
      <c r="DO2173" s="12"/>
      <c r="DP2173" s="12"/>
      <c r="DQ2173" s="12"/>
      <c r="DR2173" s="12"/>
      <c r="DS2173" s="12"/>
      <c r="DT2173" s="12"/>
      <c r="DU2173" s="12"/>
      <c r="DV2173" s="12"/>
      <c r="DW2173" s="12"/>
      <c r="DX2173" s="12"/>
    </row>
    <row r="2174" spans="1:128" x14ac:dyDescent="0.25">
      <c r="A2174" s="34" t="s">
        <v>209</v>
      </c>
      <c r="B2174" s="1">
        <v>44230</v>
      </c>
      <c r="C2174" s="2"/>
      <c r="D2174" s="1"/>
      <c r="E2174" s="1"/>
      <c r="F2174" s="1"/>
      <c r="G2174" t="s">
        <v>33</v>
      </c>
      <c r="H2174" s="2"/>
      <c r="I2174" s="12"/>
      <c r="J2174" s="12"/>
      <c r="K2174" s="2"/>
      <c r="L2174" s="36"/>
      <c r="M2174" s="2"/>
      <c r="N2174" s="2"/>
      <c r="O2174" s="2"/>
      <c r="P2174" s="12"/>
      <c r="Q2174" s="12"/>
      <c r="R2174" s="12"/>
      <c r="S2174" s="12"/>
      <c r="T2174" s="12"/>
      <c r="U2174" s="19">
        <v>2089.1150206658808</v>
      </c>
      <c r="V2174" s="40">
        <v>208.91150206658807</v>
      </c>
      <c r="W2174" s="19">
        <v>277.594134675997</v>
      </c>
      <c r="X2174" s="41">
        <f t="shared" si="110"/>
        <v>2.0891150206658806</v>
      </c>
      <c r="Y2174" s="25">
        <v>1.3287642467264302E-2</v>
      </c>
      <c r="Z2174" s="19">
        <v>1656.4726630461605</v>
      </c>
      <c r="AA2174" s="40">
        <v>165.64726630461604</v>
      </c>
      <c r="AB2174" s="19"/>
      <c r="AC2174" s="42"/>
      <c r="AD2174" s="19">
        <v>701.48911500929489</v>
      </c>
      <c r="AE2174" s="41">
        <f t="shared" si="111"/>
        <v>7.0148911500929492</v>
      </c>
      <c r="AF2174" s="25">
        <v>4.2348366541666654E-2</v>
      </c>
      <c r="AG2174" s="19"/>
      <c r="AH2174" s="19"/>
      <c r="AI2174" s="19"/>
      <c r="AJ2174" s="19"/>
      <c r="AK2174" s="19"/>
      <c r="AL2174" s="19"/>
      <c r="AM2174" s="19">
        <v>1762.5972188623823</v>
      </c>
      <c r="AN2174" s="40">
        <v>176.25972188623822</v>
      </c>
      <c r="AO2174" s="19">
        <v>459.34364141239195</v>
      </c>
      <c r="AP2174" s="41">
        <f t="shared" si="112"/>
        <v>4.5934364141239197</v>
      </c>
      <c r="AQ2174" s="25">
        <v>2.6060613082599899E-2</v>
      </c>
      <c r="AR2174" s="41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40">
        <v>0</v>
      </c>
      <c r="BC2174" s="12">
        <f t="shared" si="113"/>
        <v>5508.1849025744232</v>
      </c>
      <c r="BD2174">
        <f t="shared" si="114"/>
        <v>550.81849025744236</v>
      </c>
      <c r="BE2174" s="19"/>
      <c r="BF2174" s="12"/>
      <c r="BG2174" s="12"/>
      <c r="BH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/>
      <c r="CC2174" s="12"/>
      <c r="CD2174" s="12"/>
      <c r="CE2174" s="12"/>
      <c r="CF2174" s="12"/>
      <c r="CG2174" s="12"/>
      <c r="CH2174" s="12"/>
      <c r="CI2174" s="12"/>
      <c r="CJ2174" s="12"/>
      <c r="CK2174" s="12"/>
      <c r="CL2174" s="12"/>
      <c r="CM2174" s="12"/>
      <c r="CN2174" s="12"/>
      <c r="CO2174" s="12"/>
      <c r="CP2174" s="12"/>
      <c r="CQ2174" s="12"/>
      <c r="CR2174" s="12"/>
      <c r="CS2174" s="12"/>
      <c r="CT2174" s="12"/>
      <c r="CU2174" s="12"/>
      <c r="CV2174" s="12"/>
      <c r="CW2174" s="12"/>
      <c r="CX2174" s="12"/>
      <c r="CY2174" s="12"/>
      <c r="CZ2174" s="12"/>
      <c r="DA2174" s="12"/>
      <c r="DB2174" s="12"/>
      <c r="DC2174" s="12"/>
      <c r="DD2174" s="12"/>
      <c r="DE2174" s="12"/>
      <c r="DF2174" s="12"/>
      <c r="DG2174" s="12"/>
      <c r="DH2174" s="12"/>
      <c r="DI2174" s="12"/>
      <c r="DJ2174" s="12"/>
      <c r="DK2174" s="12"/>
      <c r="DL2174" s="12"/>
      <c r="DM2174" s="12"/>
      <c r="DN2174" s="12"/>
      <c r="DO2174" s="12"/>
      <c r="DP2174" s="12"/>
      <c r="DQ2174" s="12"/>
      <c r="DR2174" s="12"/>
      <c r="DS2174" s="12"/>
      <c r="DT2174" s="12"/>
      <c r="DU2174" s="12"/>
      <c r="DV2174" s="12"/>
      <c r="DW2174" s="12"/>
      <c r="DX2174" s="12"/>
    </row>
    <row r="2175" spans="1:128" x14ac:dyDescent="0.25">
      <c r="A2175" s="34" t="s">
        <v>209</v>
      </c>
      <c r="B2175" s="1">
        <v>44242</v>
      </c>
      <c r="C2175" s="2"/>
      <c r="D2175" s="1"/>
      <c r="E2175" s="1"/>
      <c r="F2175" s="1"/>
      <c r="G2175" t="s">
        <v>33</v>
      </c>
      <c r="H2175" s="2"/>
      <c r="I2175" s="12"/>
      <c r="J2175" s="12"/>
      <c r="K2175" s="2"/>
      <c r="L2175" s="36"/>
      <c r="M2175" s="2"/>
      <c r="N2175" s="2"/>
      <c r="O2175" s="2"/>
      <c r="P2175" s="12"/>
      <c r="Q2175" s="12"/>
      <c r="R2175" s="12"/>
      <c r="S2175" s="12"/>
      <c r="T2175" s="12"/>
      <c r="U2175" s="19">
        <v>2089.1150206658808</v>
      </c>
      <c r="V2175" s="40">
        <v>208.91150206658807</v>
      </c>
      <c r="W2175" s="19">
        <v>215.58951478865993</v>
      </c>
      <c r="X2175" s="41">
        <f t="shared" si="110"/>
        <v>2.0891150206658806</v>
      </c>
      <c r="Y2175" s="25">
        <v>1.0319657494011187E-2</v>
      </c>
      <c r="Z2175" s="19">
        <v>1656.4726630461605</v>
      </c>
      <c r="AA2175" s="40">
        <v>165.64726630461604</v>
      </c>
      <c r="AB2175" s="19"/>
      <c r="AC2175" s="42"/>
      <c r="AD2175" s="19">
        <v>600.12792235367715</v>
      </c>
      <c r="AE2175" s="41">
        <f t="shared" si="111"/>
        <v>6.0012792235367716</v>
      </c>
      <c r="AF2175" s="25">
        <v>3.6229268115422777E-2</v>
      </c>
      <c r="AG2175" s="19"/>
      <c r="AH2175" s="19"/>
      <c r="AI2175" s="19"/>
      <c r="AJ2175" s="19"/>
      <c r="AK2175" s="19"/>
      <c r="AL2175" s="19"/>
      <c r="AM2175" s="19">
        <v>1762.5972188623823</v>
      </c>
      <c r="AN2175" s="40">
        <v>176.25972188623822</v>
      </c>
      <c r="AO2175" s="19">
        <v>378.56175581187858</v>
      </c>
      <c r="AP2175" s="41">
        <f t="shared" si="112"/>
        <v>3.7856175581187856</v>
      </c>
      <c r="AQ2175" s="25">
        <v>2.1477496489879316E-2</v>
      </c>
      <c r="AR2175" s="41"/>
      <c r="AS2175" s="19"/>
      <c r="AT2175" s="19"/>
      <c r="AU2175" s="19"/>
      <c r="AV2175" s="19"/>
      <c r="AW2175" s="19"/>
      <c r="AX2175" s="19"/>
      <c r="AY2175" s="19"/>
      <c r="AZ2175" s="19"/>
      <c r="BA2175" s="19"/>
      <c r="BB2175" s="40">
        <v>0</v>
      </c>
      <c r="BC2175" s="12">
        <f t="shared" si="113"/>
        <v>5508.1849025744232</v>
      </c>
      <c r="BD2175">
        <f t="shared" si="114"/>
        <v>550.81849025744236</v>
      </c>
      <c r="BE2175" s="19"/>
      <c r="BF2175" s="12"/>
      <c r="BG2175" s="12"/>
      <c r="BH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/>
      <c r="CC2175" s="12"/>
      <c r="CD2175" s="12"/>
      <c r="CE2175" s="12"/>
      <c r="CF2175" s="12"/>
      <c r="CG2175" s="12"/>
      <c r="CH2175" s="12"/>
      <c r="CI2175" s="12"/>
      <c r="CJ2175" s="12"/>
      <c r="CK2175" s="12"/>
      <c r="CL2175" s="12"/>
      <c r="CM2175" s="12"/>
      <c r="CN2175" s="12"/>
      <c r="CO2175" s="12"/>
      <c r="CP2175" s="12"/>
      <c r="CQ2175" s="12"/>
      <c r="CR2175" s="12"/>
      <c r="CS2175" s="12"/>
      <c r="CT2175" s="12"/>
      <c r="CU2175" s="12"/>
      <c r="CV2175" s="12"/>
      <c r="CW2175" s="12"/>
      <c r="CX2175" s="12"/>
      <c r="CY2175" s="12"/>
      <c r="CZ2175" s="12"/>
      <c r="DA2175" s="12"/>
      <c r="DB2175" s="12"/>
      <c r="DC2175" s="12"/>
      <c r="DD2175" s="12"/>
      <c r="DE2175" s="12"/>
      <c r="DF2175" s="12"/>
      <c r="DG2175" s="12"/>
      <c r="DH2175" s="12"/>
      <c r="DI2175" s="12"/>
      <c r="DJ2175" s="12"/>
      <c r="DK2175" s="12"/>
      <c r="DL2175" s="12"/>
      <c r="DM2175" s="12"/>
      <c r="DN2175" s="12"/>
      <c r="DO2175" s="12"/>
      <c r="DP2175" s="12"/>
      <c r="DQ2175" s="12"/>
      <c r="DR2175" s="12"/>
      <c r="DS2175" s="12"/>
      <c r="DT2175" s="12"/>
      <c r="DU2175" s="12"/>
      <c r="DV2175" s="12"/>
      <c r="DW2175" s="12"/>
      <c r="DX2175" s="12"/>
    </row>
    <row r="2176" spans="1:128" x14ac:dyDescent="0.25">
      <c r="A2176" s="34" t="s">
        <v>209</v>
      </c>
      <c r="B2176" s="1">
        <v>44284</v>
      </c>
      <c r="C2176" s="2"/>
      <c r="D2176" s="1"/>
      <c r="E2176" s="1"/>
      <c r="F2176" s="1"/>
      <c r="G2176" t="s">
        <v>33</v>
      </c>
      <c r="H2176" s="2"/>
      <c r="I2176" s="12"/>
      <c r="J2176" s="12"/>
      <c r="K2176" s="2"/>
      <c r="L2176" s="36"/>
      <c r="M2176" s="2"/>
      <c r="N2176" s="2"/>
      <c r="O2176" s="2"/>
      <c r="P2176" s="12"/>
      <c r="Q2176" s="12"/>
      <c r="R2176" s="12"/>
      <c r="S2176" s="12"/>
      <c r="T2176" s="12"/>
      <c r="U2176" s="19">
        <v>3670.8989572398414</v>
      </c>
      <c r="V2176" s="40">
        <v>367.08989572398411</v>
      </c>
      <c r="W2176" s="19">
        <v>409.34377561828717</v>
      </c>
      <c r="X2176" s="41">
        <f t="shared" si="110"/>
        <v>3.6708989572398409</v>
      </c>
      <c r="Y2176" s="25">
        <v>1.1151049930452838E-2</v>
      </c>
      <c r="Z2176" s="19">
        <v>2202.8071019781519</v>
      </c>
      <c r="AA2176" s="40">
        <v>220.28071019781518</v>
      </c>
      <c r="AB2176" s="19"/>
      <c r="AC2176" s="42"/>
      <c r="AD2176" s="19">
        <v>643.63321162840123</v>
      </c>
      <c r="AE2176" s="41">
        <f t="shared" si="111"/>
        <v>6.4363321162840119</v>
      </c>
      <c r="AF2176" s="25">
        <v>2.9218773221241633E-2</v>
      </c>
      <c r="AG2176" s="19"/>
      <c r="AH2176" s="19"/>
      <c r="AI2176" s="19"/>
      <c r="AJ2176" s="19"/>
      <c r="AK2176" s="19"/>
      <c r="AL2176" s="19"/>
      <c r="AM2176" s="19">
        <v>10843.736195871143</v>
      </c>
      <c r="AN2176" s="40">
        <v>1084.3736195871143</v>
      </c>
      <c r="AO2176" s="19">
        <v>1849.7329278054353</v>
      </c>
      <c r="AP2176" s="41">
        <f t="shared" si="112"/>
        <v>18.497329278054352</v>
      </c>
      <c r="AQ2176" s="25">
        <v>1.7058077533366585E-2</v>
      </c>
      <c r="AR2176" s="41"/>
      <c r="AS2176" s="19"/>
      <c r="AT2176" s="19"/>
      <c r="AU2176" s="19"/>
      <c r="AV2176" s="19"/>
      <c r="AW2176" s="19"/>
      <c r="AX2176" s="19"/>
      <c r="AY2176" s="19"/>
      <c r="AZ2176" s="19"/>
      <c r="BA2176" s="19"/>
      <c r="BB2176" s="40">
        <v>0</v>
      </c>
      <c r="BC2176" s="12">
        <f t="shared" si="113"/>
        <v>16717.442255089136</v>
      </c>
      <c r="BD2176">
        <f t="shared" si="114"/>
        <v>1671.7442255089136</v>
      </c>
      <c r="BE2176" s="19"/>
      <c r="BF2176" s="12"/>
      <c r="BG2176" s="12"/>
      <c r="BH2176" s="12"/>
      <c r="BJ2176" s="12"/>
      <c r="BK2176" s="12"/>
      <c r="BL2176" s="12"/>
      <c r="BM2176" s="12"/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/>
      <c r="CC2176" s="12"/>
      <c r="CD2176" s="12"/>
      <c r="CE2176" s="12"/>
      <c r="CF2176" s="12"/>
      <c r="CG2176" s="12"/>
      <c r="CH2176" s="12"/>
      <c r="CI2176" s="12"/>
      <c r="CJ2176" s="12"/>
      <c r="CK2176" s="12"/>
      <c r="CL2176" s="12"/>
      <c r="CM2176" s="12"/>
      <c r="CN2176" s="12"/>
      <c r="CO2176" s="12"/>
      <c r="CP2176" s="12"/>
      <c r="CQ2176" s="12"/>
      <c r="CR2176" s="12"/>
      <c r="CS2176" s="12"/>
      <c r="CT2176" s="12"/>
      <c r="CU2176" s="12"/>
      <c r="CV2176" s="12"/>
      <c r="CW2176" s="12"/>
      <c r="CX2176" s="12"/>
      <c r="CY2176" s="12"/>
      <c r="CZ2176" s="12"/>
      <c r="DA2176" s="12"/>
      <c r="DB2176" s="12"/>
      <c r="DC2176" s="12"/>
      <c r="DD2176" s="12"/>
      <c r="DE2176" s="12"/>
      <c r="DF2176" s="12"/>
      <c r="DG2176" s="12"/>
      <c r="DH2176" s="12"/>
      <c r="DI2176" s="12"/>
      <c r="DJ2176" s="12"/>
      <c r="DK2176" s="12"/>
      <c r="DL2176" s="12"/>
      <c r="DM2176" s="12"/>
      <c r="DN2176" s="12"/>
      <c r="DO2176" s="12"/>
      <c r="DP2176" s="12"/>
      <c r="DQ2176" s="12"/>
      <c r="DR2176" s="12"/>
      <c r="DS2176" s="12"/>
      <c r="DT2176" s="12"/>
      <c r="DU2176" s="12"/>
      <c r="DV2176" s="12"/>
      <c r="DW2176" s="12"/>
      <c r="DX2176" s="12"/>
    </row>
  </sheetData>
  <autoFilter ref="A1:DY2176" xr:uid="{C911DF83-7300-4B7A-8A42-16858D40307A}">
    <sortState xmlns:xlrd2="http://schemas.microsoft.com/office/spreadsheetml/2017/richdata2" ref="A1347:DX2176">
      <sortCondition ref="A1:A2176"/>
    </sortState>
  </autoFilter>
  <sortState xmlns:xlrd2="http://schemas.microsoft.com/office/spreadsheetml/2017/richdata2" ref="A2081:DX2140">
    <sortCondition ref="A2:A2176"/>
    <sortCondition ref="B2:B2176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DF26-D6D1-4344-97F4-10C79B34A129}">
  <dimension ref="A1:B110"/>
  <sheetViews>
    <sheetView topLeftCell="A25" workbookViewId="0">
      <selection activeCell="A58" sqref="A58:B61"/>
    </sheetView>
  </sheetViews>
  <sheetFormatPr defaultRowHeight="15" x14ac:dyDescent="0.25"/>
  <cols>
    <col min="1" max="1" width="39.7109375" bestFit="1" customWidth="1"/>
    <col min="2" max="2" width="21.5703125" bestFit="1" customWidth="1"/>
  </cols>
  <sheetData>
    <row r="1" spans="1:2" x14ac:dyDescent="0.25">
      <c r="A1" s="53" t="s">
        <v>121</v>
      </c>
      <c r="B1" t="s">
        <v>269</v>
      </c>
    </row>
    <row r="3" spans="1:2" x14ac:dyDescent="0.25">
      <c r="A3" s="53" t="s">
        <v>270</v>
      </c>
      <c r="B3" t="s">
        <v>272</v>
      </c>
    </row>
    <row r="4" spans="1:2" x14ac:dyDescent="0.25">
      <c r="A4" s="55" t="s">
        <v>155</v>
      </c>
      <c r="B4" s="54">
        <v>3.7955324496503628</v>
      </c>
    </row>
    <row r="5" spans="1:2" x14ac:dyDescent="0.25">
      <c r="A5" s="55" t="s">
        <v>133</v>
      </c>
      <c r="B5" s="54">
        <v>4.0601271884673897</v>
      </c>
    </row>
    <row r="6" spans="1:2" x14ac:dyDescent="0.25">
      <c r="A6" s="55" t="s">
        <v>132</v>
      </c>
      <c r="B6" s="54">
        <v>4.4318276474281655</v>
      </c>
    </row>
    <row r="7" spans="1:2" x14ac:dyDescent="0.25">
      <c r="A7" s="55" t="s">
        <v>134</v>
      </c>
      <c r="B7" s="54">
        <v>3.6248882730918761</v>
      </c>
    </row>
    <row r="8" spans="1:2" x14ac:dyDescent="0.25">
      <c r="A8" s="55" t="s">
        <v>138</v>
      </c>
      <c r="B8" s="54">
        <v>3.7789276940570389</v>
      </c>
    </row>
    <row r="9" spans="1:2" x14ac:dyDescent="0.25">
      <c r="A9" s="55" t="s">
        <v>136</v>
      </c>
      <c r="B9" s="54">
        <v>3.7904515815918858</v>
      </c>
    </row>
    <row r="10" spans="1:2" x14ac:dyDescent="0.25">
      <c r="A10" s="55" t="s">
        <v>135</v>
      </c>
      <c r="B10" s="54">
        <v>3.9200497617513492</v>
      </c>
    </row>
    <row r="11" spans="1:2" x14ac:dyDescent="0.25">
      <c r="A11" s="55" t="s">
        <v>137</v>
      </c>
      <c r="B11" s="54">
        <v>3.7307400712685239</v>
      </c>
    </row>
    <row r="12" spans="1:2" x14ac:dyDescent="0.25">
      <c r="A12" s="55" t="s">
        <v>142</v>
      </c>
      <c r="B12" s="54">
        <v>4.9253764922120196</v>
      </c>
    </row>
    <row r="13" spans="1:2" x14ac:dyDescent="0.25">
      <c r="A13" s="55" t="s">
        <v>140</v>
      </c>
      <c r="B13" s="54">
        <v>3.287157723217542</v>
      </c>
    </row>
    <row r="14" spans="1:2" x14ac:dyDescent="0.25">
      <c r="A14" s="55" t="s">
        <v>139</v>
      </c>
      <c r="B14" s="54">
        <v>3.7709268499633182</v>
      </c>
    </row>
    <row r="15" spans="1:2" x14ac:dyDescent="0.25">
      <c r="A15" s="55" t="s">
        <v>141</v>
      </c>
      <c r="B15" s="54">
        <v>4.2539936715376765</v>
      </c>
    </row>
    <row r="16" spans="1:2" x14ac:dyDescent="0.25">
      <c r="A16" s="55" t="s">
        <v>146</v>
      </c>
      <c r="B16" s="54">
        <v>4.6007077525506919</v>
      </c>
    </row>
    <row r="17" spans="1:2" x14ac:dyDescent="0.25">
      <c r="A17" s="55" t="s">
        <v>143</v>
      </c>
      <c r="B17" s="54">
        <v>4.1964554288514631</v>
      </c>
    </row>
    <row r="18" spans="1:2" x14ac:dyDescent="0.25">
      <c r="A18" s="55" t="s">
        <v>145</v>
      </c>
      <c r="B18" s="54">
        <v>4.5736193928957141</v>
      </c>
    </row>
    <row r="19" spans="1:2" x14ac:dyDescent="0.25">
      <c r="A19" s="55" t="s">
        <v>144</v>
      </c>
      <c r="B19" s="54">
        <v>4.4288617192012385</v>
      </c>
    </row>
    <row r="20" spans="1:2" x14ac:dyDescent="0.25">
      <c r="A20" s="55" t="s">
        <v>150</v>
      </c>
      <c r="B20" s="54">
        <v>3.8705700446729052</v>
      </c>
    </row>
    <row r="21" spans="1:2" x14ac:dyDescent="0.25">
      <c r="A21" s="55" t="s">
        <v>147</v>
      </c>
      <c r="B21" s="54">
        <v>3.8874629399559955</v>
      </c>
    </row>
    <row r="22" spans="1:2" x14ac:dyDescent="0.25">
      <c r="A22" s="55" t="s">
        <v>149</v>
      </c>
      <c r="B22" s="54">
        <v>4.4694901983924558</v>
      </c>
    </row>
    <row r="23" spans="1:2" x14ac:dyDescent="0.25">
      <c r="A23" s="55" t="s">
        <v>148</v>
      </c>
      <c r="B23" s="54">
        <v>3.9203664209028188</v>
      </c>
    </row>
    <row r="24" spans="1:2" x14ac:dyDescent="0.25">
      <c r="A24" s="55" t="s">
        <v>151</v>
      </c>
      <c r="B24" s="54">
        <v>3.2810454150205448</v>
      </c>
    </row>
    <row r="25" spans="1:2" x14ac:dyDescent="0.25">
      <c r="A25" s="55" t="s">
        <v>153</v>
      </c>
      <c r="B25" s="54">
        <v>3.2575018379617986</v>
      </c>
    </row>
    <row r="26" spans="1:2" x14ac:dyDescent="0.25">
      <c r="A26" s="55" t="s">
        <v>152</v>
      </c>
      <c r="B26" s="54">
        <v>3.6152182675582591</v>
      </c>
    </row>
    <row r="27" spans="1:2" x14ac:dyDescent="0.25">
      <c r="A27" s="55" t="s">
        <v>154</v>
      </c>
      <c r="B27" s="54">
        <v>3.1049047058738437</v>
      </c>
    </row>
    <row r="28" spans="1:2" x14ac:dyDescent="0.25">
      <c r="A28" s="55" t="s">
        <v>177</v>
      </c>
      <c r="B28" s="54">
        <v>4.4312831516015514</v>
      </c>
    </row>
    <row r="29" spans="1:2" x14ac:dyDescent="0.25">
      <c r="A29" s="55" t="s">
        <v>170</v>
      </c>
      <c r="B29" s="54">
        <v>4.0086563061497769</v>
      </c>
    </row>
    <row r="30" spans="1:2" x14ac:dyDescent="0.25">
      <c r="A30" s="55" t="s">
        <v>156</v>
      </c>
      <c r="B30" s="54">
        <v>4.6941289832173778</v>
      </c>
    </row>
    <row r="31" spans="1:2" x14ac:dyDescent="0.25">
      <c r="A31" s="55" t="s">
        <v>163</v>
      </c>
      <c r="B31" s="54">
        <v>4.25926910627207</v>
      </c>
    </row>
    <row r="32" spans="1:2" x14ac:dyDescent="0.25">
      <c r="A32" s="55" t="s">
        <v>178</v>
      </c>
      <c r="B32" s="54">
        <v>3.7636340966637252</v>
      </c>
    </row>
    <row r="33" spans="1:2" x14ac:dyDescent="0.25">
      <c r="A33" s="55" t="s">
        <v>171</v>
      </c>
      <c r="B33" s="54">
        <v>3.9037634316965346</v>
      </c>
    </row>
    <row r="34" spans="1:2" x14ac:dyDescent="0.25">
      <c r="A34" s="55" t="s">
        <v>157</v>
      </c>
      <c r="B34" s="54">
        <v>3.7951800053002951</v>
      </c>
    </row>
    <row r="35" spans="1:2" x14ac:dyDescent="0.25">
      <c r="A35" s="55" t="s">
        <v>164</v>
      </c>
      <c r="B35" s="54">
        <v>3.5447388949478862</v>
      </c>
    </row>
    <row r="36" spans="1:2" x14ac:dyDescent="0.25">
      <c r="A36" s="55" t="s">
        <v>179</v>
      </c>
      <c r="B36" s="54">
        <v>3.8311627568106399</v>
      </c>
    </row>
    <row r="37" spans="1:2" x14ac:dyDescent="0.25">
      <c r="A37" s="55" t="s">
        <v>172</v>
      </c>
      <c r="B37" s="54">
        <v>4.3270881380118071</v>
      </c>
    </row>
    <row r="38" spans="1:2" x14ac:dyDescent="0.25">
      <c r="A38" s="55" t="s">
        <v>158</v>
      </c>
      <c r="B38" s="54">
        <v>3.5101190957935628</v>
      </c>
    </row>
    <row r="39" spans="1:2" x14ac:dyDescent="0.25">
      <c r="A39" s="55" t="s">
        <v>165</v>
      </c>
      <c r="B39" s="54">
        <v>3.6243543416895103</v>
      </c>
    </row>
    <row r="40" spans="1:2" x14ac:dyDescent="0.25">
      <c r="A40" s="55" t="s">
        <v>173</v>
      </c>
      <c r="B40" s="54">
        <v>3.7271195080940482</v>
      </c>
    </row>
    <row r="41" spans="1:2" x14ac:dyDescent="0.25">
      <c r="A41" s="55" t="s">
        <v>159</v>
      </c>
      <c r="B41" s="54">
        <v>3.0184249567401968</v>
      </c>
    </row>
    <row r="42" spans="1:2" x14ac:dyDescent="0.25">
      <c r="A42" s="55" t="s">
        <v>166</v>
      </c>
      <c r="B42" s="54">
        <v>2.7438295329760223</v>
      </c>
    </row>
    <row r="43" spans="1:2" x14ac:dyDescent="0.25">
      <c r="A43" s="55" t="s">
        <v>174</v>
      </c>
      <c r="B43" s="54">
        <v>3.4867244096325472</v>
      </c>
    </row>
    <row r="44" spans="1:2" x14ac:dyDescent="0.25">
      <c r="A44" s="55" t="s">
        <v>160</v>
      </c>
      <c r="B44" s="54">
        <v>3.7056597246295802</v>
      </c>
    </row>
    <row r="45" spans="1:2" x14ac:dyDescent="0.25">
      <c r="A45" s="55" t="s">
        <v>167</v>
      </c>
      <c r="B45" s="54">
        <v>2.6995178555659707</v>
      </c>
    </row>
    <row r="46" spans="1:2" x14ac:dyDescent="0.25">
      <c r="A46" s="55" t="s">
        <v>175</v>
      </c>
      <c r="B46" s="54">
        <v>5.6200304944328856</v>
      </c>
    </row>
    <row r="47" spans="1:2" x14ac:dyDescent="0.25">
      <c r="A47" s="55" t="s">
        <v>161</v>
      </c>
      <c r="B47" s="54">
        <v>5.2222544587138602</v>
      </c>
    </row>
    <row r="48" spans="1:2" x14ac:dyDescent="0.25">
      <c r="A48" s="55" t="s">
        <v>168</v>
      </c>
      <c r="B48" s="54">
        <v>4.159689123258417</v>
      </c>
    </row>
    <row r="49" spans="1:2" x14ac:dyDescent="0.25">
      <c r="A49" s="55" t="s">
        <v>176</v>
      </c>
      <c r="B49" s="54">
        <v>4.5814640577027275</v>
      </c>
    </row>
    <row r="50" spans="1:2" x14ac:dyDescent="0.25">
      <c r="A50" s="55" t="s">
        <v>162</v>
      </c>
      <c r="B50" s="54">
        <v>4.2010943922274109</v>
      </c>
    </row>
    <row r="51" spans="1:2" x14ac:dyDescent="0.25">
      <c r="A51" s="55" t="s">
        <v>169</v>
      </c>
      <c r="B51" s="54">
        <v>3.5843497425407627</v>
      </c>
    </row>
    <row r="52" spans="1:2" x14ac:dyDescent="0.25">
      <c r="A52" s="55" t="s">
        <v>118</v>
      </c>
      <c r="B52" s="54">
        <v>6.1475050283507997</v>
      </c>
    </row>
    <row r="53" spans="1:2" x14ac:dyDescent="0.25">
      <c r="A53" s="55" t="s">
        <v>117</v>
      </c>
      <c r="B53" s="54">
        <v>4.4146797521705201</v>
      </c>
    </row>
    <row r="54" spans="1:2" x14ac:dyDescent="0.25">
      <c r="A54" s="55" t="s">
        <v>120</v>
      </c>
      <c r="B54" s="54">
        <v>4.1717421845783704</v>
      </c>
    </row>
    <row r="55" spans="1:2" x14ac:dyDescent="0.25">
      <c r="A55" s="55" t="s">
        <v>119</v>
      </c>
      <c r="B55" s="54">
        <v>4.0585815502481299</v>
      </c>
    </row>
    <row r="56" spans="1:2" x14ac:dyDescent="0.25">
      <c r="A56" s="55" t="s">
        <v>116</v>
      </c>
      <c r="B56" s="54">
        <v>5.5681177291058104</v>
      </c>
    </row>
    <row r="57" spans="1:2" x14ac:dyDescent="0.25">
      <c r="A57" s="55" t="s">
        <v>115</v>
      </c>
      <c r="B57" s="54">
        <v>5.1828298244372704</v>
      </c>
    </row>
    <row r="58" spans="1:2" x14ac:dyDescent="0.25">
      <c r="A58" s="55" t="s">
        <v>36</v>
      </c>
      <c r="B58" s="54">
        <v>3.3299999999999996</v>
      </c>
    </row>
    <row r="59" spans="1:2" x14ac:dyDescent="0.25">
      <c r="A59" s="55" t="s">
        <v>37</v>
      </c>
      <c r="B59" s="54">
        <v>3.222</v>
      </c>
    </row>
    <row r="60" spans="1:2" x14ac:dyDescent="0.25">
      <c r="A60" s="55" t="s">
        <v>35</v>
      </c>
      <c r="B60" s="54">
        <v>3.7699999999999996</v>
      </c>
    </row>
    <row r="61" spans="1:2" x14ac:dyDescent="0.25">
      <c r="A61" s="55" t="s">
        <v>78</v>
      </c>
      <c r="B61" s="54">
        <v>2.670820924667221</v>
      </c>
    </row>
    <row r="62" spans="1:2" x14ac:dyDescent="0.25">
      <c r="A62" s="55" t="s">
        <v>198</v>
      </c>
      <c r="B62" s="54">
        <v>4.0284108595041337</v>
      </c>
    </row>
    <row r="63" spans="1:2" x14ac:dyDescent="0.25">
      <c r="A63" s="55" t="s">
        <v>199</v>
      </c>
      <c r="B63" s="54">
        <v>4.3287146666666656</v>
      </c>
    </row>
    <row r="64" spans="1:2" x14ac:dyDescent="0.25">
      <c r="A64" s="55" t="s">
        <v>200</v>
      </c>
      <c r="B64" s="54">
        <v>4.0685371857506363</v>
      </c>
    </row>
    <row r="65" spans="1:2" x14ac:dyDescent="0.25">
      <c r="A65" s="55" t="s">
        <v>201</v>
      </c>
      <c r="B65" s="54">
        <v>4.0579780312500002</v>
      </c>
    </row>
    <row r="66" spans="1:2" x14ac:dyDescent="0.25">
      <c r="A66" s="55" t="s">
        <v>195</v>
      </c>
      <c r="B66" s="54">
        <v>1.1253913846153847</v>
      </c>
    </row>
    <row r="67" spans="1:2" x14ac:dyDescent="0.25">
      <c r="A67" s="55" t="s">
        <v>192</v>
      </c>
      <c r="B67" s="54">
        <v>1.2024999999999999</v>
      </c>
    </row>
    <row r="68" spans="1:2" x14ac:dyDescent="0.25">
      <c r="A68" s="55" t="s">
        <v>196</v>
      </c>
      <c r="B68" s="54">
        <v>0.73341991666666695</v>
      </c>
    </row>
    <row r="69" spans="1:2" x14ac:dyDescent="0.25">
      <c r="A69" s="55" t="s">
        <v>193</v>
      </c>
      <c r="B69" s="54">
        <v>0.86210526315789471</v>
      </c>
    </row>
    <row r="70" spans="1:2" x14ac:dyDescent="0.25">
      <c r="A70" s="55" t="s">
        <v>197</v>
      </c>
      <c r="B70" s="54">
        <v>0.50400311111111118</v>
      </c>
    </row>
    <row r="71" spans="1:2" x14ac:dyDescent="0.25">
      <c r="A71" s="55" t="s">
        <v>194</v>
      </c>
      <c r="B71" s="54">
        <v>0.85687562500000003</v>
      </c>
    </row>
    <row r="72" spans="1:2" x14ac:dyDescent="0.25">
      <c r="A72" s="55" t="s">
        <v>77</v>
      </c>
      <c r="B72" s="54">
        <v>4.0813743944624497</v>
      </c>
    </row>
    <row r="73" spans="1:2" x14ac:dyDescent="0.25">
      <c r="A73" s="55" t="s">
        <v>34</v>
      </c>
      <c r="B73" s="54">
        <v>2.9</v>
      </c>
    </row>
    <row r="74" spans="1:2" x14ac:dyDescent="0.25">
      <c r="A74" s="55" t="s">
        <v>84</v>
      </c>
      <c r="B74" s="54">
        <v>1.73</v>
      </c>
    </row>
    <row r="75" spans="1:2" x14ac:dyDescent="0.25">
      <c r="A75" s="55" t="s">
        <v>87</v>
      </c>
      <c r="B75" s="54">
        <v>2.2200000000000002</v>
      </c>
    </row>
    <row r="76" spans="1:2" x14ac:dyDescent="0.25">
      <c r="A76" s="55" t="s">
        <v>90</v>
      </c>
      <c r="B76" s="54">
        <v>2.25</v>
      </c>
    </row>
    <row r="77" spans="1:2" x14ac:dyDescent="0.25">
      <c r="A77" s="55" t="s">
        <v>93</v>
      </c>
      <c r="B77" s="54">
        <v>2.75</v>
      </c>
    </row>
    <row r="78" spans="1:2" x14ac:dyDescent="0.25">
      <c r="A78" s="55" t="s">
        <v>85</v>
      </c>
      <c r="B78" s="54">
        <v>3.14</v>
      </c>
    </row>
    <row r="79" spans="1:2" x14ac:dyDescent="0.25">
      <c r="A79" s="55" t="s">
        <v>88</v>
      </c>
      <c r="B79" s="54">
        <v>3.13</v>
      </c>
    </row>
    <row r="80" spans="1:2" x14ac:dyDescent="0.25">
      <c r="A80" s="55" t="s">
        <v>91</v>
      </c>
      <c r="B80" s="54">
        <v>3.72</v>
      </c>
    </row>
    <row r="81" spans="1:2" x14ac:dyDescent="0.25">
      <c r="A81" s="55" t="s">
        <v>94</v>
      </c>
      <c r="B81" s="54">
        <v>3.63</v>
      </c>
    </row>
    <row r="82" spans="1:2" x14ac:dyDescent="0.25">
      <c r="A82" s="55" t="s">
        <v>86</v>
      </c>
      <c r="B82" s="54">
        <v>2.35</v>
      </c>
    </row>
    <row r="83" spans="1:2" x14ac:dyDescent="0.25">
      <c r="A83" s="55" t="s">
        <v>89</v>
      </c>
      <c r="B83" s="54">
        <v>2.57</v>
      </c>
    </row>
    <row r="84" spans="1:2" x14ac:dyDescent="0.25">
      <c r="A84" s="55" t="s">
        <v>92</v>
      </c>
      <c r="B84" s="54">
        <v>3.38</v>
      </c>
    </row>
    <row r="85" spans="1:2" x14ac:dyDescent="0.25">
      <c r="A85" s="55" t="s">
        <v>95</v>
      </c>
      <c r="B85" s="54">
        <v>3.97</v>
      </c>
    </row>
    <row r="86" spans="1:2" x14ac:dyDescent="0.25">
      <c r="A86" s="55" t="s">
        <v>188</v>
      </c>
      <c r="B86" s="54"/>
    </row>
    <row r="87" spans="1:2" x14ac:dyDescent="0.25">
      <c r="A87" s="55" t="s">
        <v>189</v>
      </c>
      <c r="B87" s="54"/>
    </row>
    <row r="88" spans="1:2" x14ac:dyDescent="0.25">
      <c r="A88" s="55" t="s">
        <v>190</v>
      </c>
      <c r="B88" s="54"/>
    </row>
    <row r="89" spans="1:2" x14ac:dyDescent="0.25">
      <c r="A89" s="55" t="s">
        <v>191</v>
      </c>
      <c r="B89" s="54"/>
    </row>
    <row r="90" spans="1:2" x14ac:dyDescent="0.25">
      <c r="A90" s="55" t="s">
        <v>180</v>
      </c>
      <c r="B90" s="54"/>
    </row>
    <row r="91" spans="1:2" x14ac:dyDescent="0.25">
      <c r="A91" s="55" t="s">
        <v>181</v>
      </c>
      <c r="B91" s="54"/>
    </row>
    <row r="92" spans="1:2" x14ac:dyDescent="0.25">
      <c r="A92" s="55" t="s">
        <v>182</v>
      </c>
      <c r="B92" s="54"/>
    </row>
    <row r="93" spans="1:2" x14ac:dyDescent="0.25">
      <c r="A93" s="55" t="s">
        <v>183</v>
      </c>
      <c r="B93" s="54"/>
    </row>
    <row r="94" spans="1:2" x14ac:dyDescent="0.25">
      <c r="A94" s="55" t="s">
        <v>184</v>
      </c>
      <c r="B94" s="54"/>
    </row>
    <row r="95" spans="1:2" x14ac:dyDescent="0.25">
      <c r="A95" s="55" t="s">
        <v>185</v>
      </c>
      <c r="B95" s="54"/>
    </row>
    <row r="96" spans="1:2" x14ac:dyDescent="0.25">
      <c r="A96" s="55" t="s">
        <v>186</v>
      </c>
      <c r="B96" s="54"/>
    </row>
    <row r="97" spans="1:2" x14ac:dyDescent="0.25">
      <c r="A97" s="55" t="s">
        <v>187</v>
      </c>
      <c r="B97" s="54"/>
    </row>
    <row r="98" spans="1:2" x14ac:dyDescent="0.25">
      <c r="A98" s="55" t="s">
        <v>210</v>
      </c>
      <c r="B98" s="54"/>
    </row>
    <row r="99" spans="1:2" x14ac:dyDescent="0.25">
      <c r="A99" s="55" t="s">
        <v>211</v>
      </c>
      <c r="B99" s="54"/>
    </row>
    <row r="100" spans="1:2" x14ac:dyDescent="0.25">
      <c r="A100" s="55" t="s">
        <v>212</v>
      </c>
      <c r="B100" s="54"/>
    </row>
    <row r="101" spans="1:2" x14ac:dyDescent="0.25">
      <c r="A101" s="55" t="s">
        <v>213</v>
      </c>
      <c r="B101" s="54"/>
    </row>
    <row r="102" spans="1:2" x14ac:dyDescent="0.25">
      <c r="A102" s="55" t="s">
        <v>205</v>
      </c>
      <c r="B102" s="54"/>
    </row>
    <row r="103" spans="1:2" x14ac:dyDescent="0.25">
      <c r="A103" s="55" t="s">
        <v>202</v>
      </c>
      <c r="B103" s="54"/>
    </row>
    <row r="104" spans="1:2" x14ac:dyDescent="0.25">
      <c r="A104" s="55" t="s">
        <v>203</v>
      </c>
      <c r="B104" s="54"/>
    </row>
    <row r="105" spans="1:2" x14ac:dyDescent="0.25">
      <c r="A105" s="55" t="s">
        <v>204</v>
      </c>
      <c r="B105" s="54"/>
    </row>
    <row r="106" spans="1:2" x14ac:dyDescent="0.25">
      <c r="A106" s="55" t="s">
        <v>206</v>
      </c>
      <c r="B106" s="54"/>
    </row>
    <row r="107" spans="1:2" x14ac:dyDescent="0.25">
      <c r="A107" s="55" t="s">
        <v>207</v>
      </c>
      <c r="B107" s="54"/>
    </row>
    <row r="108" spans="1:2" x14ac:dyDescent="0.25">
      <c r="A108" s="55" t="s">
        <v>208</v>
      </c>
      <c r="B108" s="54"/>
    </row>
    <row r="109" spans="1:2" x14ac:dyDescent="0.25">
      <c r="A109" s="55" t="s">
        <v>209</v>
      </c>
      <c r="B109" s="54"/>
    </row>
    <row r="110" spans="1:2" x14ac:dyDescent="0.25">
      <c r="A110" s="55" t="s">
        <v>271</v>
      </c>
      <c r="B110" s="54">
        <v>6.1475050283507997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3E40-F624-41D6-A5F9-A76C7FE00691}">
  <dimension ref="A1:F18"/>
  <sheetViews>
    <sheetView workbookViewId="0">
      <selection activeCell="F9" sqref="F9"/>
    </sheetView>
  </sheetViews>
  <sheetFormatPr defaultRowHeight="15" x14ac:dyDescent="0.25"/>
  <cols>
    <col min="1" max="1" width="16" bestFit="1" customWidth="1"/>
    <col min="2" max="2" width="25.140625" bestFit="1" customWidth="1"/>
    <col min="3" max="3" width="37.5703125" bestFit="1" customWidth="1"/>
    <col min="4" max="4" width="25.140625" bestFit="1" customWidth="1"/>
    <col min="5" max="5" width="28.5703125" bestFit="1" customWidth="1"/>
    <col min="6" max="6" width="23.7109375" bestFit="1" customWidth="1"/>
  </cols>
  <sheetData>
    <row r="1" spans="1:6" x14ac:dyDescent="0.25">
      <c r="A1" s="53" t="s">
        <v>0</v>
      </c>
      <c r="B1" t="s">
        <v>263</v>
      </c>
    </row>
    <row r="3" spans="1:6" x14ac:dyDescent="0.25">
      <c r="A3" s="53" t="s">
        <v>3</v>
      </c>
      <c r="B3" s="53" t="s">
        <v>218</v>
      </c>
      <c r="C3" s="53" t="s">
        <v>121</v>
      </c>
      <c r="D3" t="s">
        <v>266</v>
      </c>
      <c r="E3" t="s">
        <v>265</v>
      </c>
      <c r="F3" t="s">
        <v>267</v>
      </c>
    </row>
    <row r="4" spans="1:6" x14ac:dyDescent="0.25">
      <c r="A4" t="s">
        <v>127</v>
      </c>
      <c r="B4">
        <v>0</v>
      </c>
      <c r="C4" t="s">
        <v>223</v>
      </c>
      <c r="D4" s="54"/>
      <c r="E4" s="54"/>
      <c r="F4" s="54"/>
    </row>
    <row r="5" spans="1:6" x14ac:dyDescent="0.25">
      <c r="A5" t="s">
        <v>127</v>
      </c>
      <c r="B5">
        <v>5</v>
      </c>
      <c r="C5" t="s">
        <v>262</v>
      </c>
      <c r="D5" s="42">
        <v>1.2475514593216443E-2</v>
      </c>
      <c r="E5" s="42">
        <v>3.6953653978169E-2</v>
      </c>
      <c r="F5" s="42">
        <v>3.0779401351622295E-2</v>
      </c>
    </row>
    <row r="6" spans="1:6" x14ac:dyDescent="0.25">
      <c r="A6" t="s">
        <v>127</v>
      </c>
      <c r="B6">
        <v>7</v>
      </c>
      <c r="C6" t="s">
        <v>222</v>
      </c>
      <c r="D6" s="42">
        <v>8.5569193255663305E-3</v>
      </c>
      <c r="E6" s="42">
        <v>3.1703102042792322E-2</v>
      </c>
      <c r="F6" s="42">
        <v>2.1846777137161131E-2</v>
      </c>
    </row>
    <row r="7" spans="1:6" x14ac:dyDescent="0.25">
      <c r="A7" t="s">
        <v>127</v>
      </c>
      <c r="B7">
        <v>8</v>
      </c>
      <c r="C7" t="s">
        <v>221</v>
      </c>
      <c r="D7" s="42">
        <v>8.6171661257710749E-3</v>
      </c>
      <c r="E7" s="42">
        <v>2.9810570396984894E-2</v>
      </c>
      <c r="F7" s="42">
        <v>2.2583462728675351E-2</v>
      </c>
    </row>
    <row r="8" spans="1:6" x14ac:dyDescent="0.25">
      <c r="A8" t="s">
        <v>127</v>
      </c>
      <c r="B8">
        <v>9</v>
      </c>
      <c r="C8" t="s">
        <v>122</v>
      </c>
      <c r="D8" s="42"/>
      <c r="E8" s="42"/>
      <c r="F8" s="42"/>
    </row>
    <row r="9" spans="1:6" x14ac:dyDescent="0.25">
      <c r="A9" t="s">
        <v>127</v>
      </c>
      <c r="B9" t="s">
        <v>264</v>
      </c>
      <c r="C9" t="s">
        <v>264</v>
      </c>
      <c r="D9" s="42">
        <v>1.1435434620252464E-2</v>
      </c>
      <c r="E9" s="42">
        <v>3.9029938270438193E-2</v>
      </c>
      <c r="F9" s="42">
        <v>2.8464716815707329E-2</v>
      </c>
    </row>
    <row r="10" spans="1:6" x14ac:dyDescent="0.25">
      <c r="A10" t="s">
        <v>32</v>
      </c>
      <c r="B10">
        <v>0</v>
      </c>
      <c r="C10" t="s">
        <v>223</v>
      </c>
      <c r="D10" s="42"/>
      <c r="E10" s="42"/>
      <c r="F10" s="42"/>
    </row>
    <row r="11" spans="1:6" x14ac:dyDescent="0.25">
      <c r="A11" t="s">
        <v>32</v>
      </c>
      <c r="B11">
        <v>8</v>
      </c>
      <c r="C11" t="s">
        <v>221</v>
      </c>
      <c r="D11" s="42">
        <v>7.9790263990444175E-3</v>
      </c>
      <c r="E11" s="42">
        <v>2.6199977436282579E-2</v>
      </c>
      <c r="F11" s="42">
        <v>2.0754903878433845E-2</v>
      </c>
    </row>
    <row r="12" spans="1:6" x14ac:dyDescent="0.25">
      <c r="A12" t="s">
        <v>32</v>
      </c>
      <c r="B12">
        <v>9</v>
      </c>
      <c r="C12" t="s">
        <v>122</v>
      </c>
      <c r="D12" s="42"/>
      <c r="E12" s="42"/>
      <c r="F12" s="42"/>
    </row>
    <row r="13" spans="1:6" x14ac:dyDescent="0.25">
      <c r="A13" t="s">
        <v>33</v>
      </c>
      <c r="B13">
        <v>0</v>
      </c>
      <c r="C13" t="s">
        <v>223</v>
      </c>
      <c r="D13" s="42"/>
      <c r="E13" s="42"/>
      <c r="F13" s="42"/>
    </row>
    <row r="14" spans="1:6" x14ac:dyDescent="0.25">
      <c r="A14" t="s">
        <v>33</v>
      </c>
      <c r="B14">
        <v>5</v>
      </c>
      <c r="C14" t="s">
        <v>262</v>
      </c>
      <c r="D14" s="42">
        <v>1.2396056789716692E-2</v>
      </c>
      <c r="E14" s="42">
        <v>3.7860417757582733E-2</v>
      </c>
      <c r="F14" s="42">
        <v>3.2060800902498326E-2</v>
      </c>
    </row>
    <row r="15" spans="1:6" x14ac:dyDescent="0.25">
      <c r="A15" t="s">
        <v>33</v>
      </c>
      <c r="B15">
        <v>7</v>
      </c>
      <c r="C15" t="s">
        <v>222</v>
      </c>
      <c r="D15" s="42">
        <v>8.5957142440898204E-3</v>
      </c>
      <c r="E15" s="42">
        <v>3.1920118910335207E-2</v>
      </c>
      <c r="F15" s="42">
        <v>2.1661004636927515E-2</v>
      </c>
    </row>
    <row r="16" spans="1:6" x14ac:dyDescent="0.25">
      <c r="A16" t="s">
        <v>33</v>
      </c>
      <c r="B16">
        <v>8</v>
      </c>
      <c r="C16" t="s">
        <v>221</v>
      </c>
      <c r="D16" s="42">
        <v>7.0070716758304629E-3</v>
      </c>
      <c r="E16" s="42">
        <v>2.4563282155330195E-2</v>
      </c>
      <c r="F16" s="42">
        <v>2.2915054358628634E-2</v>
      </c>
    </row>
    <row r="17" spans="1:6" x14ac:dyDescent="0.25">
      <c r="A17" t="s">
        <v>33</v>
      </c>
      <c r="B17">
        <v>9</v>
      </c>
      <c r="C17" t="s">
        <v>122</v>
      </c>
      <c r="D17" s="42"/>
      <c r="E17" s="42"/>
      <c r="F17" s="42"/>
    </row>
    <row r="18" spans="1:6" x14ac:dyDescent="0.25">
      <c r="A18" t="s">
        <v>33</v>
      </c>
      <c r="B18" t="s">
        <v>264</v>
      </c>
      <c r="C18" t="s">
        <v>264</v>
      </c>
      <c r="D18" s="42">
        <v>1.1523484548013153E-2</v>
      </c>
      <c r="E18" s="42">
        <v>3.8621414990441028E-2</v>
      </c>
      <c r="F18" s="42">
        <v>3.1024354641672289E-2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4E436-B9EA-4116-A61B-677E47709F4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F4539-A1E0-4FE2-8122-91AD381B9B28}">
  <dimension ref="A1:F7"/>
  <sheetViews>
    <sheetView tabSelected="1" workbookViewId="0">
      <selection activeCell="D2" sqref="D2"/>
    </sheetView>
  </sheetViews>
  <sheetFormatPr defaultColWidth="9.42578125" defaultRowHeight="15" x14ac:dyDescent="0.25"/>
  <cols>
    <col min="1" max="1" width="23" bestFit="1" customWidth="1"/>
    <col min="2" max="2" width="12" bestFit="1" customWidth="1"/>
    <col min="3" max="3" width="12" customWidth="1"/>
    <col min="5" max="5" width="23" bestFit="1" customWidth="1"/>
  </cols>
  <sheetData>
    <row r="1" spans="1:6" x14ac:dyDescent="0.25">
      <c r="A1" s="55" t="s">
        <v>36</v>
      </c>
      <c r="B1" s="54">
        <v>0.52500000000000002</v>
      </c>
      <c r="C1" s="56">
        <f>B1/F1</f>
        <v>0.15765765765765768</v>
      </c>
      <c r="E1" s="55" t="s">
        <v>36</v>
      </c>
      <c r="F1" s="54">
        <v>3.3299999999999996</v>
      </c>
    </row>
    <row r="2" spans="1:6" x14ac:dyDescent="0.25">
      <c r="A2" s="55" t="s">
        <v>37</v>
      </c>
      <c r="B2" s="54">
        <v>0.32666666666666672</v>
      </c>
      <c r="C2" s="56">
        <f t="shared" ref="C2:C7" si="0">B2/F2</f>
        <v>0.10138630250362096</v>
      </c>
      <c r="E2" s="55" t="s">
        <v>37</v>
      </c>
      <c r="F2" s="54">
        <v>3.222</v>
      </c>
    </row>
    <row r="3" spans="1:6" x14ac:dyDescent="0.25">
      <c r="A3" s="55" t="s">
        <v>35</v>
      </c>
      <c r="B3" s="54">
        <v>1.1583333333333332</v>
      </c>
      <c r="C3" s="56">
        <f t="shared" si="0"/>
        <v>0.3072502210433245</v>
      </c>
      <c r="E3" s="55" t="s">
        <v>35</v>
      </c>
      <c r="F3" s="54">
        <v>3.7699999999999996</v>
      </c>
    </row>
    <row r="4" spans="1:6" x14ac:dyDescent="0.25">
      <c r="A4" s="55" t="s">
        <v>78</v>
      </c>
      <c r="B4" s="54">
        <v>0.32439224999999999</v>
      </c>
      <c r="C4" s="56">
        <f t="shared" si="0"/>
        <v>0.12145788098482066</v>
      </c>
      <c r="E4" s="55" t="s">
        <v>78</v>
      </c>
      <c r="F4" s="54">
        <v>2.670820924667221</v>
      </c>
    </row>
    <row r="5" spans="1:6" x14ac:dyDescent="0.25">
      <c r="A5" s="55" t="s">
        <v>173</v>
      </c>
      <c r="B5" s="54">
        <v>0.16237499999999999</v>
      </c>
      <c r="C5" s="56">
        <f t="shared" si="0"/>
        <v>4.356581527567769E-2</v>
      </c>
      <c r="E5" s="55" t="s">
        <v>173</v>
      </c>
      <c r="F5" s="54">
        <v>3.7271195080940482</v>
      </c>
    </row>
    <row r="6" spans="1:6" x14ac:dyDescent="0.25">
      <c r="A6" s="55" t="s">
        <v>159</v>
      </c>
      <c r="B6" s="54">
        <v>0.17742763157894736</v>
      </c>
      <c r="C6" s="56">
        <f t="shared" si="0"/>
        <v>5.8781528155188452E-2</v>
      </c>
      <c r="E6" s="55" t="s">
        <v>159</v>
      </c>
      <c r="F6" s="54">
        <v>3.0184249567401968</v>
      </c>
    </row>
    <row r="7" spans="1:6" x14ac:dyDescent="0.25">
      <c r="A7" s="55" t="s">
        <v>166</v>
      </c>
      <c r="B7" s="54">
        <v>0.16131907894736844</v>
      </c>
      <c r="C7" s="56">
        <f t="shared" si="0"/>
        <v>5.8793404258025449E-2</v>
      </c>
      <c r="E7" s="55" t="s">
        <v>166</v>
      </c>
      <c r="F7" s="54">
        <v>2.7438295329760223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CottonObserved</vt:lpstr>
      <vt:lpstr>Sheet3</vt:lpstr>
      <vt:lpstr>Sheet2</vt:lpstr>
      <vt:lpstr>Sheet1</vt:lpstr>
      <vt:lpstr>Sheet4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2023-03-15T06:40:08Z</dcterms:modified>
</cp:coreProperties>
</file>