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8_{32BD3865-0859-4AC5-8F01-6E211D58D598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7" r:id="rId1"/>
  </sheets>
  <externalReferences>
    <externalReference r:id="rId2"/>
  </externalReferences>
  <definedNames>
    <definedName name="a" localSheetId="0">[1]Sheet2!#REF!</definedName>
    <definedName name="a">[1]Sheet2!#REF!</definedName>
    <definedName name="AvGMCotton" localSheetId="0">#REF!</definedName>
    <definedName name="AvGMCotton">#REF!</definedName>
    <definedName name="AvGMSorg" localSheetId="0">#REF!</definedName>
    <definedName name="AvGMSorg">#REF!</definedName>
    <definedName name="AvGMWht" localSheetId="0">#REF!</definedName>
    <definedName name="AvGMWht">#REF!</definedName>
    <definedName name="AvYldCotton" localSheetId="0">#REF!</definedName>
    <definedName name="AvYldCotton">#REF!</definedName>
    <definedName name="AvYldSorg" localSheetId="0">#REF!</definedName>
    <definedName name="AvYldSorg">#REF!</definedName>
    <definedName name="AvYldWht" localSheetId="0">#REF!</definedName>
    <definedName name="AvYldWht">#REF!</definedName>
    <definedName name="b" localSheetId="0">[1]Sheet2!#REF!</definedName>
    <definedName name="b">[1]Sheet2!#REF!</definedName>
    <definedName name="bd" localSheetId="0">#REF!</definedName>
    <definedName name="bd">#REF!</definedName>
    <definedName name="CYear" localSheetId="0">#REF!</definedName>
    <definedName name="CYear">#REF!</definedName>
    <definedName name="dlayr" localSheetId="0">#REF!</definedName>
    <definedName name="dlayr">#REF!</definedName>
    <definedName name="e" localSheetId="0">[1]Sheet2!#REF!</definedName>
    <definedName name="e">[1]Sheet2!#REF!</definedName>
    <definedName name="p" localSheetId="0">[1]Sheet2!#REF!</definedName>
    <definedName name="p">[1]Sheet2!#REF!</definedName>
    <definedName name="PostCost" localSheetId="0">#REF!</definedName>
    <definedName name="PostCost">#REF!</definedName>
    <definedName name="PreCost" localSheetId="0">#REF!</definedName>
    <definedName name="PreCost">#REF!</definedName>
    <definedName name="_xlnm.Print_Titles" localSheetId="0">[1]Locn!#REF!</definedName>
    <definedName name="_xlnm.Print_Titles">[1]Locn!#REF!</definedName>
    <definedName name="SprayCost" localSheetId="0">#REF!</definedName>
    <definedName name="SprayCost">#REF!</definedName>
    <definedName name="Sprays" localSheetId="0">#REF!</definedName>
    <definedName name="Sprays">#REF!</definedName>
    <definedName name="SYear" localSheetId="0">#REF!</definedName>
    <definedName name="SYear">#REF!</definedName>
    <definedName name="WYear" localSheetId="0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18" i="7" l="1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17" i="7"/>
  <c r="N1271" i="7"/>
  <c r="N1270" i="7"/>
  <c r="N1269" i="7"/>
  <c r="N1268" i="7"/>
  <c r="M1262" i="7"/>
  <c r="N1262" i="7" s="1"/>
  <c r="M1261" i="7"/>
  <c r="N1261" i="7" s="1"/>
  <c r="M1260" i="7"/>
  <c r="N1260" i="7" s="1"/>
  <c r="M1259" i="7"/>
  <c r="N1259" i="7" s="1"/>
  <c r="M1258" i="7"/>
  <c r="N1258" i="7" s="1"/>
  <c r="M1257" i="7"/>
  <c r="N1257" i="7" s="1"/>
  <c r="M1252" i="7"/>
  <c r="N1252" i="7" s="1"/>
  <c r="M1251" i="7"/>
  <c r="N1251" i="7" s="1"/>
  <c r="M1250" i="7"/>
  <c r="N1250" i="7" s="1"/>
  <c r="M1249" i="7"/>
  <c r="N1249" i="7" s="1"/>
  <c r="M1248" i="7"/>
  <c r="N1248" i="7" s="1"/>
  <c r="M1247" i="7"/>
  <c r="N1247" i="7" s="1"/>
  <c r="M1242" i="7"/>
  <c r="N1242" i="7" s="1"/>
  <c r="M1241" i="7"/>
  <c r="N1241" i="7" s="1"/>
  <c r="M1240" i="7"/>
  <c r="N1240" i="7" s="1"/>
  <c r="M1239" i="7"/>
  <c r="N1239" i="7" s="1"/>
  <c r="M1238" i="7"/>
  <c r="N1238" i="7" s="1"/>
  <c r="M1237" i="7"/>
  <c r="N1237" i="7" s="1"/>
  <c r="M1228" i="7"/>
  <c r="N1228" i="7" s="1"/>
  <c r="M1229" i="7"/>
  <c r="M1230" i="7"/>
  <c r="M1231" i="7"/>
  <c r="M1232" i="7"/>
  <c r="M1227" i="7"/>
  <c r="N1227" i="7" s="1"/>
  <c r="M564" i="7"/>
  <c r="M563" i="7"/>
  <c r="M562" i="7"/>
  <c r="M561" i="7"/>
  <c r="M560" i="7"/>
  <c r="N560" i="7" s="1"/>
  <c r="M559" i="7"/>
  <c r="M558" i="7"/>
  <c r="M557" i="7"/>
  <c r="N557" i="7" s="1"/>
  <c r="M556" i="7"/>
  <c r="M555" i="7"/>
  <c r="M554" i="7"/>
  <c r="M553" i="7"/>
  <c r="N553" i="7" s="1"/>
  <c r="N1232" i="7"/>
  <c r="N1231" i="7"/>
  <c r="N1230" i="7"/>
  <c r="N1229" i="7"/>
  <c r="N564" i="7"/>
  <c r="N563" i="7"/>
  <c r="N561" i="7"/>
  <c r="N559" i="7"/>
  <c r="N558" i="7"/>
  <c r="N556" i="7"/>
  <c r="N555" i="7"/>
  <c r="N554" i="7"/>
  <c r="M317" i="7"/>
  <c r="M318" i="7"/>
  <c r="M319" i="7"/>
  <c r="M320" i="7"/>
  <c r="M321" i="7"/>
  <c r="N321" i="7" s="1"/>
  <c r="M322" i="7"/>
  <c r="N322" i="7" s="1"/>
  <c r="M323" i="7"/>
  <c r="N323" i="7" s="1"/>
  <c r="M316" i="7"/>
  <c r="N316" i="7" s="1"/>
  <c r="N320" i="7"/>
  <c r="N319" i="7"/>
  <c r="N318" i="7"/>
  <c r="N317" i="7"/>
  <c r="N57" i="7"/>
  <c r="N48" i="7"/>
  <c r="N39" i="7"/>
  <c r="N30" i="7"/>
  <c r="N21" i="7"/>
  <c r="N12" i="7"/>
  <c r="AF280" i="7" l="1"/>
  <c r="AD280" i="7"/>
  <c r="C280" i="7"/>
  <c r="B279" i="7"/>
  <c r="B278" i="7"/>
  <c r="B277" i="7"/>
  <c r="AF276" i="7"/>
  <c r="AD276" i="7"/>
  <c r="C276" i="7"/>
  <c r="B275" i="7"/>
  <c r="B274" i="7"/>
  <c r="B273" i="7"/>
  <c r="B272" i="7"/>
  <c r="AG280" i="7" l="1"/>
  <c r="AG276" i="7"/>
  <c r="BJ151" i="7"/>
  <c r="BI151" i="7"/>
  <c r="BH151" i="7"/>
  <c r="BJ150" i="7"/>
  <c r="BI150" i="7"/>
  <c r="BH150" i="7"/>
  <c r="BJ149" i="7"/>
  <c r="BI149" i="7"/>
  <c r="BH149" i="7"/>
  <c r="BJ148" i="7"/>
  <c r="BI148" i="7"/>
  <c r="BH148" i="7"/>
  <c r="BJ147" i="7"/>
  <c r="BI147" i="7"/>
  <c r="BH147" i="7"/>
  <c r="BJ146" i="7"/>
  <c r="BI146" i="7"/>
  <c r="BH146" i="7"/>
  <c r="BJ145" i="7"/>
  <c r="BI145" i="7"/>
  <c r="BH145" i="7"/>
  <c r="BJ144" i="7"/>
  <c r="BI144" i="7"/>
  <c r="BH144" i="7"/>
  <c r="BH143" i="7"/>
  <c r="BH142" i="7"/>
  <c r="BH141" i="7"/>
  <c r="BJ139" i="7"/>
  <c r="BI139" i="7"/>
  <c r="BH139" i="7"/>
  <c r="BJ138" i="7"/>
  <c r="BI138" i="7"/>
  <c r="BH138" i="7"/>
  <c r="BJ137" i="7"/>
  <c r="BI137" i="7"/>
  <c r="BJ136" i="7"/>
  <c r="BI136" i="7"/>
  <c r="BH136" i="7"/>
  <c r="BJ135" i="7"/>
  <c r="BI135" i="7"/>
  <c r="BH135" i="7"/>
  <c r="BJ134" i="7"/>
  <c r="BI134" i="7"/>
  <c r="BH134" i="7"/>
  <c r="BJ133" i="7"/>
  <c r="BI133" i="7"/>
  <c r="BH133" i="7"/>
  <c r="BJ132" i="7"/>
  <c r="BI132" i="7"/>
  <c r="BH132" i="7"/>
  <c r="BJ131" i="7"/>
  <c r="BI131" i="7"/>
  <c r="BH131" i="7"/>
  <c r="BJ130" i="7"/>
  <c r="BI130" i="7"/>
  <c r="BH130" i="7"/>
  <c r="BJ129" i="7"/>
  <c r="BI129" i="7"/>
  <c r="BH129" i="7"/>
  <c r="BJ128" i="7"/>
  <c r="BI128" i="7"/>
  <c r="BH128" i="7"/>
  <c r="BJ127" i="7"/>
  <c r="BI127" i="7"/>
  <c r="BH127" i="7"/>
  <c r="BJ125" i="7"/>
  <c r="BI125" i="7"/>
  <c r="BH125" i="7"/>
  <c r="BJ123" i="7"/>
  <c r="BI123" i="7"/>
  <c r="BH123" i="7"/>
  <c r="BJ121" i="7"/>
  <c r="BI121" i="7"/>
  <c r="BH121" i="7"/>
  <c r="BJ120" i="7"/>
  <c r="BI120" i="7"/>
  <c r="BH120" i="7"/>
  <c r="BJ119" i="7"/>
  <c r="BI119" i="7"/>
  <c r="BH119" i="7"/>
  <c r="BH118" i="7"/>
  <c r="BH117" i="7"/>
  <c r="BH116" i="7"/>
  <c r="BH115" i="7"/>
  <c r="BH114" i="7"/>
  <c r="BH113" i="7"/>
  <c r="BH112" i="7"/>
  <c r="BH111" i="7"/>
  <c r="BH110" i="7"/>
  <c r="BH109" i="7"/>
  <c r="BJ108" i="7"/>
  <c r="BI108" i="7"/>
  <c r="BH108" i="7"/>
  <c r="BJ107" i="7"/>
  <c r="BI107" i="7"/>
  <c r="BH107" i="7"/>
  <c r="BJ106" i="7"/>
  <c r="BI106" i="7"/>
  <c r="BH106" i="7"/>
  <c r="BJ105" i="7"/>
  <c r="BI105" i="7"/>
  <c r="BH105" i="7"/>
  <c r="BJ104" i="7"/>
  <c r="BI104" i="7"/>
  <c r="BH104" i="7"/>
  <c r="BJ103" i="7"/>
  <c r="BI103" i="7"/>
  <c r="BH103" i="7"/>
  <c r="BJ102" i="7"/>
  <c r="BI102" i="7"/>
  <c r="BH102" i="7"/>
  <c r="BJ101" i="7"/>
  <c r="BI101" i="7"/>
  <c r="BH101" i="7"/>
  <c r="BJ100" i="7"/>
  <c r="BI100" i="7"/>
  <c r="BH100" i="7"/>
  <c r="BJ99" i="7"/>
  <c r="BI99" i="7"/>
  <c r="BH99" i="7"/>
  <c r="BJ98" i="7"/>
  <c r="BI98" i="7"/>
  <c r="BH98" i="7"/>
  <c r="BJ97" i="7"/>
  <c r="BI97" i="7"/>
  <c r="BH97" i="7"/>
  <c r="BH96" i="7"/>
  <c r="BH95" i="7"/>
  <c r="BJ94" i="7"/>
  <c r="BI94" i="7"/>
  <c r="BH94" i="7"/>
  <c r="BJ93" i="7"/>
  <c r="BI93" i="7"/>
  <c r="BH93" i="7"/>
  <c r="BJ92" i="7"/>
  <c r="BI92" i="7"/>
  <c r="BH92" i="7"/>
  <c r="BJ91" i="7"/>
  <c r="BI91" i="7"/>
  <c r="BH91" i="7"/>
  <c r="BH90" i="7"/>
  <c r="BH89" i="7"/>
  <c r="BH88" i="7"/>
  <c r="BH87" i="7"/>
  <c r="BH86" i="7"/>
  <c r="BH85" i="7"/>
  <c r="BH84" i="7"/>
  <c r="BH83" i="7"/>
  <c r="BH82" i="7"/>
  <c r="BH81" i="7"/>
  <c r="BJ80" i="7"/>
  <c r="BI80" i="7"/>
  <c r="BH80" i="7"/>
  <c r="BJ79" i="7"/>
  <c r="BI79" i="7"/>
  <c r="BH79" i="7"/>
  <c r="BJ78" i="7"/>
  <c r="BI78" i="7"/>
  <c r="BH78" i="7"/>
  <c r="BJ77" i="7"/>
  <c r="BI77" i="7"/>
  <c r="BH77" i="7"/>
  <c r="BJ76" i="7"/>
  <c r="BI76" i="7"/>
  <c r="BH76" i="7"/>
  <c r="BJ75" i="7"/>
  <c r="BI75" i="7"/>
  <c r="BH75" i="7"/>
  <c r="BJ74" i="7"/>
  <c r="BI74" i="7"/>
  <c r="BH74" i="7"/>
  <c r="BJ73" i="7"/>
  <c r="BI73" i="7"/>
  <c r="BH73" i="7"/>
  <c r="BJ72" i="7"/>
  <c r="BI72" i="7"/>
  <c r="BH72" i="7"/>
  <c r="BJ71" i="7"/>
  <c r="BI71" i="7"/>
  <c r="BH71" i="7"/>
  <c r="BJ70" i="7"/>
  <c r="BI70" i="7"/>
  <c r="BH70" i="7"/>
  <c r="BJ69" i="7"/>
  <c r="BI69" i="7"/>
  <c r="BH69" i="7"/>
  <c r="BJ68" i="7"/>
  <c r="BI68" i="7"/>
  <c r="BH68" i="7"/>
  <c r="BH67" i="7"/>
  <c r="BJ66" i="7"/>
  <c r="BI66" i="7"/>
  <c r="BH66" i="7"/>
  <c r="BJ64" i="7"/>
  <c r="BI64" i="7"/>
  <c r="BH64" i="7"/>
  <c r="BJ62" i="7"/>
  <c r="BI62" i="7"/>
  <c r="BH62" i="7"/>
  <c r="BJ61" i="7"/>
  <c r="BI61" i="7"/>
  <c r="BH61" i="7"/>
  <c r="BH60" i="7"/>
  <c r="BJ60" i="7"/>
  <c r="BI60" i="7"/>
  <c r="BK65" i="7"/>
  <c r="BL65" i="7"/>
  <c r="BM65" i="7"/>
  <c r="BK124" i="7"/>
  <c r="BL124" i="7"/>
  <c r="BM124" i="7"/>
  <c r="BK140" i="7"/>
  <c r="BL140" i="7"/>
  <c r="BM140" i="7"/>
  <c r="R4" i="7" l="1"/>
  <c r="O4" i="7"/>
  <c r="C5" i="7"/>
  <c r="C4" i="7"/>
  <c r="C3" i="7"/>
  <c r="C2" i="7"/>
</calcChain>
</file>

<file path=xl/sharedStrings.xml><?xml version="1.0" encoding="utf-8"?>
<sst xmlns="http://schemas.openxmlformats.org/spreadsheetml/2006/main" count="1338" uniqueCount="179">
  <si>
    <t>Age</t>
  </si>
  <si>
    <t>SimulationName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</si>
  <si>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</si>
  <si>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</si>
  <si>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</si>
  <si>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</si>
  <si>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</si>
  <si>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</si>
  <si>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</si>
  <si>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</si>
  <si>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Eucalyptus.BelowGround.Wt</t>
  </si>
  <si>
    <t>Eucalyptus.Stem.DBH.Value()</t>
  </si>
  <si>
    <t>Eucalyptus.Stem.Ht.Value()</t>
  </si>
  <si>
    <t>Eucalyptus.RootShootRatio.Value()</t>
  </si>
  <si>
    <t>Survival</t>
  </si>
  <si>
    <t>Stemsperha</t>
  </si>
  <si>
    <t>Eucalyptus.StemVol.Value()</t>
  </si>
  <si>
    <t>Eucalyptus.CourseRoot.Wt</t>
  </si>
  <si>
    <t>Eucalyptus.FineRoot.Wt</t>
  </si>
  <si>
    <t>Eucalyptus.Total.Live.Wt</t>
  </si>
  <si>
    <t>NO3mMD1</t>
  </si>
  <si>
    <t>NH4kgphaD1</t>
  </si>
  <si>
    <t>NH4kgphaD2</t>
  </si>
  <si>
    <t>NH4kgphaD3</t>
  </si>
  <si>
    <t>NO3kgphaD1</t>
  </si>
  <si>
    <t>NO3kgphaD2</t>
  </si>
  <si>
    <t>NO3kgphaD3</t>
  </si>
  <si>
    <t>NH4kgphaD4</t>
  </si>
  <si>
    <t>NO3kgphaD4</t>
  </si>
  <si>
    <t>NH4kgphaD5</t>
  </si>
  <si>
    <t>NO3kgphaD5</t>
  </si>
  <si>
    <t>NH4kgphaD6</t>
  </si>
  <si>
    <t>NO3kgphaD6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</si>
  <si>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</si>
  <si>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</si>
  <si>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</si>
  <si>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</si>
  <si>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</si>
  <si>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</si>
  <si>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SWD1</t>
  </si>
  <si>
    <t>SWD2</t>
  </si>
  <si>
    <t>SWD3</t>
  </si>
  <si>
    <t>SWD4</t>
  </si>
  <si>
    <t>SWD5</t>
  </si>
  <si>
    <t>SWD6</t>
  </si>
  <si>
    <t>NConcLeafWtdMean (%)</t>
  </si>
  <si>
    <t>NContentTotal (kg/ha)</t>
  </si>
  <si>
    <t>LiveFoliarN (kg/ha)</t>
  </si>
  <si>
    <t>TotalFoliarN (kg/ha)</t>
  </si>
  <si>
    <t>Eucalyptus.Stem.BA (m2/ha)</t>
  </si>
  <si>
    <t>Eucalyptus.StemWood.BasicDensity (kg/m3)</t>
  </si>
  <si>
    <t>Eucalyptus.Leaf.Nconc (%)</t>
  </si>
  <si>
    <t>Eucalyptus.Flower.Wt</t>
  </si>
  <si>
    <t>Eucalyptus.Leaf.Dead.Wt</t>
  </si>
  <si>
    <t>StGRdEg</t>
  </si>
  <si>
    <t>StGRdEn</t>
  </si>
  <si>
    <t>StGRdEnT</t>
  </si>
  <si>
    <t>Eucalyptus.StemVolUB.Value()</t>
  </si>
  <si>
    <t>Eucalyptus.Stem.MAI.Value()</t>
  </si>
  <si>
    <t>Eucalyptus.Stem.BarkThickness.Value()</t>
  </si>
  <si>
    <t>FuradouroC</t>
  </si>
  <si>
    <t>FuradouroF</t>
  </si>
  <si>
    <t>FuradouroI</t>
  </si>
  <si>
    <t>FuradouroIL</t>
  </si>
  <si>
    <t>Eucalyptus.Leaf.ResidenceTime.Value()</t>
  </si>
  <si>
    <t>LewishamEnI</t>
  </si>
  <si>
    <t>LewishamEgI</t>
  </si>
  <si>
    <t>Forest Floor Litter Biomass</t>
  </si>
  <si>
    <t>Accumulated Litterfall.Wt</t>
  </si>
  <si>
    <t>SLA juvenile</t>
  </si>
  <si>
    <t>SLA</t>
  </si>
  <si>
    <t>Eucalyptus.Stem.Wood.Wt</t>
  </si>
  <si>
    <t>Litterfall</t>
  </si>
  <si>
    <t>AracruzCultgrandisC15</t>
  </si>
  <si>
    <t>AracruzCultgrandisC22</t>
  </si>
  <si>
    <t>CoffsHarbour</t>
  </si>
  <si>
    <t>CurveloSiteCultC3334</t>
  </si>
  <si>
    <t>CurveloSiteCultC3336</t>
  </si>
  <si>
    <t>GympieTreatmentC</t>
  </si>
  <si>
    <t>GympieTreatmentF</t>
  </si>
  <si>
    <t>GympieTreatmentI</t>
  </si>
  <si>
    <t>GympieTreatmentIF</t>
  </si>
  <si>
    <t>ItacambiraSiteCultC3334</t>
  </si>
  <si>
    <t>ItacambiraSiteCultC3336</t>
  </si>
  <si>
    <t>Luisantonio0K</t>
  </si>
  <si>
    <t>Luisantonio0P</t>
  </si>
  <si>
    <t>Luisantonio125K</t>
  </si>
  <si>
    <t>Luisantonio13P</t>
  </si>
  <si>
    <t>Luisantonio26P</t>
  </si>
  <si>
    <t>Luisantonio40P</t>
  </si>
  <si>
    <t>Luisantonio41K</t>
  </si>
  <si>
    <t>Luisantonio83K</t>
  </si>
  <si>
    <t>LuisantonioN0</t>
  </si>
  <si>
    <t>LuisantonioN100</t>
  </si>
  <si>
    <t>LuisantonioN150</t>
  </si>
  <si>
    <t>LuisantonioN50</t>
  </si>
  <si>
    <t>Mogiguacu0K</t>
  </si>
  <si>
    <t>Mogiguacu0P</t>
  </si>
  <si>
    <t>Mogiguacu125K</t>
  </si>
  <si>
    <t>Mogiguacu13P</t>
  </si>
  <si>
    <t>Mogiguacu26P</t>
  </si>
  <si>
    <t>Mogiguacu40P</t>
  </si>
  <si>
    <t>Mogiguacu41K</t>
  </si>
  <si>
    <t>Mogiguacu83K</t>
  </si>
  <si>
    <t>MogiguacuN0</t>
  </si>
  <si>
    <t>MogiguacuN100</t>
  </si>
  <si>
    <t>MogiguacuN150</t>
  </si>
  <si>
    <t>MogiguacuN50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</si>
  <si>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</si>
  <si>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</si>
  <si>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</si>
  <si>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</si>
  <si>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</si>
  <si>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</si>
  <si>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</si>
  <si>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</si>
  <si>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</si>
  <si>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</si>
  <si>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</si>
  <si>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</si>
  <si>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</si>
  <si>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</si>
  <si>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</si>
  <si>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</si>
  <si>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</si>
  <si>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</si>
  <si>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MonteDouradoClayey</t>
  </si>
  <si>
    <t>MonteDouradoSandy</t>
  </si>
  <si>
    <t>Paulistania0K</t>
  </si>
  <si>
    <t>Paulistania0P</t>
  </si>
  <si>
    <t>Paulistania125K</t>
  </si>
  <si>
    <t>Paulistania13P</t>
  </si>
  <si>
    <t>Paulistania191K</t>
  </si>
  <si>
    <t>Paulistania250K</t>
  </si>
  <si>
    <t>Paulistania26P</t>
  </si>
  <si>
    <t>Paulistania40P</t>
  </si>
  <si>
    <t>Paulistania41K</t>
  </si>
  <si>
    <t>Paulistania83K</t>
  </si>
  <si>
    <t>PaulistaniaN0</t>
  </si>
  <si>
    <t>PaulistaniaN100</t>
  </si>
  <si>
    <t>PaulistaniaN150</t>
  </si>
  <si>
    <t>PaulistaniaN50</t>
  </si>
  <si>
    <t>Ribasdoriopardo0K</t>
  </si>
  <si>
    <t>Ribasdoriopardo0P</t>
  </si>
  <si>
    <t>Ribasdoriopardo125K</t>
  </si>
  <si>
    <t>Ribasdoriopardo13P</t>
  </si>
  <si>
    <t>Ribasdoriopardo26P</t>
  </si>
  <si>
    <t>Ribasdoriopardo40P</t>
  </si>
  <si>
    <t>Ribasdoriopardo41K</t>
  </si>
  <si>
    <t>Ribasdoriopardo83K</t>
  </si>
  <si>
    <t>RibasdoriopardoN0</t>
  </si>
  <si>
    <t>RibasdoriopardoN100</t>
  </si>
  <si>
    <t>RibasdoriopardoN150</t>
  </si>
  <si>
    <t>RibasdoriopardoN50</t>
  </si>
  <si>
    <t>SantanadoParaisoIrrHighNHigh</t>
  </si>
  <si>
    <t>SantanadoParaisoIrrHighNZero</t>
  </si>
  <si>
    <t>SantanadoParaisoIrrZeroNZero</t>
  </si>
  <si>
    <t>Wagga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</si>
  <si>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</si>
  <si>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</si>
  <si>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</si>
  <si>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</si>
  <si>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</si>
  <si>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</si>
  <si>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</si>
  <si>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</si>
  <si>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</si>
  <si>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</si>
  <si>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Eucalyptus.Wood.Wt??</t>
  </si>
  <si>
    <t>SLA?</t>
  </si>
  <si>
    <t>Eucalyptus.Stem.MAIub.Value()</t>
  </si>
  <si>
    <t>SilverCreekD</t>
  </si>
  <si>
    <t>TotalAGN (g/m2)</t>
  </si>
  <si>
    <t>WestfieldT1N0</t>
  </si>
  <si>
    <t>WestfieldT5N2000</t>
  </si>
  <si>
    <t>WestfieldT2N950</t>
  </si>
  <si>
    <t>WestfieldT3N300</t>
  </si>
  <si>
    <t>WestfieldT4N600</t>
  </si>
  <si>
    <t>WestfieldT6N1200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</si>
</sst>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0"/>
      <name val="Arial"/>
    </font>
    <font>
      <sz val="9"/>
      <name val="Geneva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10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0" xfId="0" applyFont="1"/>
    <xf numFmtId="165" fontId="4" fillId="0" borderId="0" xfId="0" applyNumberFormat="1" applyFont="1"/>
    <xf numFmtId="14" fontId="4" fillId="0" borderId="0" xfId="0" applyNumberFormat="1" applyFont="1"/>
    <xf numFmtId="2" fontId="4" fillId="0" borderId="0" xfId="0" applyNumberFormat="1" applyFont="1" applyAlignment="1">
      <alignment horizontal="right" indent="1"/>
    </xf>
    <xf numFmtId="0" fontId="4" fillId="0" borderId="0" xfId="0" applyNumberFormat="1" applyFont="1" applyProtection="1">
      <protection locked="0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/>
    <xf numFmtId="2" fontId="4" fillId="0" borderId="0" xfId="0" applyNumberFormat="1" applyFont="1" applyBorder="1"/>
    <xf numFmtId="2" fontId="4" fillId="0" borderId="0" xfId="0" applyNumberFormat="1" applyFont="1"/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 applyBorder="1"/>
    <xf numFmtId="14" fontId="4" fillId="0" borderId="0" xfId="0" applyNumberFormat="1" applyFont="1" applyBorder="1"/>
    <xf numFmtId="2" fontId="4" fillId="0" borderId="2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0" fontId="4" fillId="0" borderId="0" xfId="0" applyFont="1" applyFill="1" applyBorder="1"/>
    <xf numFmtId="0" fontId="4" fillId="0" borderId="0" xfId="0" applyFont="1" applyBorder="1"/>
    <xf numFmtId="166" fontId="4" fillId="0" borderId="0" xfId="0" applyNumberFormat="1" applyFont="1"/>
    <xf numFmtId="0" fontId="4" fillId="0" borderId="0" xfId="0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/>
    <xf numFmtId="14" fontId="2" fillId="0" borderId="0" xfId="0" applyNumberFormat="1" applyFont="1"/>
    <xf numFmtId="1" fontId="0" fillId="0" borderId="0" xfId="0" applyNumberFormat="1"/>
  </cellXfs>
  <cellStyles count="3">
    <cellStyle name="0.0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B9C-2ACD-4DBC-8DDC-845F4F93BE4F}">
  <dimension ref="A1:BY2165"/>
  <sheetViews>
    <sheetView tabSelected="1" workbookViewId="0">
      <pane xSplit="3" ySplit="1" topLeftCell="D715" activePane="bottomRight" state="frozen"/>
      <selection pane="topRight" activeCell="D1" sqref="D1"/>
      <selection pane="bottomLeft" activeCell="A2" sqref="A2"/>
      <selection pane="bottomRight" activeCell="M716" sqref="M716"/>
    </sheetView>
  </sheetViews>
  <sheetFormatPr defaultColWidth="9.140625" defaultRowHeight="12.75"/>
  <cols>
    <col min="1" max="1" width="22.42578125" style="2" customWidth="1"/>
    <col min="2" max="2" width="12.28515625" style="4" customWidth="1"/>
    <col min="3" max="3" width="9.140625" style="2"/>
    <col min="4" max="4" width="8.140625" style="2" customWidth="1"/>
    <col min="5" max="5" width="9.42578125" style="2" customWidth="1"/>
    <col min="6" max="6" width="10.85546875" style="2" customWidth="1"/>
    <col min="7" max="7" width="7.5703125" style="2" customWidth="1"/>
    <col min="8" max="8" width="8.7109375" style="2" customWidth="1"/>
    <col min="9" max="9" width="8.28515625" style="2" customWidth="1"/>
    <col min="10" max="10" width="9" style="2" customWidth="1"/>
    <col min="11" max="11" width="9.85546875" style="2" customWidth="1"/>
    <col min="12" max="12" width="10.28515625" style="2" customWidth="1"/>
    <col min="13" max="13" width="9.28515625" customWidth="1"/>
    <col min="14" max="14" width="9.5703125" style="2" customWidth="1"/>
    <col min="15" max="15" width="13.140625" style="2" customWidth="1"/>
    <col min="16" max="16" width="14.140625" style="2" customWidth="1"/>
    <col min="17" max="18" width="15.7109375" style="2" customWidth="1"/>
    <col min="19" max="20" width="10.42578125" style="2" customWidth="1"/>
    <col min="21" max="21" width="9.28515625" style="2" customWidth="1"/>
    <col min="22" max="23" width="8.140625" style="2" customWidth="1"/>
    <col min="24" max="24" width="10.42578125" style="2" customWidth="1"/>
    <col min="25" max="25" width="10.140625" style="2" customWidth="1"/>
    <col min="26" max="26" width="7.5703125" style="2" customWidth="1"/>
    <col min="27" max="27" width="9.85546875" style="2" customWidth="1"/>
    <col min="28" max="29" width="12.7109375" style="2" customWidth="1"/>
    <col min="30" max="30" width="7.5703125" style="2" customWidth="1"/>
    <col min="31" max="34" width="9.140625" style="2" customWidth="1"/>
    <col min="35" max="35" width="8.42578125" style="2" customWidth="1"/>
    <col min="36" max="36" width="8" style="2" customWidth="1"/>
    <col min="37" max="40" width="8.42578125" style="2" customWidth="1"/>
    <col min="41" max="44" width="9.28515625" style="2" bestFit="1" customWidth="1"/>
    <col min="45" max="45" width="12.7109375" style="2" customWidth="1"/>
    <col min="46" max="46" width="9.140625" style="2"/>
    <col min="47" max="47" width="10.5703125" style="2" customWidth="1"/>
    <col min="48" max="52" width="9.140625" style="2"/>
    <col min="53" max="53" width="8.5703125" style="2" customWidth="1"/>
    <col min="54" max="16384" width="9.140625" style="2"/>
  </cols>
  <sheetData>
    <row r="1" spans="1:68" ht="49.5" customHeight="1">
      <c r="A1" s="25" t="s">
        <v>1</v>
      </c>
      <c r="B1" s="25" t="s">
        <v>3</v>
      </c>
      <c r="C1" s="25" t="s">
        <v>0</v>
      </c>
      <c r="D1" s="25" t="s">
        <v>14</v>
      </c>
      <c r="E1" s="25" t="s">
        <v>15</v>
      </c>
      <c r="F1" s="25" t="s">
        <v>2</v>
      </c>
      <c r="G1" s="25" t="s">
        <v>52</v>
      </c>
      <c r="H1" s="25" t="s">
        <v>4</v>
      </c>
      <c r="I1" s="25" t="s">
        <v>53</v>
      </c>
      <c r="J1" s="25" t="s">
        <v>7</v>
      </c>
      <c r="K1" s="25" t="s">
        <v>6</v>
      </c>
      <c r="L1" s="25" t="s">
        <v>71</v>
      </c>
      <c r="M1" s="25" t="s">
        <v>5</v>
      </c>
      <c r="N1" s="25" t="s">
        <v>9</v>
      </c>
      <c r="O1" s="25" t="s">
        <v>17</v>
      </c>
      <c r="P1" s="25" t="s">
        <v>18</v>
      </c>
      <c r="Q1" s="25" t="s">
        <v>10</v>
      </c>
      <c r="R1" s="25" t="s">
        <v>19</v>
      </c>
      <c r="S1" s="26" t="s">
        <v>13</v>
      </c>
      <c r="T1" s="25" t="s">
        <v>69</v>
      </c>
      <c r="U1" s="25" t="s">
        <v>70</v>
      </c>
      <c r="V1" s="25" t="s">
        <v>8</v>
      </c>
      <c r="W1" s="25" t="s">
        <v>64</v>
      </c>
      <c r="X1" s="25" t="s">
        <v>45</v>
      </c>
      <c r="Y1" s="25" t="s">
        <v>46</v>
      </c>
      <c r="Z1" s="25" t="s">
        <v>68</v>
      </c>
      <c r="AA1" s="25" t="s">
        <v>12</v>
      </c>
      <c r="AB1" s="25" t="s">
        <v>11</v>
      </c>
      <c r="AC1" s="25" t="s">
        <v>59</v>
      </c>
      <c r="AD1" s="25" t="s">
        <v>49</v>
      </c>
      <c r="AE1" s="25" t="s">
        <v>16</v>
      </c>
      <c r="AF1" s="25" t="s">
        <v>57</v>
      </c>
      <c r="AG1" s="25" t="s">
        <v>58</v>
      </c>
      <c r="AH1" s="25" t="s">
        <v>170</v>
      </c>
      <c r="AI1" s="25" t="s">
        <v>50</v>
      </c>
      <c r="AJ1" s="25" t="s">
        <v>51</v>
      </c>
      <c r="AK1" s="25" t="s">
        <v>47</v>
      </c>
      <c r="AL1" s="25" t="s">
        <v>48</v>
      </c>
      <c r="AM1" s="25" t="s">
        <v>172</v>
      </c>
      <c r="AN1" s="5" t="s">
        <v>67</v>
      </c>
      <c r="AO1" s="25" t="s">
        <v>39</v>
      </c>
      <c r="AP1" s="25" t="s">
        <v>21</v>
      </c>
      <c r="AQ1" s="25" t="s">
        <v>24</v>
      </c>
      <c r="AR1" s="25" t="s">
        <v>40</v>
      </c>
      <c r="AS1" s="25" t="s">
        <v>22</v>
      </c>
      <c r="AT1" s="25" t="s">
        <v>25</v>
      </c>
      <c r="AU1" s="25" t="s">
        <v>41</v>
      </c>
      <c r="AV1" s="25" t="s">
        <v>23</v>
      </c>
      <c r="AW1" s="25" t="s">
        <v>26</v>
      </c>
      <c r="AX1" s="25" t="s">
        <v>42</v>
      </c>
      <c r="AY1" s="25" t="s">
        <v>27</v>
      </c>
      <c r="AZ1" s="25" t="s">
        <v>28</v>
      </c>
      <c r="BA1" s="25" t="s">
        <v>43</v>
      </c>
      <c r="BB1" s="25" t="s">
        <v>29</v>
      </c>
      <c r="BC1" s="25" t="s">
        <v>30</v>
      </c>
      <c r="BD1" s="25" t="s">
        <v>44</v>
      </c>
      <c r="BE1" s="25" t="s">
        <v>31</v>
      </c>
      <c r="BF1" s="25" t="s">
        <v>32</v>
      </c>
      <c r="BG1" s="25" t="s">
        <v>20</v>
      </c>
      <c r="BH1" s="25" t="s">
        <v>33</v>
      </c>
      <c r="BI1" s="25" t="s">
        <v>34</v>
      </c>
      <c r="BJ1" s="25" t="s">
        <v>35</v>
      </c>
      <c r="BK1" s="25" t="s">
        <v>36</v>
      </c>
      <c r="BL1" s="25" t="s">
        <v>37</v>
      </c>
      <c r="BM1" s="25" t="s">
        <v>38</v>
      </c>
      <c r="BN1" s="1" t="s">
        <v>168</v>
      </c>
      <c r="BO1" s="2" t="s">
        <v>72</v>
      </c>
      <c r="BP1" s="1" t="s">
        <v>169</v>
      </c>
    </row>
    <row r="2" spans="1:68" s="6" customFormat="1" ht="11.25">
      <c r="A2" s="6" t="s">
        <v>173</v>
      </c>
      <c r="B2" s="8">
        <v>34196</v>
      </c>
      <c r="C2" s="9">
        <f>10/12</f>
        <v>0.83333333333333337</v>
      </c>
      <c r="F2" s="6">
        <v>44</v>
      </c>
      <c r="H2" s="10">
        <v>25</v>
      </c>
      <c r="J2" s="6">
        <v>9</v>
      </c>
      <c r="N2" s="6">
        <v>10</v>
      </c>
      <c r="O2" s="6">
        <v>11</v>
      </c>
      <c r="P2" s="6">
        <v>22</v>
      </c>
      <c r="Q2" s="6">
        <v>33</v>
      </c>
      <c r="R2" s="6">
        <v>77</v>
      </c>
      <c r="S2" s="7">
        <v>0.75</v>
      </c>
      <c r="T2" s="7"/>
    </row>
    <row r="3" spans="1:68" s="6" customFormat="1" ht="11.25">
      <c r="A3" s="6" t="s">
        <v>173</v>
      </c>
      <c r="B3" s="8">
        <v>34561</v>
      </c>
      <c r="C3" s="9">
        <f>22/12</f>
        <v>1.8333333333333333</v>
      </c>
      <c r="F3" s="6">
        <v>909</v>
      </c>
      <c r="H3" s="10">
        <v>394</v>
      </c>
      <c r="J3" s="6">
        <v>218.00000000000003</v>
      </c>
      <c r="N3" s="6">
        <v>297</v>
      </c>
      <c r="O3" s="6">
        <v>256</v>
      </c>
      <c r="P3" s="6">
        <v>101</v>
      </c>
      <c r="Q3" s="6">
        <v>357</v>
      </c>
      <c r="R3" s="6">
        <v>1266</v>
      </c>
      <c r="S3" s="7">
        <v>0.39273927392739272</v>
      </c>
      <c r="T3" s="7"/>
    </row>
    <row r="4" spans="1:68" s="6" customFormat="1" ht="11.25">
      <c r="A4" s="6" t="s">
        <v>173</v>
      </c>
      <c r="B4" s="8">
        <v>34926</v>
      </c>
      <c r="C4" s="9">
        <f>34/12</f>
        <v>2.8333333333333335</v>
      </c>
      <c r="F4" s="6">
        <v>2728</v>
      </c>
      <c r="H4" s="10">
        <v>802.99999999999989</v>
      </c>
      <c r="J4" s="6">
        <v>796</v>
      </c>
      <c r="N4" s="6">
        <v>1129</v>
      </c>
      <c r="O4" s="6">
        <f>Q4-P4</f>
        <v>1005.136</v>
      </c>
      <c r="P4" s="6">
        <v>187</v>
      </c>
      <c r="Q4" s="6">
        <v>1192.136</v>
      </c>
      <c r="R4" s="6">
        <f>F4+Q4</f>
        <v>3920.136</v>
      </c>
      <c r="S4" s="7">
        <v>0.437</v>
      </c>
      <c r="T4" s="7"/>
    </row>
    <row r="5" spans="1:68" s="6" customFormat="1" ht="11.25">
      <c r="A5" s="6" t="s">
        <v>174</v>
      </c>
      <c r="B5" s="8">
        <v>34926</v>
      </c>
      <c r="C5" s="9">
        <f>34/12</f>
        <v>2.8333333333333335</v>
      </c>
      <c r="H5" s="10"/>
      <c r="S5" s="7">
        <v>0.27800000000000002</v>
      </c>
      <c r="T5" s="7"/>
    </row>
    <row r="6" spans="1:68" s="6" customFormat="1" ht="11.25">
      <c r="A6" s="6" t="s">
        <v>173</v>
      </c>
      <c r="B6" s="11">
        <v>34501.967499999999</v>
      </c>
      <c r="C6" s="6">
        <v>1.67</v>
      </c>
      <c r="F6" s="12">
        <v>341.2638034781707</v>
      </c>
      <c r="O6" s="12">
        <v>239.60322624317982</v>
      </c>
      <c r="S6" s="7"/>
      <c r="T6" s="7"/>
      <c r="AA6" s="13">
        <v>3.08575</v>
      </c>
      <c r="AB6" s="14">
        <v>3.2765517241379314</v>
      </c>
      <c r="AC6" s="14"/>
      <c r="AE6" s="13">
        <v>1.9426789277633443</v>
      </c>
      <c r="AF6" s="13"/>
      <c r="AG6" s="13"/>
      <c r="AH6" s="13"/>
    </row>
    <row r="7" spans="1:68" s="6" customFormat="1" ht="11.25">
      <c r="A7" s="6" t="s">
        <v>173</v>
      </c>
      <c r="B7" s="11">
        <v>34896.4375</v>
      </c>
      <c r="C7" s="6">
        <v>2.75</v>
      </c>
      <c r="F7" s="12">
        <v>2024.9983476733751</v>
      </c>
      <c r="H7" s="15"/>
      <c r="J7" s="15"/>
      <c r="K7" s="15"/>
      <c r="M7" s="15"/>
      <c r="N7" s="15"/>
      <c r="O7" s="12">
        <v>583.89426732807465</v>
      </c>
      <c r="S7" s="7"/>
      <c r="T7" s="7"/>
      <c r="V7" s="15"/>
      <c r="W7" s="15"/>
      <c r="AA7" s="13">
        <v>5.8033333333333328</v>
      </c>
      <c r="AB7" s="14">
        <v>7.1708333333333325</v>
      </c>
      <c r="AC7" s="14"/>
      <c r="AE7" s="13">
        <v>15.096521210599681</v>
      </c>
      <c r="AF7" s="13"/>
      <c r="AG7" s="13"/>
      <c r="AH7" s="13"/>
    </row>
    <row r="8" spans="1:68" s="6" customFormat="1" ht="11.25">
      <c r="A8" s="6" t="s">
        <v>173</v>
      </c>
      <c r="B8" s="11">
        <v>35232.467499999999</v>
      </c>
      <c r="C8" s="6">
        <v>3.67</v>
      </c>
      <c r="D8" s="12">
        <v>95</v>
      </c>
      <c r="E8" s="12">
        <v>1358.5</v>
      </c>
      <c r="F8" s="12">
        <v>5524.9583865037248</v>
      </c>
      <c r="H8" s="15"/>
      <c r="J8" s="15"/>
      <c r="K8" s="15"/>
      <c r="M8" s="15"/>
      <c r="N8" s="15"/>
      <c r="O8" s="12">
        <v>1170.0342986777123</v>
      </c>
      <c r="S8" s="7"/>
      <c r="T8" s="7"/>
      <c r="V8" s="15"/>
      <c r="W8" s="15"/>
      <c r="AA8" s="13">
        <v>8.3358333333333334</v>
      </c>
      <c r="AB8" s="14">
        <v>11.012083487490386</v>
      </c>
      <c r="AC8" s="14"/>
      <c r="AE8" s="13">
        <v>39.388727951357751</v>
      </c>
      <c r="AF8" s="13"/>
      <c r="AG8" s="13"/>
      <c r="AH8" s="13"/>
    </row>
    <row r="9" spans="1:68" s="6" customFormat="1" ht="11.25">
      <c r="A9" s="6" t="s">
        <v>173</v>
      </c>
      <c r="B9" s="11">
        <v>35597.717499999999</v>
      </c>
      <c r="C9" s="6">
        <v>4.67</v>
      </c>
      <c r="D9" s="12">
        <v>94.166666666666671</v>
      </c>
      <c r="E9" s="12">
        <v>1346.5833333333333</v>
      </c>
      <c r="F9" s="12">
        <v>8246.2511632895439</v>
      </c>
      <c r="H9" s="16"/>
      <c r="J9" s="16"/>
      <c r="K9" s="16"/>
      <c r="M9" s="16"/>
      <c r="N9" s="16"/>
      <c r="O9" s="12">
        <v>1586.5414167028916</v>
      </c>
      <c r="S9" s="7"/>
      <c r="T9" s="7"/>
      <c r="V9" s="15"/>
      <c r="W9" s="15"/>
      <c r="AA9" s="13">
        <v>10.412154490849034</v>
      </c>
      <c r="AB9" s="14">
        <v>13.122799945186072</v>
      </c>
      <c r="AC9" s="14"/>
      <c r="AE9" s="13">
        <v>101.31660809576069</v>
      </c>
      <c r="AF9" s="13"/>
      <c r="AG9" s="13"/>
      <c r="AH9" s="13"/>
    </row>
    <row r="10" spans="1:68" s="6" customFormat="1" ht="11.25">
      <c r="A10" s="6" t="s">
        <v>173</v>
      </c>
      <c r="B10" s="11">
        <v>35992.1875</v>
      </c>
      <c r="C10" s="6">
        <v>5.75</v>
      </c>
      <c r="D10" s="12">
        <v>93.333333333333329</v>
      </c>
      <c r="E10" s="12">
        <v>1334.6666666666667</v>
      </c>
      <c r="F10" s="12">
        <v>11405.035163989576</v>
      </c>
      <c r="H10" s="16"/>
      <c r="J10" s="16"/>
      <c r="K10" s="16"/>
      <c r="M10" s="16"/>
      <c r="N10" s="16"/>
      <c r="O10" s="12">
        <v>2044.7855748787144</v>
      </c>
      <c r="S10" s="7"/>
      <c r="T10" s="7"/>
      <c r="V10" s="15"/>
      <c r="W10" s="15"/>
      <c r="AA10" s="17">
        <v>12.880139074975663</v>
      </c>
      <c r="AB10" s="13">
        <v>15.096934120374524</v>
      </c>
      <c r="AC10" s="13"/>
      <c r="AE10" s="13">
        <v>139.40667447566162</v>
      </c>
      <c r="AF10" s="13"/>
      <c r="AG10" s="13"/>
      <c r="AH10" s="13"/>
    </row>
    <row r="11" spans="1:68" s="6" customFormat="1" ht="11.25">
      <c r="A11" s="6" t="s">
        <v>173</v>
      </c>
      <c r="B11" s="8">
        <v>36386.657500000001</v>
      </c>
      <c r="C11" s="6">
        <v>6.83</v>
      </c>
      <c r="D11" s="12">
        <v>92.5</v>
      </c>
      <c r="E11" s="12">
        <v>1322.75</v>
      </c>
      <c r="F11" s="12">
        <v>13895.85102605342</v>
      </c>
      <c r="H11" s="16"/>
      <c r="J11" s="16"/>
      <c r="K11" s="16"/>
      <c r="M11" s="16"/>
      <c r="N11" s="16"/>
      <c r="O11" s="12">
        <v>2387.9253903750041</v>
      </c>
      <c r="S11" s="7"/>
      <c r="T11" s="7"/>
      <c r="V11" s="15"/>
      <c r="W11" s="15"/>
      <c r="AA11" s="13">
        <v>15.447458518115136</v>
      </c>
      <c r="AB11" s="14">
        <v>16.509725318135974</v>
      </c>
      <c r="AC11" s="14"/>
      <c r="AE11" s="13">
        <v>167.36501331721334</v>
      </c>
      <c r="AF11" s="13"/>
      <c r="AG11" s="13"/>
      <c r="AH11" s="13"/>
    </row>
    <row r="12" spans="1:68" s="6" customFormat="1" ht="11.25">
      <c r="A12" s="6" t="s">
        <v>173</v>
      </c>
      <c r="B12" s="18">
        <v>36722.6875</v>
      </c>
      <c r="C12" s="6">
        <v>7.75</v>
      </c>
      <c r="F12" s="12">
        <v>15810.975455905455</v>
      </c>
      <c r="H12" s="16">
        <v>1086.3525814413038</v>
      </c>
      <c r="J12" s="16">
        <v>1992.6735164710408</v>
      </c>
      <c r="K12" s="16">
        <v>1277.7454336484102</v>
      </c>
      <c r="L12" s="16">
        <v>10398.866085719081</v>
      </c>
      <c r="M12" s="16">
        <v>11676.611519367489</v>
      </c>
      <c r="N12" s="12">
        <f>J12+M12</f>
        <v>13669.285035838529</v>
      </c>
      <c r="O12" s="12">
        <v>2647.7508107901481</v>
      </c>
      <c r="S12" s="7">
        <v>0.1641</v>
      </c>
      <c r="T12" s="7"/>
      <c r="U12" s="6">
        <v>5.7000000000000002E-3</v>
      </c>
      <c r="V12" s="15"/>
      <c r="W12" s="15"/>
      <c r="AA12" s="13">
        <v>17.004496216637964</v>
      </c>
      <c r="AB12" s="14">
        <v>17.443425799782354</v>
      </c>
      <c r="AC12" s="14"/>
      <c r="AE12" s="13">
        <v>188.96612069258379</v>
      </c>
      <c r="AF12" s="13"/>
      <c r="AG12" s="13"/>
      <c r="AH12" s="13"/>
    </row>
    <row r="13" spans="1:68" s="6" customFormat="1" ht="11.25">
      <c r="A13" s="6" t="s">
        <v>173</v>
      </c>
      <c r="B13" s="8">
        <v>37117.157500000001</v>
      </c>
      <c r="C13" s="6">
        <v>8.83</v>
      </c>
      <c r="F13" s="12">
        <v>17854.722043530433</v>
      </c>
      <c r="H13" s="16"/>
      <c r="J13" s="16"/>
      <c r="K13" s="16"/>
      <c r="L13" s="16"/>
      <c r="M13" s="16"/>
      <c r="O13" s="12">
        <v>2915.5185701326486</v>
      </c>
      <c r="S13" s="7"/>
      <c r="T13" s="7"/>
      <c r="V13" s="15"/>
      <c r="W13" s="15"/>
      <c r="AA13" s="13">
        <v>18.595574143533721</v>
      </c>
      <c r="AB13" s="14">
        <v>18.311062929457375</v>
      </c>
      <c r="AC13" s="14"/>
      <c r="AE13" s="14">
        <v>248.97227764592799</v>
      </c>
      <c r="AF13" s="14"/>
      <c r="AG13" s="14"/>
      <c r="AH13" s="14"/>
    </row>
    <row r="14" spans="1:68" s="6" customFormat="1" ht="11.25">
      <c r="A14" s="6" t="s">
        <v>173</v>
      </c>
      <c r="B14" s="18">
        <v>37482.407500000001</v>
      </c>
      <c r="C14" s="6">
        <v>9.83</v>
      </c>
      <c r="F14" s="12">
        <v>18583.936847963749</v>
      </c>
      <c r="H14" s="16"/>
      <c r="J14" s="16"/>
      <c r="K14" s="16"/>
      <c r="L14" s="16"/>
      <c r="M14" s="16"/>
      <c r="O14" s="12">
        <v>2991.4070627981132</v>
      </c>
      <c r="S14" s="7"/>
      <c r="T14" s="7"/>
      <c r="V14" s="15"/>
      <c r="W14" s="15"/>
      <c r="AA14" s="13">
        <v>19.734126483358871</v>
      </c>
      <c r="AB14" s="13">
        <v>18.850270588614894</v>
      </c>
      <c r="AC14" s="13"/>
      <c r="AE14" s="13"/>
      <c r="AF14" s="13"/>
      <c r="AG14" s="13"/>
      <c r="AH14" s="13"/>
    </row>
    <row r="15" spans="1:68" s="6" customFormat="1" ht="11.25">
      <c r="A15" s="6" t="s">
        <v>175</v>
      </c>
      <c r="B15" s="11">
        <v>34501.967499999999</v>
      </c>
      <c r="C15" s="6">
        <v>1.67</v>
      </c>
      <c r="F15" s="12">
        <v>292.76637564829679</v>
      </c>
      <c r="H15" s="15"/>
      <c r="J15" s="15"/>
      <c r="K15" s="15"/>
      <c r="L15" s="15"/>
      <c r="M15" s="16"/>
      <c r="O15" s="12">
        <v>222.12261590266482</v>
      </c>
      <c r="S15" s="7"/>
      <c r="T15" s="7"/>
      <c r="V15" s="15"/>
      <c r="W15" s="15"/>
      <c r="AA15" s="13">
        <v>3.0198793103448276</v>
      </c>
      <c r="AB15" s="14">
        <v>3.2159401709401711</v>
      </c>
      <c r="AC15" s="14"/>
      <c r="AE15" s="13">
        <v>2.0061805909191119</v>
      </c>
      <c r="AF15" s="13"/>
      <c r="AG15" s="13"/>
      <c r="AH15" s="13"/>
    </row>
    <row r="16" spans="1:68" s="6" customFormat="1" ht="11.25">
      <c r="A16" s="6" t="s">
        <v>175</v>
      </c>
      <c r="B16" s="11">
        <v>34896.4375</v>
      </c>
      <c r="C16" s="6">
        <v>2.75</v>
      </c>
      <c r="F16" s="12">
        <v>1900.4127609163349</v>
      </c>
      <c r="H16" s="15"/>
      <c r="J16" s="15"/>
      <c r="K16" s="15"/>
      <c r="L16" s="15"/>
      <c r="M16" s="16"/>
      <c r="O16" s="12">
        <v>553.68138341759652</v>
      </c>
      <c r="S16" s="7"/>
      <c r="T16" s="7"/>
      <c r="V16" s="15"/>
      <c r="W16" s="15"/>
      <c r="AA16" s="13">
        <v>5.7942129629629626</v>
      </c>
      <c r="AB16" s="14">
        <v>7.2455555555555566</v>
      </c>
      <c r="AC16" s="14"/>
      <c r="AE16" s="13">
        <v>16.329298745839893</v>
      </c>
      <c r="AF16" s="13"/>
      <c r="AG16" s="13"/>
      <c r="AH16" s="13"/>
    </row>
    <row r="17" spans="1:34" s="6" customFormat="1" ht="11.25">
      <c r="A17" s="6" t="s">
        <v>175</v>
      </c>
      <c r="B17" s="11">
        <v>35232.467499999999</v>
      </c>
      <c r="C17" s="6">
        <v>3.67</v>
      </c>
      <c r="D17" s="12">
        <v>95</v>
      </c>
      <c r="E17" s="12">
        <v>1358.5</v>
      </c>
      <c r="F17" s="12">
        <v>5212.444893285955</v>
      </c>
      <c r="H17" s="15"/>
      <c r="J17" s="15"/>
      <c r="K17" s="15"/>
      <c r="L17" s="15"/>
      <c r="M17" s="16"/>
      <c r="O17" s="12">
        <v>1112.2827371646415</v>
      </c>
      <c r="S17" s="7"/>
      <c r="T17" s="7"/>
      <c r="V17" s="15"/>
      <c r="W17" s="15"/>
      <c r="AA17" s="13">
        <v>8.2060846560846574</v>
      </c>
      <c r="AB17" s="14">
        <v>11.086404109875618</v>
      </c>
      <c r="AC17" s="14"/>
      <c r="AE17" s="13">
        <v>41.848533805687921</v>
      </c>
      <c r="AF17" s="13"/>
      <c r="AG17" s="13"/>
      <c r="AH17" s="13"/>
    </row>
    <row r="18" spans="1:34" s="6" customFormat="1" ht="11.25">
      <c r="A18" s="6" t="s">
        <v>175</v>
      </c>
      <c r="B18" s="11">
        <v>35597.717499999999</v>
      </c>
      <c r="C18" s="6">
        <v>4.67</v>
      </c>
      <c r="D18" s="12">
        <v>94.166666666666671</v>
      </c>
      <c r="E18" s="12">
        <v>1346.5833333333333</v>
      </c>
      <c r="F18" s="12">
        <v>7630.6674303207665</v>
      </c>
      <c r="H18" s="16"/>
      <c r="J18" s="16"/>
      <c r="K18" s="16"/>
      <c r="L18" s="16"/>
      <c r="M18" s="16"/>
      <c r="O18" s="12">
        <v>1480.6364392934533</v>
      </c>
      <c r="S18" s="7"/>
      <c r="T18" s="7"/>
      <c r="V18" s="15"/>
      <c r="W18" s="15"/>
      <c r="AA18" s="13">
        <v>10.329017474858013</v>
      </c>
      <c r="AB18" s="14">
        <v>12.977688199304914</v>
      </c>
      <c r="AC18" s="14"/>
      <c r="AE18" s="19">
        <v>101.24735095649916</v>
      </c>
      <c r="AF18" s="13"/>
      <c r="AG18" s="13"/>
      <c r="AH18" s="13"/>
    </row>
    <row r="19" spans="1:34" s="6" customFormat="1" ht="11.25">
      <c r="A19" s="6" t="s">
        <v>175</v>
      </c>
      <c r="B19" s="11">
        <v>35992.1875</v>
      </c>
      <c r="C19" s="6">
        <v>5.75</v>
      </c>
      <c r="D19" s="12">
        <v>93.333333333333329</v>
      </c>
      <c r="E19" s="12">
        <v>1334.6666666666667</v>
      </c>
      <c r="F19" s="12">
        <v>10003.546535546151</v>
      </c>
      <c r="H19" s="16"/>
      <c r="J19" s="16"/>
      <c r="K19" s="16"/>
      <c r="L19" s="16"/>
      <c r="M19" s="16"/>
      <c r="O19" s="12">
        <v>1826.1149290394626</v>
      </c>
      <c r="S19" s="7"/>
      <c r="T19" s="7"/>
      <c r="V19" s="15"/>
      <c r="W19" s="15"/>
      <c r="AA19" s="17">
        <v>12.727611583028741</v>
      </c>
      <c r="AB19" s="13">
        <v>14.556162118903666</v>
      </c>
      <c r="AC19" s="13"/>
      <c r="AE19" s="19">
        <v>133.06600086229204</v>
      </c>
      <c r="AF19" s="13"/>
      <c r="AG19" s="13"/>
      <c r="AH19" s="13"/>
    </row>
    <row r="20" spans="1:34" s="6" customFormat="1" ht="11.25">
      <c r="A20" s="6" t="s">
        <v>175</v>
      </c>
      <c r="B20" s="8">
        <v>36386.657500000001</v>
      </c>
      <c r="C20" s="6">
        <v>6.83</v>
      </c>
      <c r="D20" s="12">
        <v>93.333333333333329</v>
      </c>
      <c r="E20" s="12">
        <v>1334.6666666666667</v>
      </c>
      <c r="F20" s="12">
        <v>11893.24907598501</v>
      </c>
      <c r="H20" s="16"/>
      <c r="J20" s="16"/>
      <c r="K20" s="16"/>
      <c r="L20" s="16"/>
      <c r="M20" s="16"/>
      <c r="O20" s="12">
        <v>2090.5170936271875</v>
      </c>
      <c r="S20" s="7"/>
      <c r="T20" s="7"/>
      <c r="V20" s="15"/>
      <c r="W20" s="15"/>
      <c r="AA20" s="13">
        <v>15.068936131954814</v>
      </c>
      <c r="AB20" s="14">
        <v>15.638772707027496</v>
      </c>
      <c r="AC20" s="14"/>
      <c r="AE20" s="19">
        <v>156.14235211034324</v>
      </c>
      <c r="AF20" s="13"/>
      <c r="AG20" s="13"/>
      <c r="AH20" s="13"/>
    </row>
    <row r="21" spans="1:34" s="6" customFormat="1" ht="11.25">
      <c r="A21" s="6" t="s">
        <v>175</v>
      </c>
      <c r="B21" s="18">
        <v>36722.6875</v>
      </c>
      <c r="C21" s="6">
        <v>7.75</v>
      </c>
      <c r="F21" s="12">
        <v>14014.328069578958</v>
      </c>
      <c r="H21" s="16">
        <v>938.98753770258486</v>
      </c>
      <c r="J21" s="16">
        <v>1744.1289385385835</v>
      </c>
      <c r="K21" s="16">
        <v>1140.4633632378082</v>
      </c>
      <c r="L21" s="16">
        <v>9207.1314285619937</v>
      </c>
      <c r="M21" s="16">
        <v>10347.594791799802</v>
      </c>
      <c r="N21" s="12">
        <f>J21+M21</f>
        <v>12091.723730338384</v>
      </c>
      <c r="O21" s="12">
        <v>2378.5101646741114</v>
      </c>
      <c r="S21" s="7"/>
      <c r="T21" s="7"/>
      <c r="V21" s="15"/>
      <c r="W21" s="15"/>
      <c r="AA21" s="13">
        <v>16.663798543787419</v>
      </c>
      <c r="AB21" s="14">
        <v>16.710648581455018</v>
      </c>
      <c r="AC21" s="14"/>
      <c r="AE21" s="19">
        <v>181.34308150337998</v>
      </c>
      <c r="AF21" s="13"/>
      <c r="AG21" s="13"/>
      <c r="AH21" s="13"/>
    </row>
    <row r="22" spans="1:34" s="6" customFormat="1" ht="11.25">
      <c r="A22" s="6" t="s">
        <v>175</v>
      </c>
      <c r="B22" s="8">
        <v>37117.157500000001</v>
      </c>
      <c r="C22" s="6">
        <v>8.83</v>
      </c>
      <c r="F22" s="12">
        <v>16080.422567432726</v>
      </c>
      <c r="H22" s="16"/>
      <c r="J22" s="16"/>
      <c r="K22" s="16"/>
      <c r="L22" s="16"/>
      <c r="M22" s="16"/>
      <c r="O22" s="12">
        <v>2643.7614022142207</v>
      </c>
      <c r="S22" s="7"/>
      <c r="T22" s="7"/>
      <c r="V22" s="15"/>
      <c r="W22" s="15"/>
      <c r="AA22" s="13">
        <v>18.303441365579843</v>
      </c>
      <c r="AB22" s="14">
        <v>17.813362946552196</v>
      </c>
      <c r="AC22" s="14"/>
      <c r="AE22" s="19">
        <v>231.87330532112117</v>
      </c>
      <c r="AF22" s="13"/>
      <c r="AG22" s="13"/>
      <c r="AH22" s="13"/>
    </row>
    <row r="23" spans="1:34" s="6" customFormat="1" ht="11.25">
      <c r="A23" s="6" t="s">
        <v>175</v>
      </c>
      <c r="B23" s="18">
        <v>37482.407500000001</v>
      </c>
      <c r="C23" s="6">
        <v>9.83</v>
      </c>
      <c r="F23" s="12">
        <v>17879.367440415157</v>
      </c>
      <c r="H23" s="16"/>
      <c r="J23" s="16"/>
      <c r="K23" s="16"/>
      <c r="L23" s="16"/>
      <c r="M23" s="16"/>
      <c r="O23" s="12">
        <v>2863.6627804584696</v>
      </c>
      <c r="S23" s="7"/>
      <c r="T23" s="7"/>
      <c r="V23" s="15"/>
      <c r="W23" s="15"/>
      <c r="AA23" s="13">
        <v>19.682760743542591</v>
      </c>
      <c r="AB23" s="13">
        <v>18.837776752138385</v>
      </c>
      <c r="AC23" s="13"/>
      <c r="AE23" s="19"/>
      <c r="AF23" s="13"/>
      <c r="AG23" s="13"/>
      <c r="AH23" s="13"/>
    </row>
    <row r="24" spans="1:34" s="6" customFormat="1" ht="11.25">
      <c r="A24" s="6" t="s">
        <v>176</v>
      </c>
      <c r="B24" s="11">
        <v>34501.967499999999</v>
      </c>
      <c r="C24" s="6">
        <v>1.67</v>
      </c>
      <c r="F24" s="12">
        <v>416.65686186504769</v>
      </c>
      <c r="H24" s="15"/>
      <c r="J24" s="15"/>
      <c r="K24" s="15"/>
      <c r="L24" s="15"/>
      <c r="M24" s="16"/>
      <c r="O24" s="12">
        <v>257.27698807067952</v>
      </c>
      <c r="S24" s="7"/>
      <c r="T24" s="7"/>
      <c r="V24" s="15"/>
      <c r="W24" s="15"/>
      <c r="AA24" s="13">
        <v>3.3392212643678159</v>
      </c>
      <c r="AB24" s="14">
        <v>3.7038279967159276</v>
      </c>
      <c r="AC24" s="14"/>
      <c r="AE24" s="13">
        <v>2.3603427067052385</v>
      </c>
      <c r="AF24" s="13"/>
      <c r="AG24" s="13"/>
      <c r="AH24" s="13"/>
    </row>
    <row r="25" spans="1:34" s="6" customFormat="1" ht="11.25">
      <c r="A25" s="6" t="s">
        <v>176</v>
      </c>
      <c r="B25" s="11">
        <v>34896.4375</v>
      </c>
      <c r="C25" s="6">
        <v>2.75</v>
      </c>
      <c r="D25" s="12">
        <v>100</v>
      </c>
      <c r="E25" s="12">
        <v>1430</v>
      </c>
      <c r="F25" s="12">
        <v>2461.9500145108891</v>
      </c>
      <c r="H25" s="15"/>
      <c r="J25" s="15"/>
      <c r="K25" s="15"/>
      <c r="L25" s="15"/>
      <c r="M25" s="16"/>
      <c r="O25" s="12">
        <v>661.84409051680848</v>
      </c>
      <c r="S25" s="7"/>
      <c r="T25" s="7"/>
      <c r="V25" s="15"/>
      <c r="W25" s="15"/>
      <c r="AA25" s="13">
        <v>6.3764798850574724</v>
      </c>
      <c r="AB25" s="14">
        <v>8.0442405582922838</v>
      </c>
      <c r="AC25" s="14"/>
      <c r="AE25" s="13">
        <v>18.977072034048113</v>
      </c>
      <c r="AF25" s="13"/>
      <c r="AG25" s="13"/>
      <c r="AH25" s="13"/>
    </row>
    <row r="26" spans="1:34" s="6" customFormat="1" ht="11.25">
      <c r="A26" s="6" t="s">
        <v>176</v>
      </c>
      <c r="B26" s="11">
        <v>35232.467499999999</v>
      </c>
      <c r="C26" s="6">
        <v>3.67</v>
      </c>
      <c r="D26" s="12">
        <v>99.166666666666686</v>
      </c>
      <c r="E26" s="12">
        <v>1418.0833333333335</v>
      </c>
      <c r="F26" s="12">
        <v>6625.9230218877183</v>
      </c>
      <c r="H26" s="15"/>
      <c r="J26" s="15"/>
      <c r="K26" s="15"/>
      <c r="L26" s="15"/>
      <c r="M26" s="16"/>
      <c r="O26" s="12">
        <v>1343.5562915335829</v>
      </c>
      <c r="S26" s="7"/>
      <c r="T26" s="7"/>
      <c r="V26" s="15"/>
      <c r="W26" s="15"/>
      <c r="AA26" s="13">
        <v>8.9861174968071502</v>
      </c>
      <c r="AB26" s="14">
        <v>12.371782292317048</v>
      </c>
      <c r="AC26" s="14"/>
      <c r="AE26" s="13">
        <v>50.602214951578482</v>
      </c>
      <c r="AF26" s="13"/>
      <c r="AG26" s="13"/>
      <c r="AH26" s="13"/>
    </row>
    <row r="27" spans="1:34" s="6" customFormat="1" ht="11.25">
      <c r="A27" s="6" t="s">
        <v>176</v>
      </c>
      <c r="B27" s="11">
        <v>35597.717499999999</v>
      </c>
      <c r="C27" s="6">
        <v>4.67</v>
      </c>
      <c r="D27" s="12">
        <v>99.166666666666686</v>
      </c>
      <c r="E27" s="12">
        <v>1418.0833333333335</v>
      </c>
      <c r="F27" s="12">
        <v>9201.6754466831935</v>
      </c>
      <c r="H27" s="16"/>
      <c r="J27" s="16"/>
      <c r="K27" s="16"/>
      <c r="L27" s="16"/>
      <c r="M27" s="16"/>
      <c r="O27" s="12">
        <v>1727.0498522588191</v>
      </c>
      <c r="S27" s="7"/>
      <c r="T27" s="7"/>
      <c r="V27" s="15"/>
      <c r="W27" s="15"/>
      <c r="AA27" s="13">
        <v>10.77176674971466</v>
      </c>
      <c r="AB27" s="14">
        <v>14.182030874072501</v>
      </c>
      <c r="AC27" s="14"/>
      <c r="AE27" s="13">
        <v>117.79171282145163</v>
      </c>
      <c r="AF27" s="13"/>
      <c r="AG27" s="13"/>
      <c r="AH27" s="13"/>
    </row>
    <row r="28" spans="1:34" s="6" customFormat="1" ht="11.25">
      <c r="A28" s="6" t="s">
        <v>176</v>
      </c>
      <c r="B28" s="11">
        <v>35992.1875</v>
      </c>
      <c r="C28" s="6">
        <v>5.75</v>
      </c>
      <c r="D28" s="12">
        <v>99.166666666666686</v>
      </c>
      <c r="E28" s="12">
        <v>1418.0833333333335</v>
      </c>
      <c r="F28" s="12">
        <v>11873.361597578867</v>
      </c>
      <c r="H28" s="16"/>
      <c r="J28" s="16"/>
      <c r="K28" s="16"/>
      <c r="L28" s="16"/>
      <c r="M28" s="16"/>
      <c r="O28" s="12">
        <v>2108.9688532910618</v>
      </c>
      <c r="S28" s="7"/>
      <c r="T28" s="7"/>
      <c r="V28" s="15"/>
      <c r="W28" s="15"/>
      <c r="AA28" s="17">
        <v>13.121711619487641</v>
      </c>
      <c r="AB28" s="13">
        <v>15.799840697795641</v>
      </c>
      <c r="AC28" s="13"/>
      <c r="AE28" s="13">
        <v>152.14512203795954</v>
      </c>
      <c r="AF28" s="13"/>
      <c r="AG28" s="13"/>
      <c r="AH28" s="13"/>
    </row>
    <row r="29" spans="1:34" s="6" customFormat="1" ht="11.25">
      <c r="A29" s="6" t="s">
        <v>176</v>
      </c>
      <c r="B29" s="8">
        <v>36386.657500000001</v>
      </c>
      <c r="C29" s="6">
        <v>6.83</v>
      </c>
      <c r="F29" s="12">
        <v>13585.618332417442</v>
      </c>
      <c r="H29" s="16"/>
      <c r="J29" s="16"/>
      <c r="K29" s="16"/>
      <c r="L29" s="16"/>
      <c r="M29" s="16"/>
      <c r="O29" s="12">
        <v>2344.0350874789533</v>
      </c>
      <c r="S29" s="7"/>
      <c r="T29" s="7"/>
      <c r="V29" s="15"/>
      <c r="W29" s="15"/>
      <c r="AA29" s="13">
        <v>15.544267678246856</v>
      </c>
      <c r="AB29" s="14">
        <v>16.682044554674004</v>
      </c>
      <c r="AC29" s="14"/>
      <c r="AE29" s="14">
        <v>172.45436399035779</v>
      </c>
      <c r="AF29" s="14"/>
      <c r="AG29" s="14"/>
      <c r="AH29" s="14"/>
    </row>
    <row r="30" spans="1:34" s="6" customFormat="1" ht="11.25">
      <c r="A30" s="6" t="s">
        <v>176</v>
      </c>
      <c r="B30" s="18">
        <v>36722.6875</v>
      </c>
      <c r="C30" s="6">
        <v>7.75</v>
      </c>
      <c r="F30" s="12">
        <v>14983.847038686019</v>
      </c>
      <c r="H30" s="16">
        <v>985.5972203886804</v>
      </c>
      <c r="J30" s="16">
        <v>1861.5493162706473</v>
      </c>
      <c r="K30" s="16">
        <v>1223.233154769692</v>
      </c>
      <c r="L30" s="16">
        <v>9852.8751438091658</v>
      </c>
      <c r="M30" s="16">
        <v>11076.108298578858</v>
      </c>
      <c r="N30" s="12">
        <f>J30+M30</f>
        <v>12937.657614849506</v>
      </c>
      <c r="O30" s="12">
        <v>2534.689182646744</v>
      </c>
      <c r="S30" s="7"/>
      <c r="T30" s="7"/>
      <c r="V30" s="15"/>
      <c r="W30" s="15"/>
      <c r="AA30" s="13">
        <v>17.102358810854049</v>
      </c>
      <c r="AB30" s="20">
        <v>17.389385727672199</v>
      </c>
      <c r="AC30" s="13"/>
      <c r="AE30" s="13">
        <v>189.88003773962174</v>
      </c>
      <c r="AF30" s="13"/>
      <c r="AG30" s="13"/>
      <c r="AH30" s="13"/>
    </row>
    <row r="31" spans="1:34" s="6" customFormat="1" ht="11.25">
      <c r="A31" s="6" t="s">
        <v>176</v>
      </c>
      <c r="B31" s="8">
        <v>37117.157500000001</v>
      </c>
      <c r="C31" s="6">
        <v>8.83</v>
      </c>
      <c r="F31" s="12">
        <v>16504.983712588109</v>
      </c>
      <c r="H31" s="16"/>
      <c r="J31" s="16"/>
      <c r="K31" s="16"/>
      <c r="L31" s="16"/>
      <c r="M31" s="16"/>
      <c r="O31" s="12">
        <v>2736.3015456893386</v>
      </c>
      <c r="S31" s="7"/>
      <c r="T31" s="7"/>
      <c r="V31" s="15"/>
      <c r="W31" s="15"/>
      <c r="AA31" s="13">
        <v>18.503816780520182</v>
      </c>
      <c r="AB31" s="20">
        <v>18.073908139830067</v>
      </c>
      <c r="AC31" s="13"/>
      <c r="AE31" s="14">
        <v>255.56229942687821</v>
      </c>
      <c r="AF31" s="14"/>
      <c r="AG31" s="14"/>
      <c r="AH31" s="14"/>
    </row>
    <row r="32" spans="1:34" s="6" customFormat="1" ht="11.25">
      <c r="A32" s="6" t="s">
        <v>176</v>
      </c>
      <c r="B32" s="18">
        <v>37482.407500000001</v>
      </c>
      <c r="C32" s="6">
        <v>9.83</v>
      </c>
      <c r="F32" s="12">
        <v>17239.960664270275</v>
      </c>
      <c r="H32" s="16"/>
      <c r="J32" s="16"/>
      <c r="K32" s="16"/>
      <c r="L32" s="16"/>
      <c r="M32" s="16"/>
      <c r="O32" s="12">
        <v>2829.740050345913</v>
      </c>
      <c r="S32" s="7"/>
      <c r="T32" s="7"/>
      <c r="V32" s="15"/>
      <c r="W32" s="15"/>
      <c r="AA32" s="13">
        <v>19.569399371474219</v>
      </c>
      <c r="AB32" s="20">
        <v>18.498659772256818</v>
      </c>
      <c r="AC32" s="13"/>
      <c r="AE32" s="13"/>
      <c r="AF32" s="13"/>
      <c r="AG32" s="13"/>
      <c r="AH32" s="13"/>
    </row>
    <row r="33" spans="1:34" s="6" customFormat="1" ht="11.25">
      <c r="A33" s="6" t="s">
        <v>177</v>
      </c>
      <c r="B33" s="11">
        <v>34501.967499999999</v>
      </c>
      <c r="C33" s="6">
        <v>1.67</v>
      </c>
      <c r="F33" s="12">
        <v>480.47132462877295</v>
      </c>
      <c r="H33" s="15"/>
      <c r="J33" s="15"/>
      <c r="K33" s="15"/>
      <c r="L33" s="15"/>
      <c r="M33" s="16"/>
      <c r="O33" s="12">
        <v>274.43791312808605</v>
      </c>
      <c r="S33" s="7"/>
      <c r="T33" s="7"/>
      <c r="V33" s="15"/>
      <c r="W33" s="15"/>
      <c r="AA33" s="13">
        <v>3.4520373563218385</v>
      </c>
      <c r="AB33" s="20">
        <v>3.9010344827586199</v>
      </c>
      <c r="AC33" s="13"/>
      <c r="AE33" s="13">
        <v>2.6730136476891326</v>
      </c>
      <c r="AF33" s="13"/>
      <c r="AG33" s="13"/>
      <c r="AH33" s="13"/>
    </row>
    <row r="34" spans="1:34" s="6" customFormat="1" ht="11.25">
      <c r="A34" s="6" t="s">
        <v>177</v>
      </c>
      <c r="B34" s="11">
        <v>34896.4375</v>
      </c>
      <c r="C34" s="6">
        <v>2.75</v>
      </c>
      <c r="D34" s="12">
        <v>95</v>
      </c>
      <c r="E34" s="12">
        <v>1358.5</v>
      </c>
      <c r="F34" s="12">
        <v>2816.6244066038712</v>
      </c>
      <c r="H34" s="15"/>
      <c r="J34" s="15"/>
      <c r="K34" s="15"/>
      <c r="L34" s="15"/>
      <c r="M34" s="16"/>
      <c r="O34" s="12">
        <v>729.82027674603012</v>
      </c>
      <c r="S34" s="7"/>
      <c r="T34" s="7"/>
      <c r="V34" s="15"/>
      <c r="W34" s="15"/>
      <c r="AA34" s="13">
        <v>6.4424137931034489</v>
      </c>
      <c r="AB34" s="20">
        <v>8.5120689655172406</v>
      </c>
      <c r="AC34" s="13"/>
      <c r="AE34" s="13">
        <v>21.35403136519728</v>
      </c>
      <c r="AF34" s="13"/>
      <c r="AG34" s="13"/>
      <c r="AH34" s="13"/>
    </row>
    <row r="35" spans="1:34" s="6" customFormat="1" ht="11.25">
      <c r="A35" s="6" t="s">
        <v>177</v>
      </c>
      <c r="B35" s="11">
        <v>35232.467499999999</v>
      </c>
      <c r="C35" s="6">
        <v>3.67</v>
      </c>
      <c r="D35" s="12">
        <v>95</v>
      </c>
      <c r="E35" s="12">
        <v>1358.5</v>
      </c>
      <c r="F35" s="12">
        <v>7425.9276045451097</v>
      </c>
      <c r="H35" s="15"/>
      <c r="J35" s="15"/>
      <c r="K35" s="15"/>
      <c r="L35" s="15"/>
      <c r="M35" s="16"/>
      <c r="O35" s="12">
        <v>1476.7493232574504</v>
      </c>
      <c r="S35" s="7"/>
      <c r="T35" s="7"/>
      <c r="V35" s="15"/>
      <c r="W35" s="15"/>
      <c r="AA35" s="13">
        <v>9.1673850574712645</v>
      </c>
      <c r="AB35" s="20">
        <v>13.005665573122071</v>
      </c>
      <c r="AC35" s="13"/>
      <c r="AE35" s="13">
        <v>57.370120538373406</v>
      </c>
      <c r="AF35" s="13"/>
      <c r="AG35" s="13"/>
      <c r="AH35" s="13"/>
    </row>
    <row r="36" spans="1:34" s="6" customFormat="1" ht="11.25">
      <c r="A36" s="6" t="s">
        <v>177</v>
      </c>
      <c r="B36" s="11">
        <v>35597.717499999999</v>
      </c>
      <c r="C36" s="6">
        <v>4.67</v>
      </c>
      <c r="D36" s="12">
        <v>95</v>
      </c>
      <c r="E36" s="12">
        <v>1358.5</v>
      </c>
      <c r="F36" s="12">
        <v>11005.887935097315</v>
      </c>
      <c r="H36" s="16"/>
      <c r="J36" s="16"/>
      <c r="K36" s="16"/>
      <c r="L36" s="16"/>
      <c r="M36" s="16"/>
      <c r="O36" s="12">
        <v>2002.9785282046614</v>
      </c>
      <c r="S36" s="7"/>
      <c r="T36" s="7"/>
      <c r="V36" s="15"/>
      <c r="W36" s="15"/>
      <c r="AA36" s="13">
        <v>11.156898641877934</v>
      </c>
      <c r="AB36" s="14">
        <v>15.356713480730942</v>
      </c>
      <c r="AC36" s="14"/>
      <c r="AE36" s="13">
        <v>136.81665797034844</v>
      </c>
      <c r="AF36" s="13"/>
      <c r="AG36" s="13"/>
      <c r="AH36" s="13"/>
    </row>
    <row r="37" spans="1:34" s="6" customFormat="1" ht="11.25">
      <c r="A37" s="6" t="s">
        <v>177</v>
      </c>
      <c r="B37" s="11">
        <v>35992.1875</v>
      </c>
      <c r="C37" s="6">
        <v>5.75</v>
      </c>
      <c r="D37" s="12">
        <v>93.333333333333329</v>
      </c>
      <c r="E37" s="12">
        <v>1334.6666666666667</v>
      </c>
      <c r="F37" s="12">
        <v>14618.667045628205</v>
      </c>
      <c r="H37" s="16"/>
      <c r="J37" s="16"/>
      <c r="K37" s="16"/>
      <c r="L37" s="16"/>
      <c r="M37" s="16"/>
      <c r="O37" s="12">
        <v>2506.8978438220984</v>
      </c>
      <c r="S37" s="7"/>
      <c r="T37" s="7"/>
      <c r="V37" s="15"/>
      <c r="W37" s="15"/>
      <c r="AA37" s="17">
        <v>13.549627013207068</v>
      </c>
      <c r="AB37" s="13">
        <v>17.299435715182405</v>
      </c>
      <c r="AC37" s="13"/>
      <c r="AE37" s="13">
        <v>178.67833141737816</v>
      </c>
      <c r="AF37" s="13"/>
      <c r="AG37" s="13"/>
      <c r="AH37" s="13"/>
    </row>
    <row r="38" spans="1:34" s="6" customFormat="1" ht="11.25">
      <c r="A38" s="6" t="s">
        <v>177</v>
      </c>
      <c r="B38" s="8">
        <v>36386.657500000001</v>
      </c>
      <c r="C38" s="6">
        <v>6.83</v>
      </c>
      <c r="F38" s="12">
        <v>17066.403986702626</v>
      </c>
      <c r="H38" s="16"/>
      <c r="J38" s="16"/>
      <c r="K38" s="16"/>
      <c r="L38" s="16"/>
      <c r="M38" s="16"/>
      <c r="O38" s="12">
        <v>2837.1106476409218</v>
      </c>
      <c r="S38" s="7"/>
      <c r="T38" s="7"/>
      <c r="V38" s="15"/>
      <c r="W38" s="15"/>
      <c r="AA38" s="13">
        <v>16.256567742117049</v>
      </c>
      <c r="AB38" s="14">
        <v>18.461590681769689</v>
      </c>
      <c r="AC38" s="14"/>
      <c r="AE38" s="14">
        <v>206.74798515350881</v>
      </c>
      <c r="AF38" s="14"/>
      <c r="AG38" s="14"/>
      <c r="AH38" s="14"/>
    </row>
    <row r="39" spans="1:34" s="6" customFormat="1" ht="11.25">
      <c r="A39" s="6" t="s">
        <v>177</v>
      </c>
      <c r="B39" s="18">
        <v>36722.6875</v>
      </c>
      <c r="C39" s="6">
        <v>7.75</v>
      </c>
      <c r="F39" s="12">
        <v>19153.612742048346</v>
      </c>
      <c r="H39" s="16">
        <v>1456.6948172581574</v>
      </c>
      <c r="J39" s="16">
        <v>2531.8520175931408</v>
      </c>
      <c r="K39" s="16">
        <v>1519.9175712989984</v>
      </c>
      <c r="L39" s="16">
        <v>12723.038555192899</v>
      </c>
      <c r="M39" s="16">
        <v>14242.956126491896</v>
      </c>
      <c r="N39" s="12">
        <f>J39+M39</f>
        <v>16774.808144085036</v>
      </c>
      <c r="O39" s="12">
        <v>3111.2885649936838</v>
      </c>
      <c r="S39" s="7"/>
      <c r="T39" s="7"/>
      <c r="V39" s="15"/>
      <c r="W39" s="15"/>
      <c r="AA39" s="13">
        <v>17.760520457122766</v>
      </c>
      <c r="AB39" s="14">
        <v>19.356684438140658</v>
      </c>
      <c r="AC39" s="14"/>
      <c r="AE39" s="13">
        <v>230.55640351483257</v>
      </c>
      <c r="AF39" s="13"/>
      <c r="AG39" s="13"/>
      <c r="AH39" s="13"/>
    </row>
    <row r="40" spans="1:34" s="6" customFormat="1" ht="11.25">
      <c r="A40" s="6" t="s">
        <v>177</v>
      </c>
      <c r="B40" s="8">
        <v>37117.157500000001</v>
      </c>
      <c r="C40" s="6">
        <v>8.83</v>
      </c>
      <c r="F40" s="12">
        <v>21050.282403902969</v>
      </c>
      <c r="H40" s="16"/>
      <c r="J40" s="16"/>
      <c r="K40" s="16"/>
      <c r="L40" s="16"/>
      <c r="M40" s="16"/>
      <c r="O40" s="12">
        <v>3356.6168443094507</v>
      </c>
      <c r="S40" s="7"/>
      <c r="T40" s="7"/>
      <c r="V40" s="15"/>
      <c r="W40" s="15"/>
      <c r="AA40" s="13">
        <v>19.55615412167715</v>
      </c>
      <c r="AB40" s="14">
        <v>20.124669089803589</v>
      </c>
      <c r="AC40" s="14"/>
      <c r="AE40" s="14">
        <v>295.85786034175953</v>
      </c>
      <c r="AF40" s="14"/>
      <c r="AG40" s="14"/>
      <c r="AH40" s="14"/>
    </row>
    <row r="41" spans="1:34" s="6" customFormat="1" ht="11.25">
      <c r="A41" s="6" t="s">
        <v>177</v>
      </c>
      <c r="B41" s="18">
        <v>37482.407500000001</v>
      </c>
      <c r="C41" s="6">
        <v>9.83</v>
      </c>
      <c r="F41" s="12">
        <v>22292.039378216876</v>
      </c>
      <c r="H41" s="16"/>
      <c r="J41" s="16"/>
      <c r="K41" s="16"/>
      <c r="L41" s="16"/>
      <c r="M41" s="16"/>
      <c r="O41" s="12">
        <v>3515.1344101264272</v>
      </c>
      <c r="S41" s="7"/>
      <c r="T41" s="7"/>
      <c r="V41" s="15"/>
      <c r="W41" s="15"/>
      <c r="AA41" s="13">
        <v>20.798059079219197</v>
      </c>
      <c r="AB41" s="13">
        <v>20.603287199210108</v>
      </c>
      <c r="AC41" s="13"/>
      <c r="AE41" s="13"/>
      <c r="AF41" s="13"/>
      <c r="AG41" s="13"/>
      <c r="AH41" s="13"/>
    </row>
    <row r="42" spans="1:34" s="6" customFormat="1" ht="11.25">
      <c r="A42" s="6" t="s">
        <v>174</v>
      </c>
      <c r="B42" s="11">
        <v>34501.967499999999</v>
      </c>
      <c r="C42" s="6">
        <v>1.67</v>
      </c>
      <c r="F42" s="12">
        <v>467.73242610913769</v>
      </c>
      <c r="H42" s="15"/>
      <c r="J42" s="15"/>
      <c r="K42" s="15"/>
      <c r="L42" s="15"/>
      <c r="M42" s="16"/>
      <c r="O42" s="12">
        <v>268.45747058229068</v>
      </c>
      <c r="S42" s="7"/>
      <c r="T42" s="7"/>
      <c r="V42" s="15"/>
      <c r="W42" s="15"/>
      <c r="AA42" s="13">
        <v>3.564064039408867</v>
      </c>
      <c r="AB42" s="14">
        <v>3.9687828407224957</v>
      </c>
      <c r="AC42" s="14"/>
      <c r="AE42" s="21">
        <v>2.6281742649772797</v>
      </c>
      <c r="AF42" s="13"/>
      <c r="AG42" s="13"/>
      <c r="AH42" s="13"/>
    </row>
    <row r="43" spans="1:34" s="6" customFormat="1" ht="11.25">
      <c r="A43" s="6" t="s">
        <v>174</v>
      </c>
      <c r="B43" s="11">
        <v>34896.4375</v>
      </c>
      <c r="C43" s="6">
        <v>2.75</v>
      </c>
      <c r="D43" s="12">
        <v>96.666666666666657</v>
      </c>
      <c r="E43" s="12">
        <v>1382.3333333333333</v>
      </c>
      <c r="F43" s="12">
        <v>2576.5161955259723</v>
      </c>
      <c r="H43" s="15"/>
      <c r="J43" s="15"/>
      <c r="K43" s="15"/>
      <c r="L43" s="15"/>
      <c r="M43" s="16"/>
      <c r="O43" s="12">
        <v>678.85256705647737</v>
      </c>
      <c r="S43" s="7"/>
      <c r="T43" s="7"/>
      <c r="V43" s="15"/>
      <c r="W43" s="15"/>
      <c r="AA43" s="13">
        <v>6.3430110837438427</v>
      </c>
      <c r="AB43" s="14">
        <v>8.2848214285714281</v>
      </c>
      <c r="AC43" s="14"/>
      <c r="AE43" s="21">
        <v>20.837178308871835</v>
      </c>
      <c r="AF43" s="13"/>
      <c r="AG43" s="13"/>
      <c r="AH43" s="13"/>
    </row>
    <row r="44" spans="1:34" s="6" customFormat="1" ht="11.25">
      <c r="A44" s="6" t="s">
        <v>174</v>
      </c>
      <c r="B44" s="11">
        <v>35232.467499999999</v>
      </c>
      <c r="C44" s="6">
        <v>3.67</v>
      </c>
      <c r="D44" s="12">
        <v>96.666666666666657</v>
      </c>
      <c r="E44" s="12">
        <v>1382.3333333333333</v>
      </c>
      <c r="F44" s="12">
        <v>6928.0417055094249</v>
      </c>
      <c r="H44" s="15"/>
      <c r="J44" s="15"/>
      <c r="K44" s="15"/>
      <c r="L44" s="15"/>
      <c r="M44" s="16"/>
      <c r="O44" s="12">
        <v>1387.4991413775274</v>
      </c>
      <c r="S44" s="7"/>
      <c r="T44" s="7"/>
      <c r="V44" s="15"/>
      <c r="W44" s="15"/>
      <c r="AA44" s="13">
        <v>8.965996168582377</v>
      </c>
      <c r="AB44" s="14">
        <v>12.6478050743387</v>
      </c>
      <c r="AC44" s="14"/>
      <c r="AE44" s="21">
        <v>51.203598398793382</v>
      </c>
      <c r="AF44" s="13"/>
      <c r="AG44" s="13"/>
      <c r="AH44" s="13"/>
    </row>
    <row r="45" spans="1:34" s="6" customFormat="1" ht="11.25">
      <c r="A45" s="6" t="s">
        <v>174</v>
      </c>
      <c r="B45" s="11">
        <v>35597.717499999999</v>
      </c>
      <c r="C45" s="6">
        <v>4.67</v>
      </c>
      <c r="D45" s="12">
        <v>96.666666666666657</v>
      </c>
      <c r="E45" s="12">
        <v>1382.3333333333333</v>
      </c>
      <c r="F45" s="12">
        <v>10175.281192318567</v>
      </c>
      <c r="H45" s="16"/>
      <c r="J45" s="16"/>
      <c r="K45" s="16"/>
      <c r="L45" s="16"/>
      <c r="M45" s="16"/>
      <c r="O45" s="12">
        <v>1867.5055634687114</v>
      </c>
      <c r="S45" s="7"/>
      <c r="T45" s="7"/>
      <c r="V45" s="15"/>
      <c r="W45" s="15"/>
      <c r="AA45" s="13">
        <v>11.017465132691534</v>
      </c>
      <c r="AB45" s="14">
        <v>14.953210137011641</v>
      </c>
      <c r="AC45" s="14"/>
      <c r="AE45" s="21">
        <v>130.97195857944882</v>
      </c>
      <c r="AF45" s="13"/>
      <c r="AG45" s="13"/>
      <c r="AH45" s="13"/>
    </row>
    <row r="46" spans="1:34" s="6" customFormat="1" ht="11.25">
      <c r="A46" s="6" t="s">
        <v>174</v>
      </c>
      <c r="B46" s="11">
        <v>35992.1875</v>
      </c>
      <c r="C46" s="6">
        <v>5.75</v>
      </c>
      <c r="D46" s="12">
        <v>96.666666666666657</v>
      </c>
      <c r="E46" s="12">
        <v>1382.3333333333333</v>
      </c>
      <c r="F46" s="12">
        <v>13800.203556211975</v>
      </c>
      <c r="H46" s="16"/>
      <c r="J46" s="16"/>
      <c r="K46" s="16"/>
      <c r="L46" s="16"/>
      <c r="M46" s="16"/>
      <c r="O46" s="12">
        <v>2371.9010391291226</v>
      </c>
      <c r="S46" s="7"/>
      <c r="T46" s="7"/>
      <c r="V46" s="15"/>
      <c r="W46" s="15"/>
      <c r="AA46" s="17">
        <v>13.439050846038008</v>
      </c>
      <c r="AB46" s="13">
        <v>17.023328553681235</v>
      </c>
      <c r="AC46" s="13"/>
      <c r="AE46" s="21">
        <v>174.67622931527399</v>
      </c>
      <c r="AF46" s="13"/>
      <c r="AG46" s="13"/>
      <c r="AH46" s="13"/>
    </row>
    <row r="47" spans="1:34" s="6" customFormat="1" ht="11.25">
      <c r="A47" s="6" t="s">
        <v>174</v>
      </c>
      <c r="B47" s="8">
        <v>36386.657500000001</v>
      </c>
      <c r="C47" s="6">
        <v>6.83</v>
      </c>
      <c r="F47" s="12">
        <v>16083.126345739644</v>
      </c>
      <c r="H47" s="16"/>
      <c r="J47" s="16"/>
      <c r="K47" s="16"/>
      <c r="L47" s="16"/>
      <c r="M47" s="16"/>
      <c r="O47" s="12">
        <v>2677.9939505071889</v>
      </c>
      <c r="S47" s="7"/>
      <c r="T47" s="7"/>
      <c r="V47" s="15"/>
      <c r="W47" s="15"/>
      <c r="AA47" s="13">
        <v>16.159273345982797</v>
      </c>
      <c r="AB47" s="14">
        <v>18.253356303356615</v>
      </c>
      <c r="AC47" s="14"/>
      <c r="AE47" s="21">
        <v>202.43265843502064</v>
      </c>
      <c r="AF47" s="13"/>
      <c r="AG47" s="13"/>
      <c r="AH47" s="13"/>
    </row>
    <row r="48" spans="1:34" s="6" customFormat="1" ht="11.25">
      <c r="A48" s="6" t="s">
        <v>174</v>
      </c>
      <c r="B48" s="18">
        <v>36722.6875</v>
      </c>
      <c r="C48" s="6">
        <v>7.75</v>
      </c>
      <c r="F48" s="12">
        <v>17830.838828209064</v>
      </c>
      <c r="H48" s="16">
        <v>1354.9078008255267</v>
      </c>
      <c r="J48" s="16">
        <v>2353.8378140788009</v>
      </c>
      <c r="K48" s="16">
        <v>1415.4899047305391</v>
      </c>
      <c r="L48" s="16">
        <v>11840.490308507531</v>
      </c>
      <c r="M48" s="16">
        <v>13255.980213238068</v>
      </c>
      <c r="N48" s="12">
        <f>J48+M48</f>
        <v>15609.818027316869</v>
      </c>
      <c r="O48" s="12">
        <v>2902.0834396449281</v>
      </c>
      <c r="S48" s="7">
        <v>0.1641</v>
      </c>
      <c r="T48" s="7"/>
      <c r="U48" s="6">
        <v>6.7000000000000002E-3</v>
      </c>
      <c r="V48" s="15"/>
      <c r="W48" s="15"/>
      <c r="AA48" s="13">
        <v>17.623201129773697</v>
      </c>
      <c r="AB48" s="14">
        <v>19.104696190382281</v>
      </c>
      <c r="AC48" s="14"/>
      <c r="AE48" s="13">
        <v>223.07697055604172</v>
      </c>
      <c r="AF48" s="13"/>
      <c r="AG48" s="13"/>
      <c r="AH48" s="13"/>
    </row>
    <row r="49" spans="1:65" s="6" customFormat="1" ht="11.25">
      <c r="A49" s="6" t="s">
        <v>174</v>
      </c>
      <c r="B49" s="8">
        <v>37117.157500000001</v>
      </c>
      <c r="C49" s="6">
        <v>8.83</v>
      </c>
      <c r="F49" s="12">
        <v>19478.992489987824</v>
      </c>
      <c r="H49" s="16"/>
      <c r="J49" s="16"/>
      <c r="K49" s="16"/>
      <c r="L49" s="16"/>
      <c r="M49" s="16"/>
      <c r="O49" s="12">
        <v>3110.7156384285354</v>
      </c>
      <c r="S49" s="7"/>
      <c r="T49" s="7"/>
      <c r="V49" s="15"/>
      <c r="W49" s="15"/>
      <c r="AA49" s="13">
        <v>19.414609710903566</v>
      </c>
      <c r="AB49" s="14">
        <v>19.884966429748559</v>
      </c>
      <c r="AC49" s="14"/>
      <c r="AE49" s="14">
        <v>285.36972760037713</v>
      </c>
      <c r="AF49" s="14"/>
      <c r="AG49" s="14"/>
      <c r="AH49" s="14"/>
    </row>
    <row r="50" spans="1:65" s="6" customFormat="1" ht="11.25">
      <c r="A50" s="6" t="s">
        <v>174</v>
      </c>
      <c r="B50" s="18">
        <v>37482.407500000001</v>
      </c>
      <c r="C50" s="6">
        <v>9.83</v>
      </c>
      <c r="F50" s="12">
        <v>20234.572642517014</v>
      </c>
      <c r="H50" s="16"/>
      <c r="J50" s="16"/>
      <c r="K50" s="16"/>
      <c r="L50" s="16"/>
      <c r="M50" s="16"/>
      <c r="O50" s="12">
        <v>3185.168815950391</v>
      </c>
      <c r="S50" s="7"/>
      <c r="T50" s="7"/>
      <c r="V50" s="15"/>
      <c r="W50" s="15"/>
      <c r="AA50" s="13">
        <v>20.728213806822062</v>
      </c>
      <c r="AB50" s="13">
        <v>20.516115178551352</v>
      </c>
      <c r="AC50" s="13"/>
      <c r="AE50" s="13"/>
      <c r="AF50" s="13"/>
      <c r="AG50" s="13"/>
      <c r="AH50" s="13"/>
    </row>
    <row r="51" spans="1:65" s="6" customFormat="1" ht="11.25">
      <c r="A51" s="6" t="s">
        <v>178</v>
      </c>
      <c r="B51" s="11">
        <v>34501.967499999999</v>
      </c>
      <c r="C51" s="6">
        <v>1.67</v>
      </c>
      <c r="F51" s="12">
        <v>458.50514968242231</v>
      </c>
      <c r="H51" s="15"/>
      <c r="J51" s="15"/>
      <c r="K51" s="15"/>
      <c r="L51" s="15"/>
      <c r="M51" s="16"/>
      <c r="O51" s="12">
        <v>264.30632644591418</v>
      </c>
      <c r="S51" s="7"/>
      <c r="T51" s="7"/>
      <c r="V51" s="15"/>
      <c r="W51" s="15"/>
      <c r="AA51" s="13">
        <v>3.4223140394088674</v>
      </c>
      <c r="AB51" s="14">
        <v>3.8966748768472907</v>
      </c>
      <c r="AC51" s="14"/>
      <c r="AE51" s="13">
        <v>2.5744859936703226</v>
      </c>
      <c r="AF51" s="13"/>
      <c r="AG51" s="13"/>
      <c r="AH51" s="13"/>
    </row>
    <row r="52" spans="1:65" s="6" customFormat="1" ht="11.25">
      <c r="A52" s="6" t="s">
        <v>178</v>
      </c>
      <c r="B52" s="11">
        <v>34896.4375</v>
      </c>
      <c r="C52" s="6">
        <v>2.75</v>
      </c>
      <c r="D52" s="12">
        <v>98.333333333333329</v>
      </c>
      <c r="E52" s="12">
        <v>1406.1666666666665</v>
      </c>
      <c r="F52" s="12">
        <v>2739.5403278341009</v>
      </c>
      <c r="H52" s="15"/>
      <c r="J52" s="15"/>
      <c r="K52" s="15"/>
      <c r="L52" s="15"/>
      <c r="M52" s="16"/>
      <c r="O52" s="12">
        <v>708.87538119363523</v>
      </c>
      <c r="S52" s="7"/>
      <c r="T52" s="7"/>
      <c r="V52" s="15"/>
      <c r="W52" s="15"/>
      <c r="AA52" s="13">
        <v>6.4466605090311999</v>
      </c>
      <c r="AB52" s="14">
        <v>8.4259605911330038</v>
      </c>
      <c r="AC52" s="14"/>
      <c r="AE52" s="13">
        <v>21.018709680981864</v>
      </c>
      <c r="AF52" s="13"/>
      <c r="AG52" s="13"/>
      <c r="AH52" s="13"/>
    </row>
    <row r="53" spans="1:65" s="6" customFormat="1" ht="11.25">
      <c r="A53" s="6" t="s">
        <v>178</v>
      </c>
      <c r="B53" s="11">
        <v>35232.467499999999</v>
      </c>
      <c r="C53" s="6">
        <v>3.67</v>
      </c>
      <c r="D53" s="12">
        <v>98.333333333333329</v>
      </c>
      <c r="E53" s="12">
        <v>1406.1666666666665</v>
      </c>
      <c r="F53" s="12">
        <v>6719.4405699830622</v>
      </c>
      <c r="H53" s="15"/>
      <c r="J53" s="15"/>
      <c r="K53" s="15"/>
      <c r="L53" s="15"/>
      <c r="M53" s="16"/>
      <c r="O53" s="12">
        <v>1357.7877062543444</v>
      </c>
      <c r="S53" s="7"/>
      <c r="T53" s="7"/>
      <c r="V53" s="15"/>
      <c r="W53" s="15"/>
      <c r="AA53" s="13">
        <v>9.02059934318555</v>
      </c>
      <c r="AB53" s="14">
        <v>12.416457908924578</v>
      </c>
      <c r="AC53" s="14"/>
      <c r="AE53" s="13">
        <v>54.57772816814456</v>
      </c>
      <c r="AF53" s="13"/>
      <c r="AG53" s="13"/>
      <c r="AH53" s="13"/>
    </row>
    <row r="54" spans="1:65" s="6" customFormat="1" ht="11.25">
      <c r="A54" s="6" t="s">
        <v>178</v>
      </c>
      <c r="B54" s="11">
        <v>35597.717499999999</v>
      </c>
      <c r="C54" s="6">
        <v>4.67</v>
      </c>
      <c r="D54" s="12">
        <v>98.333333333333329</v>
      </c>
      <c r="E54" s="12">
        <v>1406.1666666666665</v>
      </c>
      <c r="F54" s="12">
        <v>9948.0058011851997</v>
      </c>
      <c r="H54" s="16"/>
      <c r="J54" s="16"/>
      <c r="K54" s="16"/>
      <c r="L54" s="16"/>
      <c r="M54" s="16"/>
      <c r="O54" s="12">
        <v>1836.2447530700849</v>
      </c>
      <c r="S54" s="7"/>
      <c r="T54" s="7"/>
      <c r="V54" s="15"/>
      <c r="W54" s="15"/>
      <c r="AA54" s="13">
        <v>10.968986017282042</v>
      </c>
      <c r="AB54" s="14">
        <v>14.78103884035688</v>
      </c>
      <c r="AC54" s="14"/>
      <c r="AE54" s="13">
        <v>131.42271201340924</v>
      </c>
      <c r="AF54" s="13"/>
      <c r="AG54" s="13"/>
      <c r="AH54" s="13"/>
    </row>
    <row r="55" spans="1:65" s="6" customFormat="1" ht="11.25">
      <c r="A55" s="6" t="s">
        <v>178</v>
      </c>
      <c r="B55" s="11">
        <v>35992.1875</v>
      </c>
      <c r="C55" s="6">
        <v>5.75</v>
      </c>
      <c r="D55" s="12">
        <v>98.333333333333329</v>
      </c>
      <c r="E55" s="12">
        <v>1406.1666666666665</v>
      </c>
      <c r="F55" s="12">
        <v>13379.955949576595</v>
      </c>
      <c r="H55" s="16"/>
      <c r="J55" s="16"/>
      <c r="K55" s="16"/>
      <c r="L55" s="16"/>
      <c r="M55" s="16"/>
      <c r="O55" s="12">
        <v>2317.5707939268686</v>
      </c>
      <c r="S55" s="7"/>
      <c r="T55" s="7"/>
      <c r="V55" s="15"/>
      <c r="W55" s="15"/>
      <c r="AA55" s="17">
        <v>13.41712838967328</v>
      </c>
      <c r="AB55" s="13">
        <v>16.846321915196516</v>
      </c>
      <c r="AC55" s="13"/>
      <c r="AE55" s="13">
        <v>174.88425810987945</v>
      </c>
      <c r="AF55" s="13"/>
      <c r="AG55" s="13"/>
      <c r="AH55" s="13"/>
    </row>
    <row r="56" spans="1:65" s="6" customFormat="1" ht="11.25">
      <c r="A56" s="6" t="s">
        <v>178</v>
      </c>
      <c r="B56" s="8">
        <v>36386.657500000001</v>
      </c>
      <c r="C56" s="6">
        <v>6.83</v>
      </c>
      <c r="F56" s="12">
        <v>16192.485349000926</v>
      </c>
      <c r="H56" s="16"/>
      <c r="J56" s="16"/>
      <c r="K56" s="16"/>
      <c r="L56" s="16"/>
      <c r="M56" s="16"/>
      <c r="O56" s="12">
        <v>2695.5390909790181</v>
      </c>
      <c r="S56" s="7"/>
      <c r="T56" s="7"/>
      <c r="V56" s="15"/>
      <c r="W56" s="15"/>
      <c r="AA56" s="13">
        <v>16.212959343408897</v>
      </c>
      <c r="AB56" s="14">
        <v>18.36049183127454</v>
      </c>
      <c r="AC56" s="14"/>
      <c r="AE56" s="14">
        <v>209.78832425820914</v>
      </c>
      <c r="AF56" s="14"/>
      <c r="AG56" s="14"/>
      <c r="AH56" s="14"/>
    </row>
    <row r="57" spans="1:65" s="6" customFormat="1" ht="11.25">
      <c r="A57" s="6" t="s">
        <v>178</v>
      </c>
      <c r="B57" s="18">
        <v>36722.6875</v>
      </c>
      <c r="C57" s="6">
        <v>7.75</v>
      </c>
      <c r="F57" s="12">
        <v>18356.171857481932</v>
      </c>
      <c r="H57" s="16">
        <v>1407.4996349955172</v>
      </c>
      <c r="J57" s="16">
        <v>2434.5229390770437</v>
      </c>
      <c r="K57" s="16">
        <v>1454.1799350512638</v>
      </c>
      <c r="L57" s="16">
        <v>12199.670005469316</v>
      </c>
      <c r="M57" s="16">
        <v>13653.84994052058</v>
      </c>
      <c r="N57" s="12">
        <f>J57+M57</f>
        <v>16088.372879597624</v>
      </c>
      <c r="O57" s="12">
        <v>2975.9234071949645</v>
      </c>
      <c r="S57" s="7"/>
      <c r="T57" s="7"/>
      <c r="V57" s="15"/>
      <c r="W57" s="15"/>
      <c r="AA57" s="13">
        <v>17.763579691473012</v>
      </c>
      <c r="AB57" s="14">
        <v>19.416361867341777</v>
      </c>
      <c r="AC57" s="14"/>
      <c r="AE57" s="13">
        <v>236.09137477941377</v>
      </c>
      <c r="AF57" s="13"/>
      <c r="AG57" s="13"/>
      <c r="AH57" s="13"/>
    </row>
    <row r="58" spans="1:65" s="6" customFormat="1" ht="11.25">
      <c r="A58" s="6" t="s">
        <v>178</v>
      </c>
      <c r="B58" s="8">
        <v>37117.157500000001</v>
      </c>
      <c r="C58" s="6">
        <v>8.83</v>
      </c>
      <c r="F58" s="12">
        <v>20310.18939754961</v>
      </c>
      <c r="H58" s="16"/>
      <c r="J58" s="16"/>
      <c r="K58" s="16"/>
      <c r="L58" s="16"/>
      <c r="M58" s="16"/>
      <c r="O58" s="12">
        <v>3226.8469153866499</v>
      </c>
      <c r="V58" s="15"/>
      <c r="W58" s="15"/>
      <c r="AA58" s="13">
        <v>19.59416292598889</v>
      </c>
      <c r="AB58" s="14">
        <v>20.221372277641578</v>
      </c>
      <c r="AC58" s="14"/>
      <c r="AE58" s="14">
        <v>306.37150583325547</v>
      </c>
      <c r="AF58" s="14"/>
      <c r="AG58" s="14"/>
      <c r="AH58" s="14"/>
    </row>
    <row r="59" spans="1:65" s="6" customFormat="1" ht="11.25">
      <c r="A59" s="6" t="s">
        <v>178</v>
      </c>
      <c r="B59" s="18">
        <v>37482.407500000001</v>
      </c>
      <c r="C59" s="6">
        <v>9.83</v>
      </c>
      <c r="F59" s="12">
        <v>21883.567384599326</v>
      </c>
      <c r="H59" s="16"/>
      <c r="J59" s="16"/>
      <c r="K59" s="16"/>
      <c r="L59" s="16"/>
      <c r="M59" s="16"/>
      <c r="O59" s="12">
        <v>3413.6508296271682</v>
      </c>
      <c r="V59" s="15"/>
      <c r="W59" s="15"/>
      <c r="AA59" s="13">
        <v>21.105694445620077</v>
      </c>
      <c r="AB59" s="13">
        <v>21.156096144900317</v>
      </c>
      <c r="AC59" s="13"/>
      <c r="AE59" s="13"/>
      <c r="AF59" s="13"/>
      <c r="AG59" s="13"/>
      <c r="AH59" s="13"/>
    </row>
    <row r="60" spans="1:65" s="6" customFormat="1" ht="11.25">
      <c r="A60" s="6" t="s">
        <v>173</v>
      </c>
      <c r="B60" s="18">
        <v>33983</v>
      </c>
      <c r="C60" s="14">
        <v>0.24914442162902123</v>
      </c>
      <c r="F60" s="14"/>
      <c r="H60" s="15"/>
      <c r="J60" s="15"/>
      <c r="K60" s="15"/>
      <c r="L60" s="15"/>
      <c r="M60" s="15"/>
      <c r="V60" s="15"/>
      <c r="W60" s="15"/>
      <c r="AO60" s="14">
        <v>0.40257100000000001</v>
      </c>
      <c r="AP60" s="14">
        <v>23.840786908322226</v>
      </c>
      <c r="AQ60" s="14">
        <v>21.055909582829045</v>
      </c>
      <c r="AR60" s="14">
        <v>0.59000333333333332</v>
      </c>
      <c r="AS60" s="14">
        <v>4.6637535909637036</v>
      </c>
      <c r="AT60" s="14">
        <v>23.218079796500447</v>
      </c>
      <c r="AU60" s="14">
        <v>0.50974000000000008</v>
      </c>
      <c r="AV60" s="14">
        <v>1.9076707425844446</v>
      </c>
      <c r="AW60" s="14">
        <v>8.1713299756753166</v>
      </c>
      <c r="AX60" s="14"/>
      <c r="AY60" s="14"/>
      <c r="AZ60" s="14"/>
      <c r="BA60" s="14"/>
      <c r="BB60" s="14"/>
      <c r="BC60" s="14"/>
      <c r="BD60" s="14"/>
      <c r="BE60" s="14"/>
      <c r="BF60" s="14"/>
      <c r="BH60" s="14">
        <f>IF(SUM(AP60:AQ60)&gt;0.01,SUM(AP60:AQ60),)</f>
        <v>44.896696491151275</v>
      </c>
      <c r="BI60" s="14">
        <f>IF(SUM(AS60:AT60)&gt;0.01,SUM(AS60:AT60),)</f>
        <v>27.881833387464152</v>
      </c>
      <c r="BJ60" s="14">
        <f>IF(SUM(AV60:AW60)&gt;0.01,SUM(AV60:AW60),)</f>
        <v>10.079000718259762</v>
      </c>
      <c r="BK60" s="14"/>
      <c r="BL60" s="14"/>
      <c r="BM60" s="14"/>
    </row>
    <row r="61" spans="1:65" s="6" customFormat="1" ht="11.25">
      <c r="A61" s="6" t="s">
        <v>173</v>
      </c>
      <c r="B61" s="8">
        <v>34024</v>
      </c>
      <c r="C61" s="14">
        <v>0.3613963039014374</v>
      </c>
      <c r="H61" s="15"/>
      <c r="J61" s="15"/>
      <c r="K61" s="15"/>
      <c r="L61" s="15"/>
      <c r="M61" s="15"/>
      <c r="V61" s="15"/>
      <c r="W61" s="15"/>
      <c r="AO61" s="14">
        <v>0.34787416666666665</v>
      </c>
      <c r="AP61" s="14">
        <v>37.809240303437036</v>
      </c>
      <c r="AQ61" s="14">
        <v>26.490534875707507</v>
      </c>
      <c r="AR61" s="14">
        <v>0.57991999999999999</v>
      </c>
      <c r="AS61" s="14">
        <v>5.3317771987822207</v>
      </c>
      <c r="AT61" s="14">
        <v>24.424568504616531</v>
      </c>
      <c r="AU61" s="14">
        <v>0.50310333333333324</v>
      </c>
      <c r="AV61" s="14">
        <v>0.88138287254111092</v>
      </c>
      <c r="AW61" s="14">
        <v>10.804528518711514</v>
      </c>
      <c r="AX61" s="14"/>
      <c r="AY61" s="14"/>
      <c r="AZ61" s="14"/>
      <c r="BA61" s="14"/>
      <c r="BB61" s="14"/>
      <c r="BC61" s="14"/>
      <c r="BD61" s="14"/>
      <c r="BE61" s="14"/>
      <c r="BF61" s="14"/>
      <c r="BH61" s="14">
        <f t="shared" ref="BH61:BH123" si="0">IF(SUM(AP61:AQ61)&gt;0.01,SUM(AP61:AQ61),)</f>
        <v>64.299775179144547</v>
      </c>
      <c r="BI61" s="14">
        <f t="shared" ref="BI61:BI123" si="1">IF(SUM(AS61:AT61)&gt;0.01,SUM(AS61:AT61),)</f>
        <v>29.75634570339875</v>
      </c>
      <c r="BJ61" s="14">
        <f t="shared" ref="BJ61:BJ123" si="2">IF(SUM(AV61:AW61)&gt;0.01,SUM(AV61:AW61),)</f>
        <v>11.685911391252626</v>
      </c>
      <c r="BK61" s="14"/>
      <c r="BL61" s="14"/>
      <c r="BM61" s="14"/>
    </row>
    <row r="62" spans="1:65" s="6" customFormat="1" ht="11.25">
      <c r="A62" s="6" t="s">
        <v>173</v>
      </c>
      <c r="B62" s="8">
        <v>34064</v>
      </c>
      <c r="C62" s="14">
        <v>0.47091033538672145</v>
      </c>
      <c r="H62" s="15"/>
      <c r="J62" s="15"/>
      <c r="K62" s="15"/>
      <c r="L62" s="15"/>
      <c r="M62" s="15"/>
      <c r="V62" s="15"/>
      <c r="W62" s="15"/>
      <c r="AO62" s="14">
        <v>0.40848183333333332</v>
      </c>
      <c r="AP62" s="14">
        <v>31.651077787484816</v>
      </c>
      <c r="AQ62" s="14">
        <v>47.859193351524198</v>
      </c>
      <c r="AR62" s="14">
        <v>0.59271666666666667</v>
      </c>
      <c r="AS62" s="14">
        <v>3.9716360621259263</v>
      </c>
      <c r="AT62" s="14">
        <v>34.995086747216092</v>
      </c>
      <c r="AU62" s="14">
        <v>0.54673666666666665</v>
      </c>
      <c r="AV62" s="14">
        <v>1.0845552199704447</v>
      </c>
      <c r="AW62" s="14">
        <v>13.815775506653164</v>
      </c>
      <c r="AX62" s="14"/>
      <c r="AY62" s="14"/>
      <c r="AZ62" s="14"/>
      <c r="BA62" s="14"/>
      <c r="BB62" s="14"/>
      <c r="BC62" s="14"/>
      <c r="BD62" s="14"/>
      <c r="BE62" s="14"/>
      <c r="BF62" s="14"/>
      <c r="BH62" s="14">
        <f t="shared" si="0"/>
        <v>79.510271139009006</v>
      </c>
      <c r="BI62" s="14">
        <f t="shared" si="1"/>
        <v>38.966722809342016</v>
      </c>
      <c r="BJ62" s="14">
        <f t="shared" si="2"/>
        <v>14.90033072662361</v>
      </c>
      <c r="BK62" s="14"/>
      <c r="BL62" s="14"/>
      <c r="BM62" s="14"/>
    </row>
    <row r="63" spans="1:65" s="6" customFormat="1" ht="11.25">
      <c r="A63" s="6" t="s">
        <v>173</v>
      </c>
      <c r="B63" s="8">
        <v>34142</v>
      </c>
      <c r="C63" s="14">
        <v>0.68446269678302529</v>
      </c>
      <c r="H63" s="15"/>
      <c r="J63" s="15"/>
      <c r="K63" s="15"/>
      <c r="L63" s="15"/>
      <c r="M63" s="15"/>
      <c r="V63" s="15"/>
      <c r="W63" s="15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H63" s="14"/>
      <c r="BI63" s="14"/>
      <c r="BJ63" s="14"/>
      <c r="BK63" s="14"/>
      <c r="BL63" s="14"/>
      <c r="BM63" s="14"/>
    </row>
    <row r="64" spans="1:65" s="6" customFormat="1" ht="11.25">
      <c r="A64" s="6" t="s">
        <v>173</v>
      </c>
      <c r="B64" s="8">
        <v>34199</v>
      </c>
      <c r="C64" s="14">
        <v>0.84052019164955505</v>
      </c>
      <c r="F64" s="13"/>
      <c r="H64" s="22"/>
      <c r="J64" s="22"/>
      <c r="K64" s="22"/>
      <c r="L64" s="17"/>
      <c r="M64" s="15"/>
      <c r="S64" s="6">
        <v>0.81</v>
      </c>
      <c r="V64" s="22"/>
      <c r="W64" s="22"/>
      <c r="Z64" s="23"/>
      <c r="AO64" s="14">
        <v>0.46744599999999997</v>
      </c>
      <c r="AP64" s="14">
        <v>19.48526109715111</v>
      </c>
      <c r="AQ64" s="14">
        <v>20.831088811090595</v>
      </c>
      <c r="AR64" s="14">
        <v>0.65153000000000005</v>
      </c>
      <c r="AS64" s="14">
        <v>3.7847665097122225</v>
      </c>
      <c r="AT64" s="14">
        <v>27.458901888279474</v>
      </c>
      <c r="AU64" s="14">
        <v>0.54175000000000006</v>
      </c>
      <c r="AV64" s="14">
        <v>1.7668973394722225</v>
      </c>
      <c r="AW64" s="14">
        <v>15.59627512043793</v>
      </c>
      <c r="AX64" s="14"/>
      <c r="AY64" s="14"/>
      <c r="AZ64" s="14"/>
      <c r="BA64" s="14"/>
      <c r="BB64" s="14"/>
      <c r="BC64" s="14"/>
      <c r="BD64" s="14"/>
      <c r="BE64" s="14"/>
      <c r="BF64" s="14"/>
      <c r="BH64" s="14">
        <f t="shared" si="0"/>
        <v>40.316349908241705</v>
      </c>
      <c r="BI64" s="14">
        <f t="shared" si="1"/>
        <v>31.243668397991698</v>
      </c>
      <c r="BJ64" s="14">
        <f t="shared" si="2"/>
        <v>17.363172459910153</v>
      </c>
      <c r="BK64" s="14"/>
      <c r="BL64" s="14"/>
      <c r="BM64" s="14"/>
    </row>
    <row r="65" spans="1:65" s="6" customFormat="1" ht="11.25">
      <c r="A65" s="6" t="s">
        <v>173</v>
      </c>
      <c r="B65" s="8">
        <v>34311</v>
      </c>
      <c r="C65" s="14">
        <v>1.1499999999999999</v>
      </c>
      <c r="F65" s="13"/>
      <c r="H65" s="23"/>
      <c r="J65" s="23"/>
      <c r="K65" s="23"/>
      <c r="L65" s="13"/>
      <c r="V65" s="23"/>
      <c r="W65" s="23"/>
      <c r="Z65" s="23"/>
      <c r="AO65" s="14"/>
      <c r="AP65" s="14"/>
      <c r="AQ65" s="14"/>
      <c r="AR65" s="14"/>
      <c r="AS65" s="14"/>
      <c r="AT65" s="14"/>
      <c r="AU65" s="14"/>
      <c r="AV65" s="14"/>
      <c r="AW65" s="14"/>
      <c r="AX65" s="14">
        <v>0.45012000000000008</v>
      </c>
      <c r="AY65" s="14">
        <v>3.0301540756666672</v>
      </c>
      <c r="AZ65" s="14">
        <v>3.6394628713866277</v>
      </c>
      <c r="BA65" s="14">
        <v>0.56991000000000003</v>
      </c>
      <c r="BB65" s="14">
        <v>1.4797705424553333</v>
      </c>
      <c r="BC65" s="14">
        <v>3.5784449061971277</v>
      </c>
      <c r="BD65" s="14">
        <v>0.63066666666666682</v>
      </c>
      <c r="BE65" s="14">
        <v>1.4876846873777783</v>
      </c>
      <c r="BF65" s="14">
        <v>3.3119000708053403</v>
      </c>
      <c r="BH65" s="14"/>
      <c r="BI65" s="14"/>
      <c r="BJ65" s="14"/>
      <c r="BK65" s="14">
        <f t="shared" ref="BK65:BK124" si="3">SUM(AY65:AZ65)</f>
        <v>6.6696169470532949</v>
      </c>
      <c r="BL65" s="14">
        <f t="shared" ref="BL65:BL124" si="4">SUM(BB65:BC65)</f>
        <v>5.0582154486524615</v>
      </c>
      <c r="BM65" s="14">
        <f t="shared" ref="BM65:BM124" si="5">SUM(AY65:AZ65)</f>
        <v>6.6696169470532949</v>
      </c>
    </row>
    <row r="66" spans="1:65" s="6" customFormat="1" ht="11.25">
      <c r="A66" s="6" t="s">
        <v>173</v>
      </c>
      <c r="B66" s="8">
        <v>34492</v>
      </c>
      <c r="C66" s="14">
        <v>1.6427104722792607</v>
      </c>
      <c r="F66" s="13"/>
      <c r="H66" s="23"/>
      <c r="J66" s="23"/>
      <c r="K66" s="23"/>
      <c r="L66" s="13"/>
      <c r="S66" s="6">
        <v>0.44</v>
      </c>
      <c r="V66" s="23"/>
      <c r="W66" s="23"/>
      <c r="Z66" s="23"/>
      <c r="AO66" s="14">
        <v>0.46361116666666663</v>
      </c>
      <c r="AP66" s="14">
        <v>0.6201068145618629</v>
      </c>
      <c r="AQ66" s="14">
        <v>0.21785652822886836</v>
      </c>
      <c r="AR66" s="14">
        <v>0.57251333333333332</v>
      </c>
      <c r="AS66" s="14">
        <v>1.4641862836683708</v>
      </c>
      <c r="AT66" s="14">
        <v>8.1673856828258753</v>
      </c>
      <c r="AU66" s="14">
        <v>0.51</v>
      </c>
      <c r="AV66" s="14">
        <v>0.82230631578537039</v>
      </c>
      <c r="AW66" s="14">
        <v>6.5524188855950554</v>
      </c>
      <c r="AX66" s="14"/>
      <c r="AY66" s="14"/>
      <c r="AZ66" s="14"/>
      <c r="BA66" s="14"/>
      <c r="BB66" s="14"/>
      <c r="BC66" s="14"/>
      <c r="BD66" s="14"/>
      <c r="BE66" s="14"/>
      <c r="BF66" s="14"/>
      <c r="BH66" s="14">
        <f t="shared" si="0"/>
        <v>0.83796334279073126</v>
      </c>
      <c r="BI66" s="14">
        <f t="shared" si="1"/>
        <v>9.6315719664942456</v>
      </c>
      <c r="BJ66" s="14">
        <f t="shared" si="2"/>
        <v>7.3747252013804259</v>
      </c>
      <c r="BK66" s="14"/>
      <c r="BL66" s="14"/>
      <c r="BM66" s="14"/>
    </row>
    <row r="67" spans="1:65" s="6" customFormat="1" ht="11.25">
      <c r="A67" s="6" t="s">
        <v>173</v>
      </c>
      <c r="B67" s="8">
        <v>34634</v>
      </c>
      <c r="C67" s="14">
        <v>2.0314852840520192</v>
      </c>
      <c r="F67" s="13"/>
      <c r="H67" s="23"/>
      <c r="J67" s="23"/>
      <c r="K67" s="23"/>
      <c r="L67" s="13"/>
      <c r="V67" s="23"/>
      <c r="W67" s="23"/>
      <c r="Z67" s="23"/>
      <c r="AO67" s="14">
        <v>0.40773216666666662</v>
      </c>
      <c r="AP67" s="14">
        <v>0.71075885790477034</v>
      </c>
      <c r="AQ67" s="14">
        <v>0.23552511233648468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H67" s="14">
        <f t="shared" si="0"/>
        <v>0.94628397024125499</v>
      </c>
      <c r="BI67" s="14"/>
      <c r="BJ67" s="14"/>
      <c r="BK67" s="14"/>
      <c r="BL67" s="14"/>
      <c r="BM67" s="14"/>
    </row>
    <row r="68" spans="1:65" s="6" customFormat="1" ht="11.25">
      <c r="A68" s="6" t="s">
        <v>173</v>
      </c>
      <c r="B68" s="8">
        <v>34663</v>
      </c>
      <c r="C68" s="14">
        <v>2.1108829568788501</v>
      </c>
      <c r="F68" s="13"/>
      <c r="H68" s="23"/>
      <c r="J68" s="23"/>
      <c r="K68" s="23"/>
      <c r="L68" s="13"/>
      <c r="V68" s="23"/>
      <c r="W68" s="23"/>
      <c r="Z68" s="23"/>
      <c r="AO68" s="14">
        <v>0.42754066666666668</v>
      </c>
      <c r="AP68" s="14">
        <v>0.70688695943164448</v>
      </c>
      <c r="AQ68" s="14">
        <v>0.10642547981593889</v>
      </c>
      <c r="AR68" s="14"/>
      <c r="AS68" s="14">
        <v>1.3189886470330372</v>
      </c>
      <c r="AT68" s="14">
        <v>0.32202074399799918</v>
      </c>
      <c r="AU68" s="14"/>
      <c r="AV68" s="14">
        <v>0.11967953921000002</v>
      </c>
      <c r="AW68" s="14">
        <v>0.54747041280648456</v>
      </c>
      <c r="AX68" s="14"/>
      <c r="AY68" s="14"/>
      <c r="AZ68" s="14"/>
      <c r="BA68" s="14"/>
      <c r="BB68" s="14"/>
      <c r="BC68" s="14"/>
      <c r="BD68" s="14"/>
      <c r="BE68" s="14"/>
      <c r="BF68" s="14"/>
      <c r="BH68" s="14">
        <f t="shared" si="0"/>
        <v>0.81331243924758334</v>
      </c>
      <c r="BI68" s="14">
        <f t="shared" si="1"/>
        <v>1.6410093910310364</v>
      </c>
      <c r="BJ68" s="14">
        <f t="shared" si="2"/>
        <v>0.66714995201648453</v>
      </c>
      <c r="BK68" s="14"/>
      <c r="BL68" s="14"/>
      <c r="BM68" s="14"/>
    </row>
    <row r="69" spans="1:65" s="6" customFormat="1" ht="11.25">
      <c r="A69" s="6" t="s">
        <v>173</v>
      </c>
      <c r="B69" s="8">
        <v>34712</v>
      </c>
      <c r="C69" s="14">
        <v>2.2450376454483232</v>
      </c>
      <c r="F69" s="13"/>
      <c r="H69" s="23"/>
      <c r="J69" s="23"/>
      <c r="K69" s="23"/>
      <c r="L69" s="13"/>
      <c r="V69" s="23"/>
      <c r="W69" s="23"/>
      <c r="Z69" s="23"/>
      <c r="AO69" s="14">
        <v>0.34741283333333334</v>
      </c>
      <c r="AP69" s="14">
        <v>0.79460114238495927</v>
      </c>
      <c r="AQ69" s="14">
        <v>0.19802801922588742</v>
      </c>
      <c r="AR69" s="14">
        <v>0.46295333333333338</v>
      </c>
      <c r="AS69" s="14">
        <v>0.41936065057382221</v>
      </c>
      <c r="AT69" s="14">
        <v>7.8188531091360022E-2</v>
      </c>
      <c r="AU69" s="14">
        <v>0.44029333333333343</v>
      </c>
      <c r="AV69" s="14">
        <v>0.38607723254613341</v>
      </c>
      <c r="AW69" s="14">
        <v>8.4468147559557866E-2</v>
      </c>
      <c r="AX69" s="14"/>
      <c r="AY69" s="14"/>
      <c r="AZ69" s="14"/>
      <c r="BA69" s="14"/>
      <c r="BB69" s="14"/>
      <c r="BC69" s="14"/>
      <c r="BD69" s="14"/>
      <c r="BE69" s="14"/>
      <c r="BF69" s="14"/>
      <c r="BH69" s="14">
        <f t="shared" si="0"/>
        <v>0.99262916161084669</v>
      </c>
      <c r="BI69" s="14">
        <f t="shared" si="1"/>
        <v>0.49754918166518225</v>
      </c>
      <c r="BJ69" s="14">
        <f t="shared" si="2"/>
        <v>0.47054538010569125</v>
      </c>
      <c r="BK69" s="14"/>
      <c r="BL69" s="14"/>
      <c r="BM69" s="14"/>
    </row>
    <row r="70" spans="1:65" s="6" customFormat="1" ht="11.25">
      <c r="A70" s="6" t="s">
        <v>173</v>
      </c>
      <c r="B70" s="8">
        <v>34760</v>
      </c>
      <c r="C70" s="14">
        <v>2.3764544832306638</v>
      </c>
      <c r="F70" s="13"/>
      <c r="H70" s="23"/>
      <c r="J70" s="23"/>
      <c r="K70" s="23"/>
      <c r="L70" s="13"/>
      <c r="V70" s="23"/>
      <c r="W70" s="23"/>
      <c r="Z70" s="23"/>
      <c r="AO70" s="14">
        <v>0.33475500000000002</v>
      </c>
      <c r="AP70" s="14">
        <v>0.64731820283340002</v>
      </c>
      <c r="AQ70" s="14">
        <v>6.1498058609801419E-2</v>
      </c>
      <c r="AR70" s="14">
        <v>0.48136000000000001</v>
      </c>
      <c r="AS70" s="14">
        <v>5.5974196678400014E-2</v>
      </c>
      <c r="AT70" s="14">
        <v>6.8753824439476046E-3</v>
      </c>
      <c r="AU70" s="14">
        <v>0.43948666666666658</v>
      </c>
      <c r="AV70" s="14">
        <v>5.2060061119733318E-2</v>
      </c>
      <c r="AW70" s="14">
        <v>6.6708883223699196E-3</v>
      </c>
      <c r="AX70" s="14"/>
      <c r="AY70" s="14"/>
      <c r="AZ70" s="14"/>
      <c r="BA70" s="14"/>
      <c r="BB70" s="14"/>
      <c r="BC70" s="14"/>
      <c r="BD70" s="14"/>
      <c r="BE70" s="14"/>
      <c r="BF70" s="14"/>
      <c r="BH70" s="14">
        <f t="shared" si="0"/>
        <v>0.70881626144320142</v>
      </c>
      <c r="BI70" s="14">
        <f t="shared" si="1"/>
        <v>6.2849579122347621E-2</v>
      </c>
      <c r="BJ70" s="14">
        <f t="shared" si="2"/>
        <v>5.873094944210324E-2</v>
      </c>
      <c r="BK70" s="14"/>
      <c r="BL70" s="14"/>
      <c r="BM70" s="14"/>
    </row>
    <row r="71" spans="1:65" s="6" customFormat="1" ht="11.25">
      <c r="A71" s="6" t="s">
        <v>173</v>
      </c>
      <c r="B71" s="8">
        <v>34844</v>
      </c>
      <c r="C71" s="14">
        <v>2.6064339493497606</v>
      </c>
      <c r="S71" s="6">
        <v>0.38</v>
      </c>
      <c r="AO71" s="14">
        <v>0.48514966666666665</v>
      </c>
      <c r="AP71" s="14">
        <v>5.6414872154853336E-2</v>
      </c>
      <c r="AQ71" s="14">
        <v>5.790463362292545E-3</v>
      </c>
      <c r="AR71" s="14">
        <v>0.57471333333333341</v>
      </c>
      <c r="AS71" s="14">
        <v>6.6829643413866685E-2</v>
      </c>
      <c r="AT71" s="14">
        <v>6.9951810966439442E-3</v>
      </c>
      <c r="AU71" s="14">
        <v>0.52950333333333344</v>
      </c>
      <c r="AV71" s="14">
        <v>6.2723122195066677E-2</v>
      </c>
      <c r="AW71" s="14">
        <v>6.583653575875089E-3</v>
      </c>
      <c r="AX71" s="14"/>
      <c r="AY71" s="14"/>
      <c r="AZ71" s="14"/>
      <c r="BA71" s="14"/>
      <c r="BB71" s="14"/>
      <c r="BC71" s="14"/>
      <c r="BD71" s="14"/>
      <c r="BE71" s="14"/>
      <c r="BF71" s="14"/>
      <c r="BH71" s="14">
        <f t="shared" si="0"/>
        <v>6.2205335517145882E-2</v>
      </c>
      <c r="BI71" s="14">
        <f t="shared" si="1"/>
        <v>7.3824824510510631E-2</v>
      </c>
      <c r="BJ71" s="14">
        <f t="shared" si="2"/>
        <v>6.930677577094177E-2</v>
      </c>
      <c r="BK71" s="14"/>
      <c r="BL71" s="14"/>
      <c r="BM71" s="14"/>
    </row>
    <row r="72" spans="1:65" s="6" customFormat="1" ht="11.25">
      <c r="A72" s="6" t="s">
        <v>173</v>
      </c>
      <c r="B72" s="8">
        <v>34963</v>
      </c>
      <c r="C72" s="14">
        <v>2.9322381930184807</v>
      </c>
      <c r="AO72" s="14">
        <v>0.60558650000000003</v>
      </c>
      <c r="AP72" s="14">
        <v>0.18929754812976776</v>
      </c>
      <c r="AQ72" s="14">
        <v>3.1922631401569965E-2</v>
      </c>
      <c r="AR72" s="14">
        <v>0.66077000000000008</v>
      </c>
      <c r="AS72" s="14">
        <v>0.88860449743364456</v>
      </c>
      <c r="AT72" s="14">
        <v>3.6175911652572897E-2</v>
      </c>
      <c r="AU72" s="14">
        <v>0.56631666666666669</v>
      </c>
      <c r="AV72" s="14">
        <v>6.7083901551333328E-2</v>
      </c>
      <c r="AW72" s="14">
        <v>2.824546759859543E-2</v>
      </c>
      <c r="AX72" s="14"/>
      <c r="AY72" s="14"/>
      <c r="AZ72" s="14"/>
      <c r="BA72" s="14"/>
      <c r="BB72" s="14"/>
      <c r="BC72" s="14"/>
      <c r="BD72" s="14"/>
      <c r="BE72" s="14"/>
      <c r="BF72" s="14"/>
      <c r="BH72" s="14">
        <f t="shared" si="0"/>
        <v>0.22122017953133771</v>
      </c>
      <c r="BI72" s="14">
        <f t="shared" si="1"/>
        <v>0.9247804090862175</v>
      </c>
      <c r="BJ72" s="14">
        <f t="shared" si="2"/>
        <v>9.5329369149928761E-2</v>
      </c>
      <c r="BK72" s="14"/>
      <c r="BL72" s="14"/>
      <c r="BM72" s="14"/>
    </row>
    <row r="73" spans="1:65" s="6" customFormat="1" ht="11.25">
      <c r="A73" s="6" t="s">
        <v>173</v>
      </c>
      <c r="B73" s="8">
        <v>35052</v>
      </c>
      <c r="C73" s="14">
        <v>3.1759069130732374</v>
      </c>
      <c r="AO73" s="14">
        <v>0.53771283333333342</v>
      </c>
      <c r="AP73" s="14">
        <v>6.2527097992146688E-2</v>
      </c>
      <c r="AQ73" s="14">
        <v>6.2653387153090382E-3</v>
      </c>
      <c r="AR73" s="14">
        <v>0.56290666666666678</v>
      </c>
      <c r="AS73" s="14">
        <v>6.5456723598933356E-2</v>
      </c>
      <c r="AT73" s="14">
        <v>3.5007912754258831E-2</v>
      </c>
      <c r="AU73" s="14">
        <v>0.4708</v>
      </c>
      <c r="AV73" s="14">
        <v>5.5769329616E-2</v>
      </c>
      <c r="AW73" s="14">
        <v>6.0870962039639622E-3</v>
      </c>
      <c r="AX73" s="14"/>
      <c r="AY73" s="14"/>
      <c r="AZ73" s="14"/>
      <c r="BA73" s="14"/>
      <c r="BB73" s="14"/>
      <c r="BC73" s="14"/>
      <c r="BD73" s="14"/>
      <c r="BE73" s="14"/>
      <c r="BF73" s="14"/>
      <c r="BH73" s="14">
        <f t="shared" si="0"/>
        <v>6.8792436707455731E-2</v>
      </c>
      <c r="BI73" s="14">
        <f t="shared" si="1"/>
        <v>0.10046463635319219</v>
      </c>
      <c r="BJ73" s="14">
        <f t="shared" si="2"/>
        <v>6.1856425819963964E-2</v>
      </c>
      <c r="BK73" s="14"/>
      <c r="BL73" s="14"/>
      <c r="BM73" s="14"/>
    </row>
    <row r="74" spans="1:65" s="6" customFormat="1" ht="11.25">
      <c r="A74" s="6" t="s">
        <v>173</v>
      </c>
      <c r="B74" s="8">
        <v>35178</v>
      </c>
      <c r="C74" s="14">
        <v>3.5208761122518824</v>
      </c>
      <c r="AO74" s="14">
        <v>0.49650999999999995</v>
      </c>
      <c r="AP74" s="14">
        <v>1.2043094884597776</v>
      </c>
      <c r="AQ74" s="14">
        <v>6.6854506573533437E-2</v>
      </c>
      <c r="AR74" s="14">
        <v>0.55847000000000013</v>
      </c>
      <c r="AS74" s="14">
        <v>0.75305374316822227</v>
      </c>
      <c r="AT74" s="14">
        <v>6.5620965562772485E-2</v>
      </c>
      <c r="AU74" s="14">
        <v>0.5114266666666667</v>
      </c>
      <c r="AV74" s="14">
        <v>0.59478224656562984</v>
      </c>
      <c r="AW74" s="14">
        <v>5.268482524805608E-2</v>
      </c>
      <c r="AX74" s="14"/>
      <c r="AY74" s="14"/>
      <c r="AZ74" s="14"/>
      <c r="BA74" s="14"/>
      <c r="BB74" s="14"/>
      <c r="BC74" s="14"/>
      <c r="BD74" s="14"/>
      <c r="BE74" s="14"/>
      <c r="BF74" s="14"/>
      <c r="BH74" s="14">
        <f t="shared" si="0"/>
        <v>1.2711639950333111</v>
      </c>
      <c r="BI74" s="14">
        <f t="shared" si="1"/>
        <v>0.81867470873099479</v>
      </c>
      <c r="BJ74" s="14">
        <f t="shared" si="2"/>
        <v>0.6474670718136859</v>
      </c>
      <c r="BK74" s="14"/>
      <c r="BL74" s="14"/>
      <c r="BM74" s="14"/>
    </row>
    <row r="75" spans="1:65" s="6" customFormat="1" ht="11.25">
      <c r="A75" s="6" t="s">
        <v>173</v>
      </c>
      <c r="B75" s="8">
        <v>35264</v>
      </c>
      <c r="C75" s="14">
        <v>3.7563312799452429</v>
      </c>
      <c r="AO75" s="14">
        <v>0.60284733333333329</v>
      </c>
      <c r="AP75" s="14">
        <v>1.0425867381535407</v>
      </c>
      <c r="AQ75" s="14">
        <v>0.12011223816306754</v>
      </c>
      <c r="AR75" s="14">
        <v>0.59040666666666664</v>
      </c>
      <c r="AS75" s="14">
        <v>0.37144355251536287</v>
      </c>
      <c r="AT75" s="14">
        <v>0.10452290425177788</v>
      </c>
      <c r="AU75" s="14">
        <v>0.49481666666666663</v>
      </c>
      <c r="AV75" s="14">
        <v>5.8614260371333327E-2</v>
      </c>
      <c r="AW75" s="14">
        <v>3.5760381975379722E-2</v>
      </c>
      <c r="AX75" s="14"/>
      <c r="AY75" s="14"/>
      <c r="AZ75" s="14"/>
      <c r="BA75" s="14"/>
      <c r="BB75" s="14"/>
      <c r="BC75" s="14"/>
      <c r="BD75" s="14"/>
      <c r="BE75" s="14"/>
      <c r="BF75" s="14"/>
      <c r="BH75" s="14">
        <f t="shared" si="0"/>
        <v>1.1626989763166082</v>
      </c>
      <c r="BI75" s="14">
        <f t="shared" si="1"/>
        <v>0.47596645676714078</v>
      </c>
      <c r="BJ75" s="14">
        <f t="shared" si="2"/>
        <v>9.4374642346713056E-2</v>
      </c>
      <c r="BK75" s="14"/>
      <c r="BL75" s="14"/>
      <c r="BM75" s="14"/>
    </row>
    <row r="76" spans="1:65" s="6" customFormat="1" ht="11.25">
      <c r="A76" s="6" t="s">
        <v>173</v>
      </c>
      <c r="B76" s="8">
        <v>35388</v>
      </c>
      <c r="C76" s="14">
        <v>4.0958247775496233</v>
      </c>
      <c r="S76" s="8"/>
      <c r="T76" s="8"/>
      <c r="AO76" s="14">
        <v>0.62579866666666673</v>
      </c>
      <c r="AP76" s="14">
        <v>1.4286042636938079</v>
      </c>
      <c r="AQ76" s="14">
        <v>7.0370791903293694E-3</v>
      </c>
      <c r="AR76" s="14">
        <v>0.63895333333333337</v>
      </c>
      <c r="AS76" s="14">
        <v>0.50380914017964451</v>
      </c>
      <c r="AT76" s="14">
        <v>7.5683004101215557E-3</v>
      </c>
      <c r="AU76" s="14">
        <v>0.54255666666666669</v>
      </c>
      <c r="AV76" s="14">
        <v>6.4269374636133331E-2</v>
      </c>
      <c r="AW76" s="14">
        <v>6.71557589932416E-3</v>
      </c>
      <c r="AX76" s="14"/>
      <c r="AY76" s="14"/>
      <c r="AZ76" s="14"/>
      <c r="BA76" s="14"/>
      <c r="BB76" s="14"/>
      <c r="BC76" s="14"/>
      <c r="BD76" s="14"/>
      <c r="BE76" s="14"/>
      <c r="BF76" s="14"/>
      <c r="BH76" s="14">
        <f t="shared" si="0"/>
        <v>1.4356413428841373</v>
      </c>
      <c r="BI76" s="14">
        <f t="shared" si="1"/>
        <v>0.51137744058976609</v>
      </c>
      <c r="BJ76" s="14">
        <f t="shared" si="2"/>
        <v>7.0984950535457489E-2</v>
      </c>
      <c r="BK76" s="14"/>
      <c r="BL76" s="14"/>
      <c r="BM76" s="14"/>
    </row>
    <row r="77" spans="1:65" s="6" customFormat="1" ht="11.25">
      <c r="A77" s="6" t="s">
        <v>175</v>
      </c>
      <c r="B77" s="8">
        <v>33983</v>
      </c>
      <c r="C77" s="14">
        <v>0.24914442162902123</v>
      </c>
      <c r="S77" s="8"/>
      <c r="T77" s="8"/>
      <c r="AO77" s="14">
        <v>0.36745199999999995</v>
      </c>
      <c r="AP77" s="14">
        <v>66.504943546999996</v>
      </c>
      <c r="AQ77" s="14">
        <v>20.669779054057763</v>
      </c>
      <c r="AR77" s="14">
        <v>0.53914666666666666</v>
      </c>
      <c r="AS77" s="14">
        <v>11.862388527733335</v>
      </c>
      <c r="AT77" s="14">
        <v>17.383547256837733</v>
      </c>
      <c r="AU77" s="14">
        <v>0.46742666666666671</v>
      </c>
      <c r="AV77" s="14">
        <v>2.9330126653177779</v>
      </c>
      <c r="AW77" s="14">
        <v>6.8514458240723801</v>
      </c>
      <c r="AX77" s="14"/>
      <c r="AY77" s="14"/>
      <c r="AZ77" s="14"/>
      <c r="BA77" s="14"/>
      <c r="BB77" s="14"/>
      <c r="BC77" s="14"/>
      <c r="BD77" s="14"/>
      <c r="BE77" s="14"/>
      <c r="BF77" s="14"/>
      <c r="BH77" s="14">
        <f t="shared" si="0"/>
        <v>87.174722601057766</v>
      </c>
      <c r="BI77" s="14">
        <f t="shared" si="1"/>
        <v>29.245935784571067</v>
      </c>
      <c r="BJ77" s="14">
        <f t="shared" si="2"/>
        <v>9.7844584893901576</v>
      </c>
      <c r="BK77" s="14"/>
      <c r="BL77" s="14"/>
      <c r="BM77" s="14"/>
    </row>
    <row r="78" spans="1:65" s="6" customFormat="1" ht="11.25">
      <c r="A78" s="6" t="s">
        <v>175</v>
      </c>
      <c r="B78" s="8">
        <v>34024</v>
      </c>
      <c r="C78" s="14">
        <v>0.3613963039014374</v>
      </c>
      <c r="S78" s="8"/>
      <c r="T78" s="8"/>
      <c r="AO78" s="14">
        <v>0.34046399999999999</v>
      </c>
      <c r="AP78" s="14">
        <v>93.631569810240009</v>
      </c>
      <c r="AQ78" s="14">
        <v>31.919213943941486</v>
      </c>
      <c r="AR78" s="14">
        <v>0.5339033333333334</v>
      </c>
      <c r="AS78" s="14">
        <v>4.6929000193003718</v>
      </c>
      <c r="AT78" s="14">
        <v>15.080995724299605</v>
      </c>
      <c r="AU78" s="14">
        <v>0.49518333333333348</v>
      </c>
      <c r="AV78" s="14">
        <v>27.206255905461116</v>
      </c>
      <c r="AW78" s="14">
        <v>7.3153143244011627</v>
      </c>
      <c r="AX78" s="14"/>
      <c r="AY78" s="14"/>
      <c r="AZ78" s="14"/>
      <c r="BA78" s="14"/>
      <c r="BB78" s="14"/>
      <c r="BC78" s="14"/>
      <c r="BD78" s="14"/>
      <c r="BE78" s="14"/>
      <c r="BF78" s="14"/>
      <c r="BH78" s="14">
        <f t="shared" si="0"/>
        <v>125.5507837541815</v>
      </c>
      <c r="BI78" s="14">
        <f t="shared" si="1"/>
        <v>19.773895743599976</v>
      </c>
      <c r="BJ78" s="14">
        <f t="shared" si="2"/>
        <v>34.521570229862277</v>
      </c>
      <c r="BK78" s="14"/>
      <c r="BL78" s="14"/>
      <c r="BM78" s="14"/>
    </row>
    <row r="79" spans="1:65" s="6" customFormat="1" ht="11.25">
      <c r="A79" s="6" t="s">
        <v>175</v>
      </c>
      <c r="B79" s="8">
        <v>34064</v>
      </c>
      <c r="C79" s="14">
        <v>0.47091033538672145</v>
      </c>
      <c r="S79" s="8"/>
      <c r="T79" s="8"/>
      <c r="AO79" s="14">
        <v>0.37540999999999997</v>
      </c>
      <c r="AP79" s="14">
        <v>42.856740528933329</v>
      </c>
      <c r="AQ79" s="14">
        <v>29.444878410144149</v>
      </c>
      <c r="AR79" s="14">
        <v>0.59235000000000004</v>
      </c>
      <c r="AS79" s="14">
        <v>4.26352501575</v>
      </c>
      <c r="AT79" s="14">
        <v>22.547375053111413</v>
      </c>
      <c r="AU79" s="14">
        <v>0.50456999999999996</v>
      </c>
      <c r="AV79" s="14">
        <v>1.6514842737213331</v>
      </c>
      <c r="AW79" s="14">
        <v>9.9860940760152257</v>
      </c>
      <c r="AX79" s="14"/>
      <c r="AY79" s="14"/>
      <c r="AZ79" s="14"/>
      <c r="BA79" s="14"/>
      <c r="BB79" s="14"/>
      <c r="BC79" s="14"/>
      <c r="BD79" s="14"/>
      <c r="BE79" s="14"/>
      <c r="BF79" s="14"/>
      <c r="BH79" s="14">
        <f t="shared" si="0"/>
        <v>72.301618939077485</v>
      </c>
      <c r="BI79" s="14">
        <f t="shared" si="1"/>
        <v>26.810900068861415</v>
      </c>
      <c r="BJ79" s="14">
        <f t="shared" si="2"/>
        <v>11.637578349736559</v>
      </c>
      <c r="BK79" s="14"/>
      <c r="BL79" s="14"/>
      <c r="BM79" s="14"/>
    </row>
    <row r="80" spans="1:65" s="6" customFormat="1" ht="11.25">
      <c r="A80" s="6" t="s">
        <v>175</v>
      </c>
      <c r="B80" s="8">
        <v>34199</v>
      </c>
      <c r="C80" s="14">
        <v>0.84052019164955505</v>
      </c>
      <c r="S80" s="8"/>
      <c r="T80" s="8"/>
      <c r="AO80" s="14">
        <v>0.47882074999999991</v>
      </c>
      <c r="AP80" s="14">
        <v>25.669084029989161</v>
      </c>
      <c r="AQ80" s="14">
        <v>11.860659029335192</v>
      </c>
      <c r="AR80" s="14">
        <v>0.63860499999999998</v>
      </c>
      <c r="AS80" s="14">
        <v>22.497422463220829</v>
      </c>
      <c r="AT80" s="14">
        <v>22.617086173066561</v>
      </c>
      <c r="AU80" s="14">
        <v>0.57062500000000005</v>
      </c>
      <c r="AV80" s="14">
        <v>1.9784605385416671</v>
      </c>
      <c r="AW80" s="14">
        <v>9.3476549620689333</v>
      </c>
      <c r="AX80" s="14"/>
      <c r="AY80" s="14"/>
      <c r="AZ80" s="14"/>
      <c r="BA80" s="14"/>
      <c r="BB80" s="14"/>
      <c r="BC80" s="14"/>
      <c r="BD80" s="14"/>
      <c r="BE80" s="14"/>
      <c r="BF80" s="14"/>
      <c r="BH80" s="14">
        <f t="shared" si="0"/>
        <v>37.529743059324353</v>
      </c>
      <c r="BI80" s="14">
        <f t="shared" si="1"/>
        <v>45.11450863628739</v>
      </c>
      <c r="BJ80" s="14">
        <f t="shared" si="2"/>
        <v>11.3261155006106</v>
      </c>
      <c r="BK80" s="14"/>
      <c r="BL80" s="14"/>
      <c r="BM80" s="14"/>
    </row>
    <row r="81" spans="1:65" s="6" customFormat="1" ht="11.25">
      <c r="A81" s="6" t="s">
        <v>175</v>
      </c>
      <c r="B81" s="8">
        <v>34634</v>
      </c>
      <c r="C81" s="14">
        <v>2.0314852840520192</v>
      </c>
      <c r="S81" s="8"/>
      <c r="T81" s="8"/>
      <c r="AO81" s="14">
        <v>0.40081216666666664</v>
      </c>
      <c r="AP81" s="14">
        <v>0.53843202612208341</v>
      </c>
      <c r="AQ81" s="14">
        <v>0.21544604094562619</v>
      </c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H81" s="14">
        <f t="shared" si="0"/>
        <v>0.75387806706770966</v>
      </c>
      <c r="BI81" s="14"/>
      <c r="BJ81" s="14"/>
      <c r="BK81" s="14"/>
      <c r="BL81" s="14"/>
      <c r="BM81" s="14"/>
    </row>
    <row r="82" spans="1:65" s="6" customFormat="1" ht="11.25">
      <c r="A82" s="6" t="s">
        <v>175</v>
      </c>
      <c r="B82" s="8">
        <v>34663</v>
      </c>
      <c r="C82" s="14">
        <v>2.1108829568788501</v>
      </c>
      <c r="S82" s="8"/>
      <c r="T82" s="8"/>
      <c r="AO82" s="14">
        <v>0.42281199999999997</v>
      </c>
      <c r="AP82" s="14">
        <v>26.647091988041772</v>
      </c>
      <c r="AQ82" s="14">
        <v>1.0239384085717727</v>
      </c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H82" s="14">
        <f t="shared" si="0"/>
        <v>27.671030396613546</v>
      </c>
      <c r="BI82" s="14"/>
      <c r="BJ82" s="14"/>
      <c r="BK82" s="14"/>
      <c r="BL82" s="14"/>
      <c r="BM82" s="14"/>
    </row>
    <row r="83" spans="1:65" s="6" customFormat="1" ht="11.25">
      <c r="A83" s="6" t="s">
        <v>175</v>
      </c>
      <c r="B83" s="8">
        <v>34712</v>
      </c>
      <c r="C83" s="14">
        <v>2.2450376454483232</v>
      </c>
      <c r="S83" s="8"/>
      <c r="T83" s="8"/>
      <c r="AO83" s="14">
        <v>0.33117966666666665</v>
      </c>
      <c r="AP83" s="14">
        <v>3.4481233910578517</v>
      </c>
      <c r="AQ83" s="14">
        <v>1.6877073706033687</v>
      </c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H83" s="14">
        <f t="shared" si="0"/>
        <v>5.1358307616612207</v>
      </c>
      <c r="BI83" s="14"/>
      <c r="BJ83" s="14"/>
      <c r="BK83" s="14"/>
      <c r="BL83" s="14"/>
      <c r="BM83" s="14"/>
    </row>
    <row r="84" spans="1:65" s="6" customFormat="1" ht="11.25">
      <c r="A84" s="6" t="s">
        <v>175</v>
      </c>
      <c r="B84" s="8">
        <v>34760</v>
      </c>
      <c r="C84" s="14">
        <v>2.3764544832306638</v>
      </c>
      <c r="S84" s="8"/>
      <c r="T84" s="8"/>
      <c r="AO84" s="14">
        <v>0.29363866666666666</v>
      </c>
      <c r="AP84" s="14">
        <v>0.92812621992989652</v>
      </c>
      <c r="AQ84" s="14">
        <v>0.10903295099796692</v>
      </c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H84" s="14">
        <f t="shared" si="0"/>
        <v>1.0371591709278634</v>
      </c>
      <c r="BI84" s="14"/>
      <c r="BJ84" s="14"/>
      <c r="BK84" s="14"/>
      <c r="BL84" s="14"/>
      <c r="BM84" s="14"/>
    </row>
    <row r="85" spans="1:65" s="6" customFormat="1" ht="11.25">
      <c r="A85" s="6" t="s">
        <v>175</v>
      </c>
      <c r="B85" s="8">
        <v>34844</v>
      </c>
      <c r="C85" s="14">
        <v>2.6064339493497606</v>
      </c>
      <c r="S85" s="8"/>
      <c r="T85" s="8"/>
      <c r="AO85" s="14">
        <v>0.48200683333333338</v>
      </c>
      <c r="AP85" s="14">
        <v>5.6049412683506682E-2</v>
      </c>
      <c r="AQ85" s="14">
        <v>5.7350129104324424E-3</v>
      </c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H85" s="14">
        <f t="shared" si="0"/>
        <v>6.1784425593939124E-2</v>
      </c>
      <c r="BI85" s="14"/>
      <c r="BJ85" s="14"/>
      <c r="BK85" s="14"/>
      <c r="BL85" s="14"/>
      <c r="BM85" s="14"/>
    </row>
    <row r="86" spans="1:65" s="6" customFormat="1" ht="11.25">
      <c r="A86" s="6" t="s">
        <v>175</v>
      </c>
      <c r="B86" s="8">
        <v>34963</v>
      </c>
      <c r="C86" s="14">
        <v>2.9322381930184807</v>
      </c>
      <c r="S86" s="8"/>
      <c r="T86" s="8"/>
      <c r="AO86" s="14">
        <v>0.49674066666666666</v>
      </c>
      <c r="AP86" s="14">
        <v>0.31143582962479555</v>
      </c>
      <c r="AQ86" s="14">
        <v>2.3571791978555245E-2</v>
      </c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H86" s="14">
        <f t="shared" si="0"/>
        <v>0.33500762160335079</v>
      </c>
      <c r="BI86" s="14"/>
      <c r="BJ86" s="14"/>
      <c r="BK86" s="14"/>
      <c r="BL86" s="14"/>
      <c r="BM86" s="14"/>
    </row>
    <row r="87" spans="1:65" s="6" customFormat="1" ht="11.25">
      <c r="A87" s="6" t="s">
        <v>175</v>
      </c>
      <c r="B87" s="8">
        <v>35052</v>
      </c>
      <c r="C87" s="14">
        <v>3.1759069130732374</v>
      </c>
      <c r="S87" s="8"/>
      <c r="T87" s="8"/>
      <c r="AO87" s="14">
        <v>0.51966316666666668</v>
      </c>
      <c r="AP87" s="14">
        <v>6.0428220661293344E-2</v>
      </c>
      <c r="AQ87" s="14">
        <v>6.0727838137587123E-3</v>
      </c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H87" s="14">
        <f t="shared" si="0"/>
        <v>6.6501004475052056E-2</v>
      </c>
      <c r="BI87" s="14"/>
      <c r="BJ87" s="14"/>
      <c r="BK87" s="14"/>
      <c r="BL87" s="14"/>
      <c r="BM87" s="14"/>
    </row>
    <row r="88" spans="1:65" s="6" customFormat="1" ht="11.25">
      <c r="A88" s="6" t="s">
        <v>175</v>
      </c>
      <c r="B88" s="8">
        <v>35178</v>
      </c>
      <c r="C88" s="14">
        <v>3.5208761122518824</v>
      </c>
      <c r="S88" s="8"/>
      <c r="T88" s="8"/>
      <c r="AO88" s="14">
        <v>0.49832650000000001</v>
      </c>
      <c r="AP88" s="14">
        <v>3.0352172120606</v>
      </c>
      <c r="AQ88" s="14">
        <v>3.9578014953664017E-2</v>
      </c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H88" s="14">
        <f t="shared" si="0"/>
        <v>3.0747952270142642</v>
      </c>
      <c r="BI88" s="14"/>
      <c r="BJ88" s="14"/>
      <c r="BK88" s="14"/>
      <c r="BL88" s="14"/>
      <c r="BM88" s="14"/>
    </row>
    <row r="89" spans="1:65" s="6" customFormat="1" ht="11.25">
      <c r="A89" s="6" t="s">
        <v>175</v>
      </c>
      <c r="B89" s="8">
        <v>35264</v>
      </c>
      <c r="C89" s="14">
        <v>3.7563312799452429</v>
      </c>
      <c r="S89" s="8"/>
      <c r="T89" s="8"/>
      <c r="AO89" s="14">
        <v>0.52750583333333323</v>
      </c>
      <c r="AP89" s="14">
        <v>0.33072431524179435</v>
      </c>
      <c r="AQ89" s="14">
        <v>6.1306442008299232E-3</v>
      </c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H89" s="14">
        <f t="shared" si="0"/>
        <v>0.33685495944262428</v>
      </c>
      <c r="BI89" s="14"/>
      <c r="BJ89" s="14"/>
      <c r="BK89" s="14"/>
      <c r="BL89" s="14"/>
      <c r="BM89" s="14"/>
    </row>
    <row r="90" spans="1:65" s="6" customFormat="1" ht="11.25">
      <c r="A90" s="6" t="s">
        <v>175</v>
      </c>
      <c r="B90" s="8">
        <v>35388</v>
      </c>
      <c r="C90" s="14">
        <v>4.0958247775496233</v>
      </c>
      <c r="S90" s="8"/>
      <c r="T90" s="8"/>
      <c r="AO90" s="14">
        <v>0.56775716666666665</v>
      </c>
      <c r="AP90" s="14">
        <v>0.91609855931071571</v>
      </c>
      <c r="AQ90" s="14">
        <v>6.4904090626547468E-3</v>
      </c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H90" s="14">
        <f t="shared" si="0"/>
        <v>0.92258896837337045</v>
      </c>
      <c r="BI90" s="14"/>
      <c r="BJ90" s="14"/>
      <c r="BK90" s="14"/>
      <c r="BL90" s="14"/>
      <c r="BM90" s="14"/>
    </row>
    <row r="91" spans="1:65" s="6" customFormat="1" ht="11.25">
      <c r="A91" s="6" t="s">
        <v>176</v>
      </c>
      <c r="B91" s="8">
        <v>33983</v>
      </c>
      <c r="C91" s="14">
        <v>0.24914442162902123</v>
      </c>
      <c r="S91" s="8"/>
      <c r="T91" s="8"/>
      <c r="AO91" s="14">
        <v>0.3753523333333334</v>
      </c>
      <c r="AP91" s="14">
        <v>58.794665251241135</v>
      </c>
      <c r="AQ91" s="14">
        <v>19.912661019709102</v>
      </c>
      <c r="AR91" s="14">
        <v>0.55799333333333334</v>
      </c>
      <c r="AS91" s="14">
        <v>9.9121464538962982</v>
      </c>
      <c r="AT91" s="14">
        <v>14.313699392665331</v>
      </c>
      <c r="AU91" s="14">
        <v>0.49331333333333333</v>
      </c>
      <c r="AV91" s="14">
        <v>3.5231792026200006</v>
      </c>
      <c r="AW91" s="14">
        <v>5.9174285592485845</v>
      </c>
      <c r="AX91" s="14"/>
      <c r="AY91" s="14"/>
      <c r="AZ91" s="14"/>
      <c r="BA91" s="14"/>
      <c r="BB91" s="14"/>
      <c r="BC91" s="14"/>
      <c r="BD91" s="14"/>
      <c r="BE91" s="14"/>
      <c r="BF91" s="14"/>
      <c r="BH91" s="14">
        <f t="shared" si="0"/>
        <v>78.707326270950233</v>
      </c>
      <c r="BI91" s="14">
        <f t="shared" si="1"/>
        <v>24.225845846561629</v>
      </c>
      <c r="BJ91" s="14">
        <f t="shared" si="2"/>
        <v>9.4406077618685842</v>
      </c>
      <c r="BK91" s="14"/>
      <c r="BL91" s="14"/>
      <c r="BM91" s="14"/>
    </row>
    <row r="92" spans="1:65" s="6" customFormat="1" ht="11.25">
      <c r="A92" s="6" t="s">
        <v>176</v>
      </c>
      <c r="B92" s="8">
        <v>34024</v>
      </c>
      <c r="C92" s="14">
        <v>0.3613963039014374</v>
      </c>
      <c r="S92" s="8"/>
      <c r="T92" s="8"/>
      <c r="AO92" s="14">
        <v>0.34677849999999999</v>
      </c>
      <c r="AP92" s="14">
        <v>72.93884279457221</v>
      </c>
      <c r="AQ92" s="14">
        <v>32.046364955908011</v>
      </c>
      <c r="AR92" s="14">
        <v>0.5488266666666668</v>
      </c>
      <c r="AS92" s="14">
        <v>9.4674476377392605</v>
      </c>
      <c r="AT92" s="14">
        <v>20.459191906192558</v>
      </c>
      <c r="AU92" s="14">
        <v>0.48997666666666667</v>
      </c>
      <c r="AV92" s="14">
        <v>3.5362614496896296</v>
      </c>
      <c r="AW92" s="14">
        <v>7.8974189157402908</v>
      </c>
      <c r="AX92" s="14"/>
      <c r="AY92" s="14"/>
      <c r="AZ92" s="14"/>
      <c r="BA92" s="14"/>
      <c r="BB92" s="14"/>
      <c r="BC92" s="14"/>
      <c r="BD92" s="14"/>
      <c r="BE92" s="14"/>
      <c r="BF92" s="14"/>
      <c r="BH92" s="14">
        <f t="shared" si="0"/>
        <v>104.98520775048021</v>
      </c>
      <c r="BI92" s="14">
        <f t="shared" si="1"/>
        <v>29.92663954393182</v>
      </c>
      <c r="BJ92" s="14">
        <f t="shared" si="2"/>
        <v>11.43368036542992</v>
      </c>
      <c r="BK92" s="14"/>
      <c r="BL92" s="14"/>
      <c r="BM92" s="14"/>
    </row>
    <row r="93" spans="1:65" s="6" customFormat="1" ht="11.25">
      <c r="A93" s="6" t="s">
        <v>176</v>
      </c>
      <c r="B93" s="8">
        <v>34064</v>
      </c>
      <c r="C93" s="14">
        <v>0.47091033538672145</v>
      </c>
      <c r="S93" s="8"/>
      <c r="T93" s="8"/>
      <c r="AO93" s="14">
        <v>0.38097483333333332</v>
      </c>
      <c r="AP93" s="14">
        <v>62.583457184017774</v>
      </c>
      <c r="AQ93" s="14">
        <v>28.491281497124689</v>
      </c>
      <c r="AR93" s="14">
        <v>0.54131000000000007</v>
      </c>
      <c r="AS93" s="14">
        <v>4.8485789880733341</v>
      </c>
      <c r="AT93" s="14">
        <v>24.427000002601154</v>
      </c>
      <c r="AU93" s="14">
        <v>0.48752000000000001</v>
      </c>
      <c r="AV93" s="14">
        <v>2.5791762413511115</v>
      </c>
      <c r="AW93" s="14">
        <v>9.260632845047672</v>
      </c>
      <c r="AX93" s="14"/>
      <c r="AY93" s="14"/>
      <c r="AZ93" s="14"/>
      <c r="BA93" s="14"/>
      <c r="BB93" s="14"/>
      <c r="BC93" s="14"/>
      <c r="BD93" s="14"/>
      <c r="BE93" s="14"/>
      <c r="BF93" s="14"/>
      <c r="BH93" s="14">
        <f t="shared" si="0"/>
        <v>91.074738681142463</v>
      </c>
      <c r="BI93" s="14">
        <f t="shared" si="1"/>
        <v>29.275578990674489</v>
      </c>
      <c r="BJ93" s="14">
        <f t="shared" si="2"/>
        <v>11.839809086398784</v>
      </c>
      <c r="BK93" s="14"/>
      <c r="BL93" s="14"/>
      <c r="BM93" s="14"/>
    </row>
    <row r="94" spans="1:65" s="6" customFormat="1" ht="11.25">
      <c r="A94" s="6" t="s">
        <v>176</v>
      </c>
      <c r="B94" s="8">
        <v>34199</v>
      </c>
      <c r="C94" s="14">
        <v>0.84052019164955505</v>
      </c>
      <c r="S94" s="8"/>
      <c r="T94" s="8"/>
      <c r="AO94" s="14">
        <v>0.51329100000000005</v>
      </c>
      <c r="AP94" s="14">
        <v>33.138743933796668</v>
      </c>
      <c r="AQ94" s="14">
        <v>13.155096890439109</v>
      </c>
      <c r="AR94" s="14">
        <v>0.62868666666666673</v>
      </c>
      <c r="AS94" s="14">
        <v>13.876633360903705</v>
      </c>
      <c r="AT94" s="14">
        <v>26.175953113429639</v>
      </c>
      <c r="AU94" s="14">
        <v>0.54098000000000002</v>
      </c>
      <c r="AV94" s="14">
        <v>2.8710136313662225</v>
      </c>
      <c r="AW94" s="14">
        <v>13.95710461142852</v>
      </c>
      <c r="AX94" s="14"/>
      <c r="AY94" s="14"/>
      <c r="AZ94" s="14"/>
      <c r="BA94" s="14"/>
      <c r="BB94" s="14"/>
      <c r="BC94" s="14"/>
      <c r="BD94" s="14"/>
      <c r="BE94" s="14"/>
      <c r="BF94" s="14"/>
      <c r="BH94" s="14">
        <f t="shared" si="0"/>
        <v>46.29384082423578</v>
      </c>
      <c r="BI94" s="14">
        <f t="shared" si="1"/>
        <v>40.052586474333346</v>
      </c>
      <c r="BJ94" s="14">
        <f t="shared" si="2"/>
        <v>16.828118242794741</v>
      </c>
      <c r="BK94" s="14"/>
      <c r="BL94" s="14"/>
      <c r="BM94" s="14"/>
    </row>
    <row r="95" spans="1:65" s="6" customFormat="1" ht="11.25">
      <c r="A95" s="6" t="s">
        <v>176</v>
      </c>
      <c r="B95" s="8">
        <v>34634</v>
      </c>
      <c r="C95" s="14">
        <v>2.0314852840520192</v>
      </c>
      <c r="S95" s="8"/>
      <c r="T95" s="8"/>
      <c r="AO95" s="14">
        <v>0.40496416666666663</v>
      </c>
      <c r="AP95" s="14">
        <v>0.76988190384946298</v>
      </c>
      <c r="AQ95" s="14">
        <v>6.1733566553333702E-2</v>
      </c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H95" s="14">
        <f t="shared" si="0"/>
        <v>0.83161547040279671</v>
      </c>
      <c r="BI95" s="14"/>
      <c r="BJ95" s="14"/>
      <c r="BK95" s="14"/>
      <c r="BL95" s="14"/>
      <c r="BM95" s="14"/>
    </row>
    <row r="96" spans="1:65" s="6" customFormat="1" ht="11.25">
      <c r="A96" s="6" t="s">
        <v>176</v>
      </c>
      <c r="B96" s="8">
        <v>34663</v>
      </c>
      <c r="C96" s="14">
        <v>2.1108829568788501</v>
      </c>
      <c r="S96" s="8"/>
      <c r="T96" s="8"/>
      <c r="AO96" s="14">
        <v>0.4366808333333333</v>
      </c>
      <c r="AP96" s="14">
        <v>65.12689243793055</v>
      </c>
      <c r="AQ96" s="14">
        <v>0.76654649497268723</v>
      </c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H96" s="14">
        <f t="shared" si="0"/>
        <v>65.893438932903237</v>
      </c>
      <c r="BI96" s="14"/>
      <c r="BJ96" s="14"/>
      <c r="BK96" s="14"/>
      <c r="BL96" s="14"/>
      <c r="BM96" s="14"/>
    </row>
    <row r="97" spans="1:65" s="6" customFormat="1" ht="11.25">
      <c r="A97" s="6" t="s">
        <v>176</v>
      </c>
      <c r="B97" s="8">
        <v>34712</v>
      </c>
      <c r="C97" s="14">
        <v>2.2450376454483232</v>
      </c>
      <c r="S97" s="8"/>
      <c r="T97" s="8"/>
      <c r="AO97" s="14">
        <v>0.35289116666666659</v>
      </c>
      <c r="AP97" s="14">
        <v>35.527342326238411</v>
      </c>
      <c r="AQ97" s="14">
        <v>1.1253404356577319</v>
      </c>
      <c r="AR97" s="14">
        <v>0.4594700000000001</v>
      </c>
      <c r="AS97" s="14">
        <v>4.0306586304942229</v>
      </c>
      <c r="AT97" s="14">
        <v>0.34970685451664513</v>
      </c>
      <c r="AU97" s="14">
        <v>0.41602000000000006</v>
      </c>
      <c r="AV97" s="14">
        <v>3.0431830642888893</v>
      </c>
      <c r="AW97" s="14">
        <v>0.74142912011213558</v>
      </c>
      <c r="AX97" s="14"/>
      <c r="AY97" s="14"/>
      <c r="AZ97" s="14"/>
      <c r="BA97" s="14"/>
      <c r="BB97" s="14"/>
      <c r="BC97" s="14"/>
      <c r="BD97" s="14"/>
      <c r="BE97" s="14"/>
      <c r="BF97" s="14"/>
      <c r="BH97" s="14">
        <f t="shared" si="0"/>
        <v>36.652682761896145</v>
      </c>
      <c r="BI97" s="14">
        <f t="shared" si="1"/>
        <v>4.3803654850108682</v>
      </c>
      <c r="BJ97" s="14">
        <f t="shared" si="2"/>
        <v>3.7846121844010248</v>
      </c>
      <c r="BK97" s="14"/>
      <c r="BL97" s="14"/>
      <c r="BM97" s="14"/>
    </row>
    <row r="98" spans="1:65" s="6" customFormat="1" ht="11.25">
      <c r="A98" s="6" t="s">
        <v>176</v>
      </c>
      <c r="B98" s="8">
        <v>34760</v>
      </c>
      <c r="C98" s="14">
        <v>2.3764544832306638</v>
      </c>
      <c r="S98" s="8"/>
      <c r="T98" s="8"/>
      <c r="AO98" s="14">
        <v>0.32160699999999998</v>
      </c>
      <c r="AP98" s="14">
        <v>2.6043821693890004</v>
      </c>
      <c r="AQ98" s="14">
        <v>0.17342617484058265</v>
      </c>
      <c r="AR98" s="14">
        <v>0.44297000000000003</v>
      </c>
      <c r="AS98" s="14">
        <v>1.3025845832914442</v>
      </c>
      <c r="AT98" s="14">
        <v>0.15500321581194429</v>
      </c>
      <c r="AU98" s="14">
        <v>0.44854333333333335</v>
      </c>
      <c r="AV98" s="14">
        <v>5.3132882335866667E-2</v>
      </c>
      <c r="AW98" s="14">
        <v>0.13400202057910082</v>
      </c>
      <c r="AX98" s="14"/>
      <c r="AY98" s="14"/>
      <c r="AZ98" s="14"/>
      <c r="BA98" s="14"/>
      <c r="BB98" s="14"/>
      <c r="BC98" s="14"/>
      <c r="BD98" s="14"/>
      <c r="BE98" s="14"/>
      <c r="BF98" s="14"/>
      <c r="BH98" s="14">
        <f t="shared" si="0"/>
        <v>2.7778083442295829</v>
      </c>
      <c r="BI98" s="14">
        <f t="shared" si="1"/>
        <v>1.4575877991033885</v>
      </c>
      <c r="BJ98" s="14">
        <f t="shared" si="2"/>
        <v>0.18713490291496748</v>
      </c>
      <c r="BK98" s="14"/>
      <c r="BL98" s="14"/>
      <c r="BM98" s="14"/>
    </row>
    <row r="99" spans="1:65" s="6" customFormat="1" ht="11.25">
      <c r="A99" s="6" t="s">
        <v>176</v>
      </c>
      <c r="B99" s="8">
        <v>34844</v>
      </c>
      <c r="C99" s="14">
        <v>2.6064339493497606</v>
      </c>
      <c r="S99" s="8"/>
      <c r="T99" s="8"/>
      <c r="AO99" s="14">
        <v>0.48849433333333336</v>
      </c>
      <c r="AP99" s="14">
        <v>0.69337404779978218</v>
      </c>
      <c r="AQ99" s="14">
        <v>6.8830997403498489E-2</v>
      </c>
      <c r="AR99" s="14">
        <v>0.55139333333333329</v>
      </c>
      <c r="AS99" s="14">
        <v>6.4117913593066678E-2</v>
      </c>
      <c r="AT99" s="14">
        <v>7.0121086564627497E-2</v>
      </c>
      <c r="AU99" s="14">
        <v>0.49859333333333344</v>
      </c>
      <c r="AV99" s="14">
        <v>5.9061631161866676E-2</v>
      </c>
      <c r="AW99" s="14">
        <v>4.1606115820448444E-2</v>
      </c>
      <c r="AX99" s="14"/>
      <c r="AY99" s="14"/>
      <c r="AZ99" s="14"/>
      <c r="BA99" s="14"/>
      <c r="BB99" s="14"/>
      <c r="BC99" s="14"/>
      <c r="BD99" s="14"/>
      <c r="BE99" s="14"/>
      <c r="BF99" s="14"/>
      <c r="BH99" s="14">
        <f t="shared" si="0"/>
        <v>0.7622050452032807</v>
      </c>
      <c r="BI99" s="14">
        <f t="shared" si="1"/>
        <v>0.13423900015769419</v>
      </c>
      <c r="BJ99" s="14">
        <f t="shared" si="2"/>
        <v>0.10066774698231512</v>
      </c>
      <c r="BK99" s="14"/>
      <c r="BL99" s="14"/>
      <c r="BM99" s="14"/>
    </row>
    <row r="100" spans="1:65" s="6" customFormat="1" ht="11.25">
      <c r="A100" s="6" t="s">
        <v>176</v>
      </c>
      <c r="B100" s="8">
        <v>34963</v>
      </c>
      <c r="C100" s="14">
        <v>2.9322381930184807</v>
      </c>
      <c r="S100" s="8"/>
      <c r="T100" s="8"/>
      <c r="AO100" s="14">
        <v>0.55749250000000006</v>
      </c>
      <c r="AP100" s="14">
        <v>1.1919065539780778</v>
      </c>
      <c r="AQ100" s="14">
        <v>9.8579664820718824E-2</v>
      </c>
      <c r="AR100" s="14">
        <v>0.5859700000000001</v>
      </c>
      <c r="AS100" s="14">
        <v>0.46160779904042232</v>
      </c>
      <c r="AT100" s="14">
        <v>0.13697442904628837</v>
      </c>
      <c r="AU100" s="14">
        <v>0.47978333333333345</v>
      </c>
      <c r="AV100" s="14">
        <v>0.30393209154285195</v>
      </c>
      <c r="AW100" s="14">
        <v>5.5748902047733799E-2</v>
      </c>
      <c r="AX100" s="14"/>
      <c r="AY100" s="14"/>
      <c r="AZ100" s="14"/>
      <c r="BA100" s="14"/>
      <c r="BB100" s="14"/>
      <c r="BC100" s="14"/>
      <c r="BD100" s="14"/>
      <c r="BE100" s="14"/>
      <c r="BF100" s="14"/>
      <c r="BH100" s="14">
        <f t="shared" si="0"/>
        <v>1.2904862187987967</v>
      </c>
      <c r="BI100" s="14">
        <f t="shared" si="1"/>
        <v>0.59858222808671069</v>
      </c>
      <c r="BJ100" s="14">
        <f t="shared" si="2"/>
        <v>0.35968099359058575</v>
      </c>
      <c r="BK100" s="14"/>
      <c r="BL100" s="14"/>
      <c r="BM100" s="14"/>
    </row>
    <row r="101" spans="1:65" s="6" customFormat="1" ht="11.25">
      <c r="A101" s="6" t="s">
        <v>176</v>
      </c>
      <c r="B101" s="8">
        <v>35052</v>
      </c>
      <c r="C101" s="14">
        <v>3.1759069130732374</v>
      </c>
      <c r="S101" s="8"/>
      <c r="T101" s="8"/>
      <c r="AO101" s="14">
        <v>0.55308099999999993</v>
      </c>
      <c r="AP101" s="14">
        <v>3.1435629270998708</v>
      </c>
      <c r="AQ101" s="14">
        <v>6.3544623349658337E-3</v>
      </c>
      <c r="AR101" s="14">
        <v>0.51476333333333324</v>
      </c>
      <c r="AS101" s="14">
        <v>5.9858451185866669E-2</v>
      </c>
      <c r="AT101" s="14">
        <v>6.4305796176961274E-3</v>
      </c>
      <c r="AU101" s="14">
        <v>0.4395966666666668</v>
      </c>
      <c r="AV101" s="14">
        <v>5.2073091336933344E-2</v>
      </c>
      <c r="AW101" s="14">
        <v>5.7740824703688244E-3</v>
      </c>
      <c r="AX101" s="14"/>
      <c r="AY101" s="14"/>
      <c r="AZ101" s="14"/>
      <c r="BA101" s="14"/>
      <c r="BB101" s="14"/>
      <c r="BC101" s="14"/>
      <c r="BD101" s="14"/>
      <c r="BE101" s="14"/>
      <c r="BF101" s="14"/>
      <c r="BH101" s="14">
        <f t="shared" si="0"/>
        <v>3.1499173894348367</v>
      </c>
      <c r="BI101" s="14">
        <f t="shared" si="1"/>
        <v>6.6289030803562798E-2</v>
      </c>
      <c r="BJ101" s="14">
        <f t="shared" si="2"/>
        <v>5.7847173807302171E-2</v>
      </c>
      <c r="BK101" s="14"/>
      <c r="BL101" s="14"/>
      <c r="BM101" s="14"/>
    </row>
    <row r="102" spans="1:65" s="6" customFormat="1" ht="11.25">
      <c r="A102" s="6" t="s">
        <v>176</v>
      </c>
      <c r="B102" s="8">
        <v>35178</v>
      </c>
      <c r="C102" s="14">
        <v>3.5208761122518824</v>
      </c>
      <c r="S102" s="8"/>
      <c r="T102" s="8"/>
      <c r="AO102" s="14">
        <v>0.53860666666666679</v>
      </c>
      <c r="AP102" s="14">
        <v>1.5869322623186668</v>
      </c>
      <c r="AQ102" s="14">
        <v>4.3133029023252702E-2</v>
      </c>
      <c r="AR102" s="14">
        <v>0.56870000000000009</v>
      </c>
      <c r="AS102" s="14">
        <v>0.83481905772222231</v>
      </c>
      <c r="AT102" s="14">
        <v>4.4978065084688171E-2</v>
      </c>
      <c r="AU102" s="14">
        <v>0.47237666666666661</v>
      </c>
      <c r="AV102" s="14">
        <v>0.63114666848566681</v>
      </c>
      <c r="AW102" s="14">
        <v>4.4373371195871023E-2</v>
      </c>
      <c r="AX102" s="14"/>
      <c r="AY102" s="14"/>
      <c r="AZ102" s="14"/>
      <c r="BA102" s="14"/>
      <c r="BB102" s="14"/>
      <c r="BC102" s="14"/>
      <c r="BD102" s="14"/>
      <c r="BE102" s="14"/>
      <c r="BF102" s="14"/>
      <c r="BH102" s="14">
        <f t="shared" si="0"/>
        <v>1.6300652913419196</v>
      </c>
      <c r="BI102" s="14">
        <f t="shared" si="1"/>
        <v>0.87979712280691047</v>
      </c>
      <c r="BJ102" s="14">
        <f t="shared" si="2"/>
        <v>0.67552003968153784</v>
      </c>
      <c r="BK102" s="14"/>
      <c r="BL102" s="14"/>
      <c r="BM102" s="14"/>
    </row>
    <row r="103" spans="1:65" s="6" customFormat="1" ht="11.25">
      <c r="A103" s="6" t="s">
        <v>176</v>
      </c>
      <c r="B103" s="8">
        <v>35264</v>
      </c>
      <c r="C103" s="14">
        <v>3.7563312799452429</v>
      </c>
      <c r="S103" s="8"/>
      <c r="T103" s="8"/>
      <c r="AO103" s="14">
        <v>0.56991966666666671</v>
      </c>
      <c r="AP103" s="14">
        <v>0.51419066857758455</v>
      </c>
      <c r="AQ103" s="14">
        <v>6.5030859676639494E-3</v>
      </c>
      <c r="AR103" s="14">
        <v>0.58454000000000006</v>
      </c>
      <c r="AS103" s="14">
        <v>0.27502395526417783</v>
      </c>
      <c r="AT103" s="14">
        <v>7.0418020026091705E-3</v>
      </c>
      <c r="AU103" s="14">
        <v>0.47809666666666667</v>
      </c>
      <c r="AV103" s="14">
        <v>5.6633667356933336E-2</v>
      </c>
      <c r="AW103" s="14">
        <v>6.1159720874431247E-3</v>
      </c>
      <c r="AX103" s="14"/>
      <c r="AY103" s="14"/>
      <c r="AZ103" s="14"/>
      <c r="BA103" s="14"/>
      <c r="BB103" s="14"/>
      <c r="BC103" s="14"/>
      <c r="BD103" s="14"/>
      <c r="BE103" s="14"/>
      <c r="BF103" s="14"/>
      <c r="BH103" s="14">
        <f t="shared" si="0"/>
        <v>0.52069375454524847</v>
      </c>
      <c r="BI103" s="14">
        <f t="shared" si="1"/>
        <v>0.28206575726678701</v>
      </c>
      <c r="BJ103" s="14">
        <f t="shared" si="2"/>
        <v>6.2749639444376462E-2</v>
      </c>
      <c r="BK103" s="14"/>
      <c r="BL103" s="14"/>
      <c r="BM103" s="14"/>
    </row>
    <row r="104" spans="1:65" s="6" customFormat="1" ht="11.25">
      <c r="A104" s="6" t="s">
        <v>176</v>
      </c>
      <c r="B104" s="8">
        <v>35388</v>
      </c>
      <c r="C104" s="14">
        <v>4.0958247775496233</v>
      </c>
      <c r="S104" s="8"/>
      <c r="T104" s="8"/>
      <c r="AO104" s="14">
        <v>0.63790866666666668</v>
      </c>
      <c r="AP104" s="14">
        <v>0.35003799528411256</v>
      </c>
      <c r="AQ104" s="14">
        <v>2.8580655288964283E-2</v>
      </c>
      <c r="AR104" s="14">
        <v>0.59539333333333344</v>
      </c>
      <c r="AS104" s="14">
        <v>0.74936329965933368</v>
      </c>
      <c r="AT104" s="14">
        <v>7.1445376535766566E-3</v>
      </c>
      <c r="AU104" s="14">
        <v>0.48869333333333337</v>
      </c>
      <c r="AV104" s="14">
        <v>0.38710040316183708</v>
      </c>
      <c r="AW104" s="14">
        <v>2.539938790341378E-2</v>
      </c>
      <c r="AX104" s="14"/>
      <c r="AY104" s="14"/>
      <c r="AZ104" s="14"/>
      <c r="BA104" s="14"/>
      <c r="BB104" s="14"/>
      <c r="BC104" s="14"/>
      <c r="BD104" s="14"/>
      <c r="BE104" s="14"/>
      <c r="BF104" s="14"/>
      <c r="BH104" s="14">
        <f t="shared" si="0"/>
        <v>0.37861865057307686</v>
      </c>
      <c r="BI104" s="14">
        <f t="shared" si="1"/>
        <v>0.75650783731291038</v>
      </c>
      <c r="BJ104" s="14">
        <f t="shared" si="2"/>
        <v>0.41249979106525086</v>
      </c>
      <c r="BK104" s="14"/>
      <c r="BL104" s="14"/>
      <c r="BM104" s="14"/>
    </row>
    <row r="105" spans="1:65" s="6" customFormat="1" ht="11.25">
      <c r="A105" s="6" t="s">
        <v>177</v>
      </c>
      <c r="B105" s="8">
        <v>33983</v>
      </c>
      <c r="C105" s="14">
        <v>0.24914442162902123</v>
      </c>
      <c r="S105" s="8"/>
      <c r="T105" s="8"/>
      <c r="AO105" s="14">
        <v>0.35995533333333335</v>
      </c>
      <c r="AP105" s="14">
        <v>148.62573391139705</v>
      </c>
      <c r="AQ105" s="14">
        <v>8.305137118561813</v>
      </c>
      <c r="AR105" s="14">
        <v>0.53423333333333334</v>
      </c>
      <c r="AS105" s="14">
        <v>14.153550665385186</v>
      </c>
      <c r="AT105" s="14">
        <v>9.7511976710891801</v>
      </c>
      <c r="AU105" s="14">
        <v>0.50266333333333335</v>
      </c>
      <c r="AV105" s="14">
        <v>5.4997122486288887</v>
      </c>
      <c r="AW105" s="14">
        <v>3.9197379876293983</v>
      </c>
      <c r="AX105" s="14"/>
      <c r="AY105" s="14"/>
      <c r="AZ105" s="14"/>
      <c r="BA105" s="14"/>
      <c r="BB105" s="14"/>
      <c r="BC105" s="14"/>
      <c r="BD105" s="14"/>
      <c r="BE105" s="14"/>
      <c r="BF105" s="14"/>
      <c r="BH105" s="14">
        <f t="shared" si="0"/>
        <v>156.93087102995887</v>
      </c>
      <c r="BI105" s="14">
        <f t="shared" si="1"/>
        <v>23.904748336474366</v>
      </c>
      <c r="BJ105" s="14">
        <f t="shared" si="2"/>
        <v>9.419450236258287</v>
      </c>
      <c r="BK105" s="14"/>
      <c r="BL105" s="14"/>
      <c r="BM105" s="14"/>
    </row>
    <row r="106" spans="1:65" s="6" customFormat="1" ht="11.25">
      <c r="A106" s="6" t="s">
        <v>177</v>
      </c>
      <c r="B106" s="8">
        <v>34024</v>
      </c>
      <c r="C106" s="14">
        <v>0.3613963039014374</v>
      </c>
      <c r="S106" s="8"/>
      <c r="T106" s="8"/>
      <c r="AO106" s="14">
        <v>0.31575383333333329</v>
      </c>
      <c r="AP106" s="14">
        <v>138.63443249959073</v>
      </c>
      <c r="AQ106" s="14">
        <v>9.180528879760093</v>
      </c>
      <c r="AR106" s="14">
        <v>0.50831000000000004</v>
      </c>
      <c r="AS106" s="14">
        <v>8.303483094573334</v>
      </c>
      <c r="AT106" s="14">
        <v>10.195926248749196</v>
      </c>
      <c r="AU106" s="14">
        <v>0.4671333333333334</v>
      </c>
      <c r="AV106" s="14">
        <v>5.3136605596148163</v>
      </c>
      <c r="AW106" s="14">
        <v>4.0264728935483722</v>
      </c>
      <c r="AX106" s="14"/>
      <c r="AY106" s="14"/>
      <c r="AZ106" s="14"/>
      <c r="BA106" s="14"/>
      <c r="BB106" s="14"/>
      <c r="BC106" s="14"/>
      <c r="BD106" s="14"/>
      <c r="BE106" s="14"/>
      <c r="BF106" s="14"/>
      <c r="BH106" s="14">
        <f t="shared" si="0"/>
        <v>147.81496137935082</v>
      </c>
      <c r="BI106" s="14">
        <f t="shared" si="1"/>
        <v>18.49940934332253</v>
      </c>
      <c r="BJ106" s="14">
        <f t="shared" si="2"/>
        <v>9.3401334531631885</v>
      </c>
      <c r="BK106" s="14"/>
      <c r="BL106" s="14"/>
      <c r="BM106" s="14"/>
    </row>
    <row r="107" spans="1:65" s="6" customFormat="1" ht="11.25">
      <c r="A107" s="6" t="s">
        <v>177</v>
      </c>
      <c r="B107" s="8">
        <v>34064</v>
      </c>
      <c r="C107" s="14">
        <v>0.47091033538672145</v>
      </c>
      <c r="S107" s="8"/>
      <c r="T107" s="8"/>
      <c r="AO107" s="14">
        <v>0.412605</v>
      </c>
      <c r="AP107" s="14">
        <v>112.67676410095001</v>
      </c>
      <c r="AQ107" s="14">
        <v>27.660974092573017</v>
      </c>
      <c r="AR107" s="14">
        <v>0.5475066666666667</v>
      </c>
      <c r="AS107" s="14">
        <v>3.4985576840459269</v>
      </c>
      <c r="AT107" s="14">
        <v>15.609479057271411</v>
      </c>
      <c r="AU107" s="14">
        <v>0.51722000000000012</v>
      </c>
      <c r="AV107" s="14">
        <v>1.2747737094742226</v>
      </c>
      <c r="AW107" s="14">
        <v>9.023968033135052</v>
      </c>
      <c r="AX107" s="14"/>
      <c r="AY107" s="14"/>
      <c r="AZ107" s="14"/>
      <c r="BA107" s="14"/>
      <c r="BB107" s="14"/>
      <c r="BC107" s="14"/>
      <c r="BD107" s="14"/>
      <c r="BE107" s="14"/>
      <c r="BF107" s="14"/>
      <c r="BH107" s="14">
        <f t="shared" si="0"/>
        <v>140.33773819352302</v>
      </c>
      <c r="BI107" s="14">
        <f t="shared" si="1"/>
        <v>19.108036741317338</v>
      </c>
      <c r="BJ107" s="14">
        <f t="shared" si="2"/>
        <v>10.298741742609275</v>
      </c>
      <c r="BK107" s="14"/>
      <c r="BL107" s="14"/>
      <c r="BM107" s="14"/>
    </row>
    <row r="108" spans="1:65" s="6" customFormat="1" ht="11.25">
      <c r="A108" s="6" t="s">
        <v>177</v>
      </c>
      <c r="B108" s="8">
        <v>34199</v>
      </c>
      <c r="C108" s="14">
        <v>0.84052019164955505</v>
      </c>
      <c r="S108" s="8"/>
      <c r="T108" s="8"/>
      <c r="AO108" s="14">
        <v>0.49051987500000005</v>
      </c>
      <c r="AP108" s="14">
        <v>27.901305156663756</v>
      </c>
      <c r="AQ108" s="14">
        <v>17.946099644976737</v>
      </c>
      <c r="AR108" s="14">
        <v>0.62034500000000004</v>
      </c>
      <c r="AS108" s="14">
        <v>4.3350477310845843</v>
      </c>
      <c r="AT108" s="14">
        <v>18.144765837105048</v>
      </c>
      <c r="AU108" s="14">
        <v>0.53292250000000008</v>
      </c>
      <c r="AV108" s="14">
        <v>1.237427663614771</v>
      </c>
      <c r="AW108" s="14">
        <v>13.283765635236659</v>
      </c>
      <c r="AX108" s="14"/>
      <c r="AY108" s="14"/>
      <c r="AZ108" s="14"/>
      <c r="BA108" s="14"/>
      <c r="BB108" s="14"/>
      <c r="BC108" s="14"/>
      <c r="BD108" s="14"/>
      <c r="BE108" s="14"/>
      <c r="BF108" s="14"/>
      <c r="BH108" s="14">
        <f t="shared" si="0"/>
        <v>45.847404801640494</v>
      </c>
      <c r="BI108" s="14">
        <f t="shared" si="1"/>
        <v>22.479813568189634</v>
      </c>
      <c r="BJ108" s="14">
        <f t="shared" si="2"/>
        <v>14.521193298851429</v>
      </c>
      <c r="BK108" s="14"/>
      <c r="BL108" s="14"/>
      <c r="BM108" s="14"/>
    </row>
    <row r="109" spans="1:65" s="6" customFormat="1" ht="11.25">
      <c r="A109" s="6" t="s">
        <v>177</v>
      </c>
      <c r="B109" s="8">
        <v>34634</v>
      </c>
      <c r="C109" s="14">
        <v>2.0314852840520192</v>
      </c>
      <c r="S109" s="8"/>
      <c r="T109" s="8"/>
      <c r="AO109" s="14">
        <v>0.40934683333333333</v>
      </c>
      <c r="AP109" s="14">
        <v>0.778510348542513</v>
      </c>
      <c r="AQ109" s="14">
        <v>8.7704360761619082E-2</v>
      </c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>
        <f t="shared" si="0"/>
        <v>0.86621470930413214</v>
      </c>
      <c r="BI109" s="14"/>
      <c r="BJ109" s="14"/>
      <c r="BK109" s="14"/>
      <c r="BL109" s="14"/>
      <c r="BM109" s="14"/>
    </row>
    <row r="110" spans="1:65" s="6" customFormat="1" ht="11.25">
      <c r="A110" s="6" t="s">
        <v>177</v>
      </c>
      <c r="B110" s="8">
        <v>34663</v>
      </c>
      <c r="C110" s="14">
        <v>2.1108829568788501</v>
      </c>
      <c r="S110" s="8"/>
      <c r="T110" s="8"/>
      <c r="AO110" s="14">
        <v>0.4971443333333333</v>
      </c>
      <c r="AP110" s="14">
        <v>336.86917627906666</v>
      </c>
      <c r="AQ110" s="14">
        <v>1.4778787234148987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>
        <f t="shared" si="0"/>
        <v>338.34705500248157</v>
      </c>
      <c r="BI110" s="14"/>
      <c r="BJ110" s="14"/>
      <c r="BK110" s="14"/>
      <c r="BL110" s="14"/>
      <c r="BM110" s="14"/>
    </row>
    <row r="111" spans="1:65" s="6" customFormat="1" ht="11.25">
      <c r="A111" s="6" t="s">
        <v>177</v>
      </c>
      <c r="B111" s="8">
        <v>34712</v>
      </c>
      <c r="C111" s="14">
        <v>2.2450376454483232</v>
      </c>
      <c r="S111" s="8"/>
      <c r="T111" s="8"/>
      <c r="AO111" s="14">
        <v>0.32584550000000001</v>
      </c>
      <c r="AP111" s="14">
        <v>49.021206416948885</v>
      </c>
      <c r="AQ111" s="14">
        <v>6.9445486713228028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>
        <f t="shared" si="0"/>
        <v>55.965755088271692</v>
      </c>
      <c r="BI111" s="14"/>
      <c r="BJ111" s="14"/>
      <c r="BK111" s="14"/>
      <c r="BL111" s="14"/>
      <c r="BM111" s="14"/>
    </row>
    <row r="112" spans="1:65" s="6" customFormat="1" ht="11.25">
      <c r="A112" s="6" t="s">
        <v>177</v>
      </c>
      <c r="B112" s="8">
        <v>34760</v>
      </c>
      <c r="C112" s="14">
        <v>2.3764544832306638</v>
      </c>
      <c r="S112" s="8"/>
      <c r="T112" s="8"/>
      <c r="AO112" s="14">
        <v>0.319185</v>
      </c>
      <c r="AP112" s="14">
        <v>70.064157135350001</v>
      </c>
      <c r="AQ112" s="14">
        <v>8.1261366097471601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>
        <f t="shared" si="0"/>
        <v>78.190293745097165</v>
      </c>
      <c r="BI112" s="14"/>
      <c r="BJ112" s="14"/>
      <c r="BK112" s="14"/>
      <c r="BL112" s="14"/>
      <c r="BM112" s="14"/>
    </row>
    <row r="113" spans="1:65" s="6" customFormat="1" ht="11.25">
      <c r="A113" s="6" t="s">
        <v>177</v>
      </c>
      <c r="B113" s="8">
        <v>34844</v>
      </c>
      <c r="C113" s="14">
        <v>2.6064339493497606</v>
      </c>
      <c r="S113" s="8"/>
      <c r="T113" s="8"/>
      <c r="AO113" s="14">
        <v>0.52073000000000003</v>
      </c>
      <c r="AP113" s="14">
        <v>19.09919376431111</v>
      </c>
      <c r="AQ113" s="14">
        <v>3.0728443548327178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>
        <f t="shared" si="0"/>
        <v>22.172038119143828</v>
      </c>
      <c r="BI113" s="14"/>
      <c r="BJ113" s="14"/>
      <c r="BK113" s="14"/>
      <c r="BL113" s="14"/>
      <c r="BM113" s="14"/>
    </row>
    <row r="114" spans="1:65" s="6" customFormat="1" ht="11.25">
      <c r="A114" s="6" t="s">
        <v>177</v>
      </c>
      <c r="B114" s="8">
        <v>34963</v>
      </c>
      <c r="C114" s="14">
        <v>2.9322381930184807</v>
      </c>
      <c r="S114" s="8"/>
      <c r="T114" s="8"/>
      <c r="AO114" s="14">
        <v>0.56643083333333333</v>
      </c>
      <c r="AP114" s="14">
        <v>3.3113467417747633</v>
      </c>
      <c r="AQ114" s="14">
        <v>1.5327660292326617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>
        <f t="shared" si="0"/>
        <v>4.844112771007425</v>
      </c>
      <c r="BI114" s="14"/>
      <c r="BJ114" s="14"/>
      <c r="BK114" s="14"/>
      <c r="BL114" s="14"/>
      <c r="BM114" s="14"/>
    </row>
    <row r="115" spans="1:65" s="6" customFormat="1" ht="11.25">
      <c r="A115" s="6" t="s">
        <v>177</v>
      </c>
      <c r="B115" s="8">
        <v>35052</v>
      </c>
      <c r="C115" s="14">
        <v>3.1759069130732374</v>
      </c>
      <c r="S115" s="8"/>
      <c r="T115" s="8"/>
      <c r="AO115" s="14">
        <v>0.53044683333333331</v>
      </c>
      <c r="AP115" s="14">
        <v>6.1682182517106672E-2</v>
      </c>
      <c r="AQ115" s="14">
        <v>6.1623744414176177E-3</v>
      </c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>
        <f t="shared" si="0"/>
        <v>6.7844556958524288E-2</v>
      </c>
      <c r="BI115" s="14"/>
      <c r="BJ115" s="14"/>
      <c r="BK115" s="14"/>
      <c r="BL115" s="14"/>
      <c r="BM115" s="14"/>
    </row>
    <row r="116" spans="1:65" s="6" customFormat="1" ht="11.25">
      <c r="A116" s="6" t="s">
        <v>177</v>
      </c>
      <c r="B116" s="8">
        <v>35178</v>
      </c>
      <c r="C116" s="14">
        <v>3.5208761122518824</v>
      </c>
      <c r="S116" s="8"/>
      <c r="T116" s="8"/>
      <c r="AO116" s="14">
        <v>0.50224783333333334</v>
      </c>
      <c r="AP116" s="14">
        <v>4.7373526847925183</v>
      </c>
      <c r="AQ116" s="14">
        <v>5.507094440474955E-2</v>
      </c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>
        <f t="shared" si="0"/>
        <v>4.7924236291972679</v>
      </c>
      <c r="BI116" s="14"/>
      <c r="BJ116" s="14"/>
      <c r="BK116" s="14"/>
      <c r="BL116" s="14"/>
      <c r="BM116" s="14"/>
    </row>
    <row r="117" spans="1:65" s="6" customFormat="1" ht="11.25">
      <c r="A117" s="6" t="s">
        <v>177</v>
      </c>
      <c r="B117" s="8">
        <v>35264</v>
      </c>
      <c r="C117" s="14">
        <v>3.7563312799452429</v>
      </c>
      <c r="S117" s="8"/>
      <c r="T117" s="8"/>
      <c r="AO117" s="14">
        <v>0.55397483333333331</v>
      </c>
      <c r="AP117" s="14">
        <v>1.0896840515489317</v>
      </c>
      <c r="AQ117" s="14">
        <v>0.36068069931530727</v>
      </c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>
        <f t="shared" si="0"/>
        <v>1.450364750864239</v>
      </c>
      <c r="BI117" s="14"/>
      <c r="BJ117" s="14"/>
      <c r="BK117" s="14"/>
      <c r="BL117" s="14"/>
      <c r="BM117" s="14"/>
    </row>
    <row r="118" spans="1:65" s="6" customFormat="1" ht="11.25">
      <c r="A118" s="6" t="s">
        <v>177</v>
      </c>
      <c r="B118" s="8">
        <v>35388</v>
      </c>
      <c r="C118" s="14">
        <v>4.0958247775496233</v>
      </c>
      <c r="S118" s="8"/>
      <c r="T118" s="8"/>
      <c r="AO118" s="14">
        <v>0.60800850000000006</v>
      </c>
      <c r="AP118" s="14">
        <v>0.83746949056463005</v>
      </c>
      <c r="AQ118" s="14">
        <v>6.8394979079525577E-3</v>
      </c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>
        <f t="shared" si="0"/>
        <v>0.84430898847258262</v>
      </c>
      <c r="BI118" s="14"/>
      <c r="BJ118" s="14"/>
      <c r="BK118" s="14"/>
      <c r="BL118" s="14"/>
      <c r="BM118" s="14"/>
    </row>
    <row r="119" spans="1:65" s="6" customFormat="1" ht="11.25">
      <c r="A119" s="6" t="s">
        <v>174</v>
      </c>
      <c r="B119" s="8">
        <v>33983</v>
      </c>
      <c r="C119" s="14">
        <v>0.24914442162902123</v>
      </c>
      <c r="S119" s="8"/>
      <c r="T119" s="8"/>
      <c r="AO119" s="14">
        <v>0.40554083333333329</v>
      </c>
      <c r="AP119" s="14">
        <v>669.87643094438886</v>
      </c>
      <c r="AQ119" s="14">
        <v>15.308000741660933</v>
      </c>
      <c r="AR119" s="14">
        <v>0.53144666666666673</v>
      </c>
      <c r="AS119" s="14">
        <v>41.071942726059277</v>
      </c>
      <c r="AT119" s="14">
        <v>14.57107362342113</v>
      </c>
      <c r="AU119" s="14">
        <v>0.48161666666666669</v>
      </c>
      <c r="AV119" s="14">
        <v>33.921005717031477</v>
      </c>
      <c r="AW119" s="14">
        <v>7.3138998269940689</v>
      </c>
      <c r="AX119" s="14"/>
      <c r="AY119" s="14"/>
      <c r="AZ119" s="14"/>
      <c r="BA119" s="14"/>
      <c r="BB119" s="14"/>
      <c r="BC119" s="14"/>
      <c r="BD119" s="14"/>
      <c r="BE119" s="14"/>
      <c r="BF119" s="14"/>
      <c r="BH119" s="14">
        <f t="shared" si="0"/>
        <v>685.18443168604983</v>
      </c>
      <c r="BI119" s="14">
        <f t="shared" si="1"/>
        <v>55.643016349480405</v>
      </c>
      <c r="BJ119" s="14">
        <f t="shared" si="2"/>
        <v>41.234905544025544</v>
      </c>
      <c r="BK119" s="14"/>
      <c r="BL119" s="14"/>
      <c r="BM119" s="14"/>
    </row>
    <row r="120" spans="1:65" s="6" customFormat="1" ht="11.25">
      <c r="A120" s="6" t="s">
        <v>174</v>
      </c>
      <c r="B120" s="8">
        <v>34024</v>
      </c>
      <c r="C120" s="14">
        <v>0.3613963039014374</v>
      </c>
      <c r="S120" s="8"/>
      <c r="T120" s="8"/>
      <c r="AO120" s="14">
        <v>0.3681151666666666</v>
      </c>
      <c r="AP120" s="14">
        <v>646.81946220728139</v>
      </c>
      <c r="AQ120" s="14">
        <v>23.340583189904031</v>
      </c>
      <c r="AR120" s="14">
        <v>0.52543333333333342</v>
      </c>
      <c r="AS120" s="14">
        <v>76.808754250148169</v>
      </c>
      <c r="AT120" s="14">
        <v>16.635815116403077</v>
      </c>
      <c r="AU120" s="14">
        <v>0.45481333333333329</v>
      </c>
      <c r="AV120" s="14">
        <v>8.0736641153259256</v>
      </c>
      <c r="AW120" s="14">
        <v>4.7949697261449042</v>
      </c>
      <c r="AX120" s="14"/>
      <c r="AY120" s="14"/>
      <c r="AZ120" s="14"/>
      <c r="BA120" s="14"/>
      <c r="BB120" s="14"/>
      <c r="BC120" s="14"/>
      <c r="BD120" s="14"/>
      <c r="BE120" s="14"/>
      <c r="BF120" s="14"/>
      <c r="BH120" s="14">
        <f t="shared" si="0"/>
        <v>670.1600453971854</v>
      </c>
      <c r="BI120" s="14">
        <f t="shared" si="1"/>
        <v>93.444569366551249</v>
      </c>
      <c r="BJ120" s="14">
        <f t="shared" si="2"/>
        <v>12.86863384147083</v>
      </c>
      <c r="BK120" s="14"/>
      <c r="BL120" s="14"/>
      <c r="BM120" s="14"/>
    </row>
    <row r="121" spans="1:65" s="6" customFormat="1" ht="11.25">
      <c r="A121" s="6" t="s">
        <v>174</v>
      </c>
      <c r="B121" s="8">
        <v>34064</v>
      </c>
      <c r="C121" s="14">
        <v>0.47091033538672145</v>
      </c>
      <c r="S121" s="8"/>
      <c r="T121" s="8"/>
      <c r="AO121" s="14">
        <v>0.40905849999999999</v>
      </c>
      <c r="AP121" s="14">
        <v>223.79180567481106</v>
      </c>
      <c r="AQ121" s="14">
        <v>37.907551998528028</v>
      </c>
      <c r="AR121" s="14">
        <v>0.54904666666666668</v>
      </c>
      <c r="AS121" s="14">
        <v>17.748747309170373</v>
      </c>
      <c r="AT121" s="14">
        <v>37.22156869100435</v>
      </c>
      <c r="AU121" s="14">
        <v>0.48814333333333337</v>
      </c>
      <c r="AV121" s="14">
        <v>2.6538991655814819</v>
      </c>
      <c r="AW121" s="14">
        <v>13.986270453711581</v>
      </c>
      <c r="AX121" s="14"/>
      <c r="AY121" s="14"/>
      <c r="AZ121" s="14"/>
      <c r="BA121" s="14"/>
      <c r="BB121" s="14"/>
      <c r="BC121" s="14"/>
      <c r="BD121" s="14"/>
      <c r="BE121" s="14"/>
      <c r="BF121" s="14"/>
      <c r="BH121" s="14">
        <f t="shared" si="0"/>
        <v>261.69935767333908</v>
      </c>
      <c r="BI121" s="14">
        <f t="shared" si="1"/>
        <v>54.970316000174719</v>
      </c>
      <c r="BJ121" s="14">
        <f t="shared" si="2"/>
        <v>16.640169619293061</v>
      </c>
      <c r="BK121" s="14"/>
      <c r="BL121" s="14"/>
      <c r="BM121" s="14"/>
    </row>
    <row r="122" spans="1:65" s="6" customFormat="1" ht="11.25">
      <c r="A122" s="6" t="s">
        <v>174</v>
      </c>
      <c r="B122" s="8">
        <v>34142</v>
      </c>
      <c r="C122" s="14">
        <v>0.68446269678302529</v>
      </c>
      <c r="S122" s="8"/>
      <c r="T122" s="8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</row>
    <row r="123" spans="1:65" s="6" customFormat="1" ht="11.25">
      <c r="A123" s="6" t="s">
        <v>174</v>
      </c>
      <c r="B123" s="8">
        <v>34199</v>
      </c>
      <c r="C123" s="14">
        <v>0.84052019164955505</v>
      </c>
      <c r="S123" s="8"/>
      <c r="T123" s="8"/>
      <c r="AO123" s="14">
        <v>0.46300566666666659</v>
      </c>
      <c r="AP123" s="14">
        <v>65.248736609764805</v>
      </c>
      <c r="AQ123" s="14">
        <v>14.588236747863585</v>
      </c>
      <c r="AR123" s="14">
        <v>0.5874733333333334</v>
      </c>
      <c r="AS123" s="14">
        <v>20.023315112940743</v>
      </c>
      <c r="AT123" s="14">
        <v>21.491465712560039</v>
      </c>
      <c r="AU123" s="14">
        <v>0.51197666666666664</v>
      </c>
      <c r="AV123" s="14">
        <v>2.2064224929755558</v>
      </c>
      <c r="AW123" s="14">
        <v>22.777027229952417</v>
      </c>
      <c r="AX123" s="14"/>
      <c r="AY123" s="14"/>
      <c r="AZ123" s="14"/>
      <c r="BA123" s="14"/>
      <c r="BB123" s="14"/>
      <c r="BC123" s="14"/>
      <c r="BD123" s="14"/>
      <c r="BE123" s="14"/>
      <c r="BF123" s="14"/>
      <c r="BH123" s="14">
        <f t="shared" si="0"/>
        <v>79.836973357628395</v>
      </c>
      <c r="BI123" s="14">
        <f t="shared" si="1"/>
        <v>41.514780825500779</v>
      </c>
      <c r="BJ123" s="14">
        <f t="shared" si="2"/>
        <v>24.983449722927972</v>
      </c>
      <c r="BK123" s="14"/>
      <c r="BL123" s="14"/>
      <c r="BM123" s="14"/>
    </row>
    <row r="124" spans="1:65" s="6" customFormat="1" ht="11.25">
      <c r="A124" s="6" t="s">
        <v>174</v>
      </c>
      <c r="B124" s="8">
        <v>34311</v>
      </c>
      <c r="C124" s="14">
        <v>1.1499999999999999</v>
      </c>
      <c r="S124" s="8"/>
      <c r="T124" s="8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>
        <v>0.44788333333333341</v>
      </c>
      <c r="AY124" s="14">
        <v>24.775566828833337</v>
      </c>
      <c r="AZ124" s="14">
        <v>6.2267217154645893</v>
      </c>
      <c r="BA124" s="14">
        <v>0.53327999999999998</v>
      </c>
      <c r="BB124" s="14">
        <v>39.970167324266669</v>
      </c>
      <c r="BC124" s="14">
        <v>8.7041032401180018</v>
      </c>
      <c r="BD124" s="14">
        <v>0.59308333333333341</v>
      </c>
      <c r="BE124" s="14">
        <v>29.436039117527788</v>
      </c>
      <c r="BF124" s="14">
        <v>13.23759727885898</v>
      </c>
      <c r="BH124" s="14"/>
      <c r="BI124" s="14"/>
      <c r="BJ124" s="14"/>
      <c r="BK124" s="14">
        <f t="shared" si="3"/>
        <v>31.002288544297926</v>
      </c>
      <c r="BL124" s="14">
        <f t="shared" si="4"/>
        <v>48.67427056438467</v>
      </c>
      <c r="BM124" s="14">
        <f t="shared" si="5"/>
        <v>31.002288544297926</v>
      </c>
    </row>
    <row r="125" spans="1:65" s="6" customFormat="1" ht="11.25">
      <c r="A125" s="6" t="s">
        <v>174</v>
      </c>
      <c r="B125" s="8">
        <v>34492</v>
      </c>
      <c r="C125" s="14">
        <v>1.6427104722792607</v>
      </c>
      <c r="S125" s="8"/>
      <c r="T125" s="8"/>
      <c r="AO125" s="14">
        <v>0.45101100000000005</v>
      </c>
      <c r="AP125" s="14">
        <v>10.907544935081667</v>
      </c>
      <c r="AQ125" s="14">
        <v>3.0345099287120099</v>
      </c>
      <c r="AR125" s="14">
        <v>0.57442000000000004</v>
      </c>
      <c r="AS125" s="14">
        <v>27.943025720524442</v>
      </c>
      <c r="AT125" s="14">
        <v>16.669059657804898</v>
      </c>
      <c r="AU125" s="14">
        <v>0.50500999999999996</v>
      </c>
      <c r="AV125" s="14">
        <v>8.796095310267221</v>
      </c>
      <c r="AW125" s="14">
        <v>20.551421918107863</v>
      </c>
      <c r="AX125" s="14"/>
      <c r="AY125" s="14"/>
      <c r="AZ125" s="14"/>
      <c r="BA125" s="14"/>
      <c r="BB125" s="14"/>
      <c r="BC125" s="14"/>
      <c r="BD125" s="14"/>
      <c r="BE125" s="14"/>
      <c r="BF125" s="14"/>
      <c r="BH125" s="14">
        <f t="shared" ref="BH125:BH151" si="6">IF(SUM(AP125:AQ125)&gt;0.01,SUM(AP125:AQ125),)</f>
        <v>13.942054863793677</v>
      </c>
      <c r="BI125" s="14">
        <f t="shared" ref="BI125:BI151" si="7">IF(SUM(AS125:AT125)&gt;0.01,SUM(AS125:AT125),)</f>
        <v>44.61208537832934</v>
      </c>
      <c r="BJ125" s="14">
        <f t="shared" ref="BJ125:BJ151" si="8">IF(SUM(AV125:AW125)&gt;0.01,SUM(AV125:AW125),)</f>
        <v>29.347517228375082</v>
      </c>
      <c r="BK125" s="14"/>
      <c r="BL125" s="14"/>
      <c r="BM125" s="14"/>
    </row>
    <row r="126" spans="1:65" s="6" customFormat="1" ht="11.25">
      <c r="A126" s="6" t="s">
        <v>174</v>
      </c>
      <c r="B126" s="8">
        <v>34634</v>
      </c>
      <c r="C126" s="14">
        <v>2.0314852840520192</v>
      </c>
      <c r="S126" s="8"/>
      <c r="T126" s="8"/>
      <c r="AO126" s="14">
        <v>0.39530500000000002</v>
      </c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</row>
    <row r="127" spans="1:65" s="6" customFormat="1" ht="11.25">
      <c r="A127" s="6" t="s">
        <v>174</v>
      </c>
      <c r="B127" s="8">
        <v>34663</v>
      </c>
      <c r="C127" s="14">
        <v>2.1108829568788501</v>
      </c>
      <c r="S127" s="8"/>
      <c r="T127" s="8"/>
      <c r="AO127" s="14">
        <v>0.45758499999999996</v>
      </c>
      <c r="AP127" s="14">
        <v>669.77933626099991</v>
      </c>
      <c r="AQ127" s="14">
        <v>2.1306787591235956</v>
      </c>
      <c r="AR127" s="14">
        <v>0.53522333333333338</v>
      </c>
      <c r="AS127" s="14">
        <v>0.97138321466511135</v>
      </c>
      <c r="AT127" s="14">
        <v>4.9592546376917959</v>
      </c>
      <c r="AU127" s="14">
        <v>0.49738333333333334</v>
      </c>
      <c r="AV127" s="14">
        <v>0.11728456504722222</v>
      </c>
      <c r="AW127" s="14">
        <v>6.5327061602294858</v>
      </c>
      <c r="AX127" s="14"/>
      <c r="AY127" s="14"/>
      <c r="AZ127" s="14"/>
      <c r="BA127" s="14"/>
      <c r="BB127" s="14"/>
      <c r="BC127" s="14"/>
      <c r="BD127" s="14"/>
      <c r="BE127" s="14"/>
      <c r="BF127" s="14"/>
      <c r="BH127" s="14">
        <f t="shared" si="6"/>
        <v>671.91001502012352</v>
      </c>
      <c r="BI127" s="14">
        <f t="shared" si="7"/>
        <v>5.9306378523569077</v>
      </c>
      <c r="BJ127" s="14">
        <f t="shared" si="8"/>
        <v>6.6499907252767079</v>
      </c>
      <c r="BK127" s="14"/>
      <c r="BL127" s="14"/>
      <c r="BM127" s="14"/>
    </row>
    <row r="128" spans="1:65" s="6" customFormat="1" ht="11.25">
      <c r="A128" s="6" t="s">
        <v>174</v>
      </c>
      <c r="B128" s="8">
        <v>34712</v>
      </c>
      <c r="C128" s="14">
        <v>2.2450376454483232</v>
      </c>
      <c r="S128" s="8"/>
      <c r="T128" s="8"/>
      <c r="AO128" s="14">
        <v>0.36038783333333335</v>
      </c>
      <c r="AP128" s="14">
        <v>491.2750843627278</v>
      </c>
      <c r="AQ128" s="14">
        <v>10.513928869832517</v>
      </c>
      <c r="AR128" s="14">
        <v>0.45400666666666672</v>
      </c>
      <c r="AS128" s="14">
        <v>164.21306118311114</v>
      </c>
      <c r="AT128" s="14">
        <v>12.705801620671943</v>
      </c>
      <c r="AU128" s="14">
        <v>0.60899666666666674</v>
      </c>
      <c r="AV128" s="14">
        <v>42.042063230118529</v>
      </c>
      <c r="AW128" s="14">
        <v>7.0737555899073818</v>
      </c>
      <c r="AX128" s="14"/>
      <c r="AY128" s="14"/>
      <c r="AZ128" s="14"/>
      <c r="BA128" s="14"/>
      <c r="BB128" s="14"/>
      <c r="BC128" s="14"/>
      <c r="BD128" s="14"/>
      <c r="BE128" s="14"/>
      <c r="BF128" s="14"/>
      <c r="BH128" s="14">
        <f t="shared" si="6"/>
        <v>501.78901323256031</v>
      </c>
      <c r="BI128" s="14">
        <f t="shared" si="7"/>
        <v>176.91886280378307</v>
      </c>
      <c r="BJ128" s="14">
        <f t="shared" si="8"/>
        <v>49.115818820025908</v>
      </c>
      <c r="BK128" s="14"/>
      <c r="BL128" s="14"/>
      <c r="BM128" s="14"/>
    </row>
    <row r="129" spans="1:65" s="6" customFormat="1" ht="11.25">
      <c r="A129" s="6" t="s">
        <v>174</v>
      </c>
      <c r="B129" s="8">
        <v>34760</v>
      </c>
      <c r="C129" s="14">
        <v>2.3764544832306638</v>
      </c>
      <c r="S129" s="8"/>
      <c r="T129" s="8"/>
      <c r="AO129" s="14">
        <v>0.3197328333333333</v>
      </c>
      <c r="AP129" s="14">
        <v>194.38856396370181</v>
      </c>
      <c r="AQ129" s="14">
        <v>12.883488151785299</v>
      </c>
      <c r="AR129" s="14">
        <v>0.45305333333333336</v>
      </c>
      <c r="AS129" s="14">
        <v>62.243406242681488</v>
      </c>
      <c r="AT129" s="14">
        <v>14.002026850106432</v>
      </c>
      <c r="AU129" s="14">
        <v>0.44278666666666666</v>
      </c>
      <c r="AV129" s="14">
        <v>5.5345014893259261</v>
      </c>
      <c r="AW129" s="14">
        <v>10.410469004474816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H129" s="14">
        <f t="shared" si="6"/>
        <v>207.2720521154871</v>
      </c>
      <c r="BI129" s="14">
        <f t="shared" si="7"/>
        <v>76.24543309278792</v>
      </c>
      <c r="BJ129" s="14">
        <f t="shared" si="8"/>
        <v>15.944970493800742</v>
      </c>
      <c r="BK129" s="14"/>
      <c r="BL129" s="14"/>
      <c r="BM129" s="14"/>
    </row>
    <row r="130" spans="1:65" s="6" customFormat="1" ht="11.25">
      <c r="A130" s="6" t="s">
        <v>174</v>
      </c>
      <c r="B130" s="8">
        <v>34844</v>
      </c>
      <c r="C130" s="14">
        <v>2.6064339493497606</v>
      </c>
      <c r="S130" s="8"/>
      <c r="T130" s="8"/>
      <c r="AO130" s="14">
        <v>0.49008016666666671</v>
      </c>
      <c r="AP130" s="14">
        <v>236.4959875903204</v>
      </c>
      <c r="AQ130" s="14">
        <v>11.404228955312913</v>
      </c>
      <c r="AR130" s="14">
        <v>0.54963333333333342</v>
      </c>
      <c r="AS130" s="14">
        <v>83.234398050222239</v>
      </c>
      <c r="AT130" s="14">
        <v>19.248154733092349</v>
      </c>
      <c r="AU130" s="14">
        <v>0.51447000000000009</v>
      </c>
      <c r="AV130" s="14">
        <v>8.113060538660001</v>
      </c>
      <c r="AW130" s="14">
        <v>14.949969909257373</v>
      </c>
      <c r="AX130" s="14"/>
      <c r="AY130" s="14"/>
      <c r="AZ130" s="14"/>
      <c r="BA130" s="14"/>
      <c r="BB130" s="14"/>
      <c r="BC130" s="14"/>
      <c r="BD130" s="14"/>
      <c r="BE130" s="14"/>
      <c r="BF130" s="14"/>
      <c r="BH130" s="14">
        <f t="shared" si="6"/>
        <v>247.9002165456333</v>
      </c>
      <c r="BI130" s="14">
        <f t="shared" si="7"/>
        <v>102.48255278331459</v>
      </c>
      <c r="BJ130" s="14">
        <f t="shared" si="8"/>
        <v>23.063030447917374</v>
      </c>
      <c r="BK130" s="14"/>
      <c r="BL130" s="14"/>
      <c r="BM130" s="14"/>
    </row>
    <row r="131" spans="1:65" s="6" customFormat="1" ht="11.25">
      <c r="A131" s="6" t="s">
        <v>174</v>
      </c>
      <c r="B131" s="8">
        <v>34963</v>
      </c>
      <c r="C131" s="14">
        <v>2.9322381930184807</v>
      </c>
      <c r="S131" s="8"/>
      <c r="T131" s="8"/>
      <c r="AO131" s="14">
        <v>0.50187300000000001</v>
      </c>
      <c r="AP131" s="14">
        <v>30.609343064913666</v>
      </c>
      <c r="AQ131" s="14">
        <v>3.545229880836863</v>
      </c>
      <c r="AR131" s="14">
        <v>0.57640000000000002</v>
      </c>
      <c r="AS131" s="14">
        <v>46.080899377333338</v>
      </c>
      <c r="AT131" s="14">
        <v>9.4156395750021993</v>
      </c>
      <c r="AU131" s="14">
        <v>0.53548000000000007</v>
      </c>
      <c r="AV131" s="14">
        <v>548.73344890808903</v>
      </c>
      <c r="AW131" s="14">
        <v>12.007826723227492</v>
      </c>
      <c r="AX131" s="14"/>
      <c r="AY131" s="14"/>
      <c r="AZ131" s="14"/>
      <c r="BA131" s="14"/>
      <c r="BB131" s="14"/>
      <c r="BC131" s="14"/>
      <c r="BD131" s="14"/>
      <c r="BE131" s="14"/>
      <c r="BF131" s="14"/>
      <c r="BH131" s="14">
        <f t="shared" si="6"/>
        <v>34.15457294575053</v>
      </c>
      <c r="BI131" s="14">
        <f t="shared" si="7"/>
        <v>55.496538952335541</v>
      </c>
      <c r="BJ131" s="14">
        <f t="shared" si="8"/>
        <v>560.74127563131651</v>
      </c>
      <c r="BK131" s="14"/>
      <c r="BL131" s="14"/>
      <c r="BM131" s="14"/>
    </row>
    <row r="132" spans="1:65" s="6" customFormat="1" ht="11.25">
      <c r="A132" s="6" t="s">
        <v>174</v>
      </c>
      <c r="B132" s="8">
        <v>35052</v>
      </c>
      <c r="C132" s="14">
        <v>3.1759069130732374</v>
      </c>
      <c r="S132" s="8"/>
      <c r="T132" s="8"/>
      <c r="AO132" s="14">
        <v>0.5194036666666666</v>
      </c>
      <c r="AP132" s="14">
        <v>11.833207500370147</v>
      </c>
      <c r="AQ132" s="14">
        <v>8.5502970256130055</v>
      </c>
      <c r="AR132" s="14">
        <v>0.53119000000000005</v>
      </c>
      <c r="AS132" s="14">
        <v>28.491939119233333</v>
      </c>
      <c r="AT132" s="14">
        <v>13.793081454405433</v>
      </c>
      <c r="AU132" s="14">
        <v>0.43340000000000001</v>
      </c>
      <c r="AV132" s="14">
        <v>5.2721356174666658</v>
      </c>
      <c r="AW132" s="14">
        <v>10.446931240451653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H132" s="14">
        <f t="shared" si="6"/>
        <v>20.383504525983152</v>
      </c>
      <c r="BI132" s="14">
        <f t="shared" si="7"/>
        <v>42.285020573638768</v>
      </c>
      <c r="BJ132" s="14">
        <f t="shared" si="8"/>
        <v>15.719066857918317</v>
      </c>
      <c r="BK132" s="14"/>
      <c r="BL132" s="14"/>
      <c r="BM132" s="14"/>
    </row>
    <row r="133" spans="1:65" s="6" customFormat="1" ht="11.25">
      <c r="A133" s="6" t="s">
        <v>174</v>
      </c>
      <c r="B133" s="8">
        <v>35178</v>
      </c>
      <c r="C133" s="14">
        <v>3.5208761122518824</v>
      </c>
      <c r="S133" s="8"/>
      <c r="T133" s="8"/>
      <c r="AO133" s="14">
        <v>0.55466683333333333</v>
      </c>
      <c r="AP133" s="14">
        <v>4.828800213627833</v>
      </c>
      <c r="AQ133" s="14">
        <v>3.6555273480034671</v>
      </c>
      <c r="AR133" s="14">
        <v>0.55293333333333328</v>
      </c>
      <c r="AS133" s="14">
        <v>11.398322431792593</v>
      </c>
      <c r="AT133" s="14">
        <v>8.4159240648460258</v>
      </c>
      <c r="AU133" s="14">
        <v>0.49243333333333345</v>
      </c>
      <c r="AV133" s="14">
        <v>2.6180107095592597</v>
      </c>
      <c r="AW133" s="14">
        <v>8.4299769290857789</v>
      </c>
      <c r="AX133" s="14"/>
      <c r="AY133" s="14"/>
      <c r="AZ133" s="14"/>
      <c r="BA133" s="14"/>
      <c r="BB133" s="14"/>
      <c r="BC133" s="14"/>
      <c r="BD133" s="14"/>
      <c r="BE133" s="14"/>
      <c r="BF133" s="14"/>
      <c r="BH133" s="14">
        <f t="shared" si="6"/>
        <v>8.4843275616313001</v>
      </c>
      <c r="BI133" s="14">
        <f t="shared" si="7"/>
        <v>19.814246496638617</v>
      </c>
      <c r="BJ133" s="14">
        <f t="shared" si="8"/>
        <v>11.047987638645038</v>
      </c>
      <c r="BK133" s="14"/>
      <c r="BL133" s="14"/>
      <c r="BM133" s="14"/>
    </row>
    <row r="134" spans="1:65" s="6" customFormat="1" ht="11.25">
      <c r="A134" s="6" t="s">
        <v>174</v>
      </c>
      <c r="B134" s="8">
        <v>35264</v>
      </c>
      <c r="C134" s="14">
        <v>3.7563312799452429</v>
      </c>
      <c r="S134" s="8"/>
      <c r="T134" s="8"/>
      <c r="AO134" s="14">
        <v>0.50504466666666659</v>
      </c>
      <c r="AP134" s="14">
        <v>4.179129634830888</v>
      </c>
      <c r="AQ134" s="14">
        <v>4.4658633705899708</v>
      </c>
      <c r="AR134" s="14">
        <v>0.56793000000000005</v>
      </c>
      <c r="AS134" s="14">
        <v>4.540284644023334</v>
      </c>
      <c r="AT134" s="14">
        <v>5.6371756472385171</v>
      </c>
      <c r="AU134" s="14">
        <v>0.49324000000000007</v>
      </c>
      <c r="AV134" s="14">
        <v>2.1249599622533339</v>
      </c>
      <c r="AW134" s="14">
        <v>7.6384731934735051</v>
      </c>
      <c r="AX134" s="14"/>
      <c r="AY134" s="14"/>
      <c r="AZ134" s="14"/>
      <c r="BA134" s="14"/>
      <c r="BB134" s="14"/>
      <c r="BC134" s="14"/>
      <c r="BD134" s="14"/>
      <c r="BE134" s="14"/>
      <c r="BF134" s="14"/>
      <c r="BH134" s="14">
        <f t="shared" si="6"/>
        <v>8.6449930054208579</v>
      </c>
      <c r="BI134" s="14">
        <f t="shared" si="7"/>
        <v>10.177460291261852</v>
      </c>
      <c r="BJ134" s="14">
        <f t="shared" si="8"/>
        <v>9.7634331557268386</v>
      </c>
      <c r="BK134" s="14"/>
      <c r="BL134" s="14"/>
      <c r="BM134" s="14"/>
    </row>
    <row r="135" spans="1:65" s="6" customFormat="1" ht="11.25">
      <c r="A135" s="6" t="s">
        <v>174</v>
      </c>
      <c r="B135" s="8">
        <v>35388</v>
      </c>
      <c r="C135" s="14">
        <v>4.0958247775496233</v>
      </c>
      <c r="S135" s="8"/>
      <c r="T135" s="8"/>
      <c r="AO135" s="14">
        <v>0.62271350000000003</v>
      </c>
      <c r="AP135" s="14">
        <v>3.0621030660309452</v>
      </c>
      <c r="AQ135" s="14">
        <v>1.0654291160565077</v>
      </c>
      <c r="AR135" s="14">
        <v>0.61754000000000009</v>
      </c>
      <c r="AS135" s="14">
        <v>4.8357940817511125</v>
      </c>
      <c r="AT135" s="14">
        <v>1.3562319540520347</v>
      </c>
      <c r="AU135" s="14">
        <v>0.51788000000000001</v>
      </c>
      <c r="AV135" s="14">
        <v>1.6489072483644442</v>
      </c>
      <c r="AW135" s="14">
        <v>2.6866356892649286</v>
      </c>
      <c r="AX135" s="14"/>
      <c r="AY135" s="14"/>
      <c r="AZ135" s="14"/>
      <c r="BA135" s="14"/>
      <c r="BB135" s="14"/>
      <c r="BC135" s="14"/>
      <c r="BD135" s="14"/>
      <c r="BE135" s="14"/>
      <c r="BF135" s="14"/>
      <c r="BH135" s="14">
        <f t="shared" si="6"/>
        <v>4.1275321820874531</v>
      </c>
      <c r="BI135" s="14">
        <f t="shared" si="7"/>
        <v>6.1920260358031474</v>
      </c>
      <c r="BJ135" s="14">
        <f t="shared" si="8"/>
        <v>4.3355429376293726</v>
      </c>
      <c r="BK135" s="14"/>
      <c r="BL135" s="14"/>
      <c r="BM135" s="14"/>
    </row>
    <row r="136" spans="1:65" s="6" customFormat="1" ht="11.25">
      <c r="A136" s="6" t="s">
        <v>178</v>
      </c>
      <c r="B136" s="8">
        <v>33983</v>
      </c>
      <c r="C136" s="14">
        <v>0.24914442162902123</v>
      </c>
      <c r="S136" s="8"/>
      <c r="T136" s="8"/>
      <c r="AO136" s="14">
        <v>0.35934983333333326</v>
      </c>
      <c r="AP136" s="14">
        <v>49.018660417949448</v>
      </c>
      <c r="AQ136" s="14">
        <v>14.051976107463343</v>
      </c>
      <c r="AR136" s="14">
        <v>0.54813000000000001</v>
      </c>
      <c r="AS136" s="14">
        <v>6.9945475222700004</v>
      </c>
      <c r="AT136" s="14">
        <v>11.833001163700617</v>
      </c>
      <c r="AU136" s="14">
        <v>0.49679666666666672</v>
      </c>
      <c r="AV136" s="14">
        <v>822.30462405156595</v>
      </c>
      <c r="AW136" s="14">
        <v>2.6316743150316522</v>
      </c>
      <c r="AX136" s="14"/>
      <c r="AY136" s="14"/>
      <c r="AZ136" s="14"/>
      <c r="BA136" s="14"/>
      <c r="BB136" s="14"/>
      <c r="BC136" s="14"/>
      <c r="BD136" s="14"/>
      <c r="BE136" s="14"/>
      <c r="BF136" s="14"/>
      <c r="BH136" s="14">
        <f t="shared" si="6"/>
        <v>63.070636525412795</v>
      </c>
      <c r="BI136" s="14">
        <f t="shared" si="7"/>
        <v>18.827548685970619</v>
      </c>
      <c r="BJ136" s="14">
        <f t="shared" si="8"/>
        <v>824.93629836659761</v>
      </c>
      <c r="BK136" s="14"/>
      <c r="BL136" s="14"/>
      <c r="BM136" s="14"/>
    </row>
    <row r="137" spans="1:65" s="6" customFormat="1" ht="11.25">
      <c r="A137" s="6" t="s">
        <v>178</v>
      </c>
      <c r="B137" s="8">
        <v>34024</v>
      </c>
      <c r="C137" s="14">
        <v>0.3613963039014374</v>
      </c>
      <c r="S137" s="8"/>
      <c r="T137" s="8"/>
      <c r="AO137" s="14">
        <v>0.30254816666666667</v>
      </c>
      <c r="AP137" s="14"/>
      <c r="AQ137" s="14"/>
      <c r="AR137" s="14">
        <v>0.49914333333333338</v>
      </c>
      <c r="AS137" s="14">
        <v>38.404058118066672</v>
      </c>
      <c r="AT137" s="14">
        <v>12.37284599721033</v>
      </c>
      <c r="AU137" s="14">
        <v>0.50027999999999995</v>
      </c>
      <c r="AV137" s="14">
        <v>16.817337604760002</v>
      </c>
      <c r="AW137" s="14">
        <v>4.6190747810573853</v>
      </c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>
        <f t="shared" si="7"/>
        <v>50.776904115277006</v>
      </c>
      <c r="BJ137" s="14">
        <f t="shared" si="8"/>
        <v>21.436412385817388</v>
      </c>
      <c r="BK137" s="14"/>
      <c r="BL137" s="14"/>
      <c r="BM137" s="14"/>
    </row>
    <row r="138" spans="1:65" s="6" customFormat="1" ht="11.25">
      <c r="A138" s="6" t="s">
        <v>178</v>
      </c>
      <c r="B138" s="8">
        <v>34064</v>
      </c>
      <c r="C138" s="14">
        <v>0.47091033538672145</v>
      </c>
      <c r="S138" s="8"/>
      <c r="T138" s="8"/>
      <c r="AO138" s="14">
        <v>0.37212299999999998</v>
      </c>
      <c r="AP138" s="14">
        <v>72.709551661669991</v>
      </c>
      <c r="AQ138" s="14">
        <v>18.522078007779587</v>
      </c>
      <c r="AR138" s="14">
        <v>0.49386333333333338</v>
      </c>
      <c r="AS138" s="14">
        <v>2.1916801995977777</v>
      </c>
      <c r="AT138" s="14">
        <v>9.9056893273651667</v>
      </c>
      <c r="AU138" s="14">
        <v>0.46933333333333338</v>
      </c>
      <c r="AV138" s="14">
        <v>0.74334922998518516</v>
      </c>
      <c r="AW138" s="14">
        <v>6.1829738536475141</v>
      </c>
      <c r="AX138" s="14"/>
      <c r="AY138" s="14"/>
      <c r="AZ138" s="14"/>
      <c r="BA138" s="14"/>
      <c r="BB138" s="14"/>
      <c r="BC138" s="14"/>
      <c r="BD138" s="14"/>
      <c r="BE138" s="14"/>
      <c r="BF138" s="14"/>
      <c r="BH138" s="14">
        <f t="shared" si="6"/>
        <v>91.231629669449575</v>
      </c>
      <c r="BI138" s="14">
        <f t="shared" si="7"/>
        <v>12.097369526962945</v>
      </c>
      <c r="BJ138" s="14">
        <f t="shared" si="8"/>
        <v>6.926323083632699</v>
      </c>
      <c r="BK138" s="14"/>
      <c r="BL138" s="14"/>
      <c r="BM138" s="14"/>
    </row>
    <row r="139" spans="1:65" s="6" customFormat="1" ht="11.25">
      <c r="A139" s="6" t="s">
        <v>178</v>
      </c>
      <c r="B139" s="8">
        <v>34199</v>
      </c>
      <c r="C139" s="14">
        <v>0.84052019164955505</v>
      </c>
      <c r="S139" s="8"/>
      <c r="T139" s="8"/>
      <c r="AO139" s="14">
        <v>0.45072266666666666</v>
      </c>
      <c r="AP139" s="14">
        <v>34.820594637422225</v>
      </c>
      <c r="AQ139" s="14">
        <v>15.348265181855421</v>
      </c>
      <c r="AR139" s="14">
        <v>0.58842666666666676</v>
      </c>
      <c r="AS139" s="14">
        <v>6.1733724565333343</v>
      </c>
      <c r="AT139" s="14">
        <v>25.587003979957775</v>
      </c>
      <c r="AU139" s="14">
        <v>0.54585666666666677</v>
      </c>
      <c r="AV139" s="14">
        <v>1.9574295126140746</v>
      </c>
      <c r="AW139" s="14">
        <v>12.831680035391626</v>
      </c>
      <c r="AX139" s="14"/>
      <c r="AY139" s="14"/>
      <c r="AZ139" s="14"/>
      <c r="BA139" s="14"/>
      <c r="BB139" s="14"/>
      <c r="BC139" s="14"/>
      <c r="BD139" s="14"/>
      <c r="BE139" s="14"/>
      <c r="BF139" s="14"/>
      <c r="BH139" s="14">
        <f t="shared" si="6"/>
        <v>50.168859819277642</v>
      </c>
      <c r="BI139" s="14">
        <f t="shared" si="7"/>
        <v>31.760376436491107</v>
      </c>
      <c r="BJ139" s="14">
        <f t="shared" si="8"/>
        <v>14.789109548005701</v>
      </c>
      <c r="BK139" s="14"/>
      <c r="BL139" s="14"/>
      <c r="BM139" s="14"/>
    </row>
    <row r="140" spans="1:65" s="6" customFormat="1" ht="11.25">
      <c r="A140" s="6" t="s">
        <v>178</v>
      </c>
      <c r="B140" s="8">
        <v>34311</v>
      </c>
      <c r="C140" s="14">
        <v>1.1499999999999999</v>
      </c>
      <c r="S140" s="8"/>
      <c r="T140" s="8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>
        <v>0.50783333333333336</v>
      </c>
      <c r="AY140" s="14">
        <v>103.64374901222223</v>
      </c>
      <c r="AZ140" s="14">
        <v>7.6399867373132864</v>
      </c>
      <c r="BA140" s="14">
        <v>0.54879</v>
      </c>
      <c r="BB140" s="14">
        <v>56.344663819033329</v>
      </c>
      <c r="BC140" s="14">
        <v>11.341497533490282</v>
      </c>
      <c r="BD140" s="14">
        <v>0.58025000000000004</v>
      </c>
      <c r="BE140" s="14">
        <v>29.790607513333342</v>
      </c>
      <c r="BF140" s="14">
        <v>12.239811792103987</v>
      </c>
      <c r="BH140" s="14"/>
      <c r="BI140" s="14"/>
      <c r="BJ140" s="14"/>
      <c r="BK140" s="14">
        <f t="shared" ref="BK140" si="9">SUM(AY140:AZ140)</f>
        <v>111.28373574953551</v>
      </c>
      <c r="BL140" s="14">
        <f t="shared" ref="BL140" si="10">SUM(BB140:BC140)</f>
        <v>67.686161352523612</v>
      </c>
      <c r="BM140" s="14">
        <f t="shared" ref="BM140" si="11">SUM(AY140:AZ140)</f>
        <v>111.28373574953551</v>
      </c>
    </row>
    <row r="141" spans="1:65" s="6" customFormat="1" ht="11.25">
      <c r="A141" s="6" t="s">
        <v>178</v>
      </c>
      <c r="B141" s="8">
        <v>34492</v>
      </c>
      <c r="C141" s="14">
        <v>1.6427104722792607</v>
      </c>
      <c r="S141" s="8"/>
      <c r="T141" s="8"/>
      <c r="AO141" s="14">
        <v>0.47476966666666665</v>
      </c>
      <c r="AP141" s="14">
        <v>87.420519844759639</v>
      </c>
      <c r="AQ141" s="14">
        <v>3.252550954852651</v>
      </c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>
        <f t="shared" si="6"/>
        <v>90.67307079961229</v>
      </c>
      <c r="BI141" s="14"/>
      <c r="BJ141" s="14"/>
      <c r="BK141" s="14"/>
      <c r="BL141" s="14"/>
      <c r="BM141" s="14"/>
    </row>
    <row r="142" spans="1:65" s="6" customFormat="1" ht="11.25">
      <c r="A142" s="6" t="s">
        <v>178</v>
      </c>
      <c r="B142" s="8">
        <v>34634</v>
      </c>
      <c r="C142" s="14">
        <v>2.0314852840520192</v>
      </c>
      <c r="S142" s="8"/>
      <c r="T142" s="8"/>
      <c r="AO142" s="14">
        <v>0.42033233333333336</v>
      </c>
      <c r="AP142" s="14">
        <v>20.391001494308153</v>
      </c>
      <c r="AQ142" s="14">
        <v>4.6708488102450323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>
        <f t="shared" si="6"/>
        <v>25.061850304553186</v>
      </c>
      <c r="BI142" s="14"/>
      <c r="BJ142" s="14"/>
      <c r="BK142" s="14"/>
      <c r="BL142" s="14"/>
      <c r="BM142" s="14"/>
    </row>
    <row r="143" spans="1:65" s="6" customFormat="1" ht="11.25">
      <c r="A143" s="6" t="s">
        <v>178</v>
      </c>
      <c r="B143" s="8">
        <v>34663</v>
      </c>
      <c r="C143" s="14">
        <v>2.1108829568788501</v>
      </c>
      <c r="S143" s="8"/>
      <c r="T143" s="8"/>
      <c r="AO143" s="14">
        <v>0.460872</v>
      </c>
      <c r="AP143" s="14">
        <v>76.063524412960021</v>
      </c>
      <c r="AQ143" s="14">
        <v>5.9944479566091582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>
        <f t="shared" si="6"/>
        <v>82.057972369569185</v>
      </c>
      <c r="BI143" s="14"/>
      <c r="BJ143" s="14"/>
      <c r="BK143" s="14"/>
      <c r="BL143" s="14"/>
      <c r="BM143" s="14"/>
    </row>
    <row r="144" spans="1:65" s="6" customFormat="1" ht="11.25">
      <c r="A144" s="6" t="s">
        <v>178</v>
      </c>
      <c r="B144" s="8">
        <v>34712</v>
      </c>
      <c r="C144" s="14">
        <v>2.2450376454483232</v>
      </c>
      <c r="S144" s="8"/>
      <c r="T144" s="8"/>
      <c r="AO144" s="14">
        <v>0.33221766666666669</v>
      </c>
      <c r="AP144" s="14">
        <v>108.96863863726298</v>
      </c>
      <c r="AQ144" s="14">
        <v>9.5866495872514772</v>
      </c>
      <c r="AR144" s="14">
        <v>0.4591400000000001</v>
      </c>
      <c r="AS144" s="14">
        <v>13.043105052071114</v>
      </c>
      <c r="AT144" s="14">
        <v>9.4449882893714143</v>
      </c>
      <c r="AU144" s="14">
        <v>0.45950666666666673</v>
      </c>
      <c r="AV144" s="14">
        <v>3.4701293060508149</v>
      </c>
      <c r="AW144" s="14">
        <v>5.9167377385438558</v>
      </c>
      <c r="AX144" s="14"/>
      <c r="AY144" s="14"/>
      <c r="AZ144" s="14"/>
      <c r="BA144" s="14"/>
      <c r="BB144" s="14"/>
      <c r="BC144" s="14"/>
      <c r="BD144" s="14"/>
      <c r="BE144" s="14"/>
      <c r="BF144" s="14"/>
      <c r="BH144" s="14">
        <f t="shared" si="6"/>
        <v>118.55528822451446</v>
      </c>
      <c r="BI144" s="14">
        <f t="shared" si="7"/>
        <v>22.488093341442529</v>
      </c>
      <c r="BJ144" s="14">
        <f t="shared" si="8"/>
        <v>9.3868670445946698</v>
      </c>
      <c r="BK144" s="14"/>
      <c r="BL144" s="14"/>
      <c r="BM144" s="14"/>
    </row>
    <row r="145" spans="1:65" s="6" customFormat="1" ht="11.25">
      <c r="A145" s="6" t="s">
        <v>178</v>
      </c>
      <c r="B145" s="8">
        <v>34760</v>
      </c>
      <c r="C145" s="14">
        <v>2.3764544832306638</v>
      </c>
      <c r="S145" s="8"/>
      <c r="T145" s="8"/>
      <c r="AO145" s="14">
        <v>0.32079966666666671</v>
      </c>
      <c r="AP145" s="14">
        <v>385.30194314650373</v>
      </c>
      <c r="AQ145" s="14">
        <v>12.426198346530576</v>
      </c>
      <c r="AR145" s="14">
        <v>0.44850666666666666</v>
      </c>
      <c r="AS145" s="14">
        <v>25.025769504918525</v>
      </c>
      <c r="AT145" s="14">
        <v>9.6272011890981446</v>
      </c>
      <c r="AU145" s="14">
        <v>0.42933000000000004</v>
      </c>
      <c r="AV145" s="14">
        <v>16.909953400596663</v>
      </c>
      <c r="AW145" s="14">
        <v>6.8468364193098799</v>
      </c>
      <c r="AX145" s="14"/>
      <c r="AY145" s="14"/>
      <c r="AZ145" s="14"/>
      <c r="BA145" s="14"/>
      <c r="BB145" s="14"/>
      <c r="BC145" s="14"/>
      <c r="BD145" s="14"/>
      <c r="BE145" s="14"/>
      <c r="BF145" s="14"/>
      <c r="BH145" s="14">
        <f t="shared" si="6"/>
        <v>397.72814149303429</v>
      </c>
      <c r="BI145" s="14">
        <f t="shared" si="7"/>
        <v>34.652970694016673</v>
      </c>
      <c r="BJ145" s="14">
        <f t="shared" si="8"/>
        <v>23.756789819906544</v>
      </c>
      <c r="BK145" s="14"/>
      <c r="BL145" s="14"/>
      <c r="BM145" s="14"/>
    </row>
    <row r="146" spans="1:65" s="6" customFormat="1" ht="11.25">
      <c r="A146" s="6" t="s">
        <v>178</v>
      </c>
      <c r="B146" s="8">
        <v>34844</v>
      </c>
      <c r="C146" s="14">
        <v>2.6064339493497606</v>
      </c>
      <c r="S146" s="8"/>
      <c r="T146" s="8"/>
      <c r="AO146" s="14">
        <v>0.49457816666666665</v>
      </c>
      <c r="AP146" s="14">
        <v>181.97689310598514</v>
      </c>
      <c r="AQ146" s="14">
        <v>14.337361580577824</v>
      </c>
      <c r="AR146" s="14">
        <v>0.57548333333333335</v>
      </c>
      <c r="AS146" s="14">
        <v>5.638648000546814</v>
      </c>
      <c r="AT146" s="14">
        <v>16.179792009663828</v>
      </c>
      <c r="AU146" s="14">
        <v>0.55359333333333349</v>
      </c>
      <c r="AV146" s="14">
        <v>0.74928507795680011</v>
      </c>
      <c r="AW146" s="14">
        <v>13.168976537682344</v>
      </c>
      <c r="AX146" s="14"/>
      <c r="AY146" s="14"/>
      <c r="AZ146" s="14"/>
      <c r="BA146" s="14"/>
      <c r="BB146" s="14"/>
      <c r="BC146" s="14"/>
      <c r="BD146" s="14"/>
      <c r="BE146" s="14"/>
      <c r="BF146" s="14"/>
      <c r="BH146" s="14">
        <f t="shared" si="6"/>
        <v>196.31425468656298</v>
      </c>
      <c r="BI146" s="14">
        <f t="shared" si="7"/>
        <v>21.818440010210644</v>
      </c>
      <c r="BJ146" s="14">
        <f t="shared" si="8"/>
        <v>13.918261615639144</v>
      </c>
      <c r="BK146" s="14"/>
      <c r="BL146" s="14"/>
      <c r="BM146" s="14"/>
    </row>
    <row r="147" spans="1:65" s="6" customFormat="1" ht="11.25">
      <c r="A147" s="6" t="s">
        <v>178</v>
      </c>
      <c r="B147" s="8">
        <v>34963</v>
      </c>
      <c r="C147" s="14">
        <v>2.9322381930184807</v>
      </c>
      <c r="S147" s="8"/>
      <c r="T147" s="8"/>
      <c r="AO147" s="14">
        <v>0.53064866666666666</v>
      </c>
      <c r="AP147" s="14">
        <v>17.579515228054372</v>
      </c>
      <c r="AQ147" s="14">
        <v>6.9237323157198638</v>
      </c>
      <c r="AR147" s="14">
        <v>0.61365333333333338</v>
      </c>
      <c r="AS147" s="14">
        <v>6.9056543749925936</v>
      </c>
      <c r="AT147" s="14">
        <v>8.8439480995499622</v>
      </c>
      <c r="AU147" s="14">
        <v>0.5578833333333334</v>
      </c>
      <c r="AV147" s="14">
        <v>4.799014581771667</v>
      </c>
      <c r="AW147" s="14">
        <v>9.5555228953944695</v>
      </c>
      <c r="AX147" s="14"/>
      <c r="AY147" s="14"/>
      <c r="AZ147" s="14"/>
      <c r="BA147" s="14"/>
      <c r="BB147" s="14"/>
      <c r="BC147" s="14"/>
      <c r="BD147" s="14"/>
      <c r="BE147" s="14"/>
      <c r="BF147" s="14"/>
      <c r="BH147" s="14">
        <f t="shared" si="6"/>
        <v>24.503247543774236</v>
      </c>
      <c r="BI147" s="14">
        <f t="shared" si="7"/>
        <v>15.749602474542556</v>
      </c>
      <c r="BJ147" s="14">
        <f t="shared" si="8"/>
        <v>14.354537477166136</v>
      </c>
      <c r="BK147" s="14"/>
      <c r="BL147" s="14"/>
      <c r="BM147" s="14"/>
    </row>
    <row r="148" spans="1:65" s="6" customFormat="1" ht="11.25">
      <c r="A148" s="6" t="s">
        <v>178</v>
      </c>
      <c r="B148" s="8">
        <v>35052</v>
      </c>
      <c r="C148" s="14">
        <v>3.1759069130732374</v>
      </c>
      <c r="S148" s="8"/>
      <c r="T148" s="8"/>
      <c r="AO148" s="14">
        <v>0.53214800000000007</v>
      </c>
      <c r="AP148" s="14">
        <v>133.74208250066224</v>
      </c>
      <c r="AQ148" s="14">
        <v>7.9390618277016083</v>
      </c>
      <c r="AR148" s="14">
        <v>0.50644</v>
      </c>
      <c r="AS148" s="14">
        <v>10.103865201515552</v>
      </c>
      <c r="AT148" s="14">
        <v>6.6902274667976798</v>
      </c>
      <c r="AU148" s="14">
        <v>0.46350333333333332</v>
      </c>
      <c r="AV148" s="14">
        <v>2.3319221957655549</v>
      </c>
      <c r="AW148" s="14">
        <v>5.6504994379325</v>
      </c>
      <c r="AX148" s="14"/>
      <c r="AY148" s="14"/>
      <c r="AZ148" s="14"/>
      <c r="BA148" s="14"/>
      <c r="BB148" s="14"/>
      <c r="BC148" s="14"/>
      <c r="BD148" s="14"/>
      <c r="BE148" s="14"/>
      <c r="BF148" s="14"/>
      <c r="BH148" s="14">
        <f t="shared" si="6"/>
        <v>141.68114432836384</v>
      </c>
      <c r="BI148" s="14">
        <f t="shared" si="7"/>
        <v>16.794092668313233</v>
      </c>
      <c r="BJ148" s="14">
        <f t="shared" si="8"/>
        <v>7.9824216336980545</v>
      </c>
      <c r="BK148" s="14"/>
      <c r="BL148" s="14"/>
      <c r="BM148" s="14"/>
    </row>
    <row r="149" spans="1:65" s="6" customFormat="1" ht="11.25">
      <c r="A149" s="6" t="s">
        <v>178</v>
      </c>
      <c r="B149" s="8">
        <v>35178</v>
      </c>
      <c r="C149" s="14">
        <v>3.5208761122518824</v>
      </c>
      <c r="S149" s="8"/>
      <c r="T149" s="8"/>
      <c r="AO149" s="14">
        <v>0.51874049999999994</v>
      </c>
      <c r="AP149" s="14">
        <v>218.04724343919997</v>
      </c>
      <c r="AQ149" s="14">
        <v>6.8979612183653485</v>
      </c>
      <c r="AR149" s="14">
        <v>0.55337333333333338</v>
      </c>
      <c r="AS149" s="14">
        <v>20.159387766466669</v>
      </c>
      <c r="AT149" s="14">
        <v>12.315811422230702</v>
      </c>
      <c r="AU149" s="14">
        <v>0.51260000000000006</v>
      </c>
      <c r="AV149" s="14">
        <v>4.6333780724000002</v>
      </c>
      <c r="AW149" s="14">
        <v>8.909560803757568</v>
      </c>
      <c r="AX149" s="14"/>
      <c r="AY149" s="14"/>
      <c r="AZ149" s="14"/>
      <c r="BA149" s="14"/>
      <c r="BB149" s="14"/>
      <c r="BC149" s="14"/>
      <c r="BD149" s="14"/>
      <c r="BE149" s="14"/>
      <c r="BF149" s="14"/>
      <c r="BH149" s="14">
        <f t="shared" si="6"/>
        <v>224.94520465756531</v>
      </c>
      <c r="BI149" s="14">
        <f t="shared" si="7"/>
        <v>32.475199188697374</v>
      </c>
      <c r="BJ149" s="14">
        <f t="shared" si="8"/>
        <v>13.542938876157567</v>
      </c>
      <c r="BK149" s="14"/>
      <c r="BL149" s="14"/>
      <c r="BM149" s="14"/>
    </row>
    <row r="150" spans="1:65" s="6" customFormat="1" ht="11.25">
      <c r="A150" s="6" t="s">
        <v>178</v>
      </c>
      <c r="B150" s="8">
        <v>35264</v>
      </c>
      <c r="C150" s="14">
        <v>3.7563312799452429</v>
      </c>
      <c r="S150" s="8"/>
      <c r="T150" s="8"/>
      <c r="AO150" s="14">
        <v>0.51158983333333341</v>
      </c>
      <c r="AP150" s="14">
        <v>92.452658177338179</v>
      </c>
      <c r="AQ150" s="14">
        <v>9.353807839867514</v>
      </c>
      <c r="AR150" s="14">
        <v>0.58267000000000002</v>
      </c>
      <c r="AS150" s="14">
        <v>15.075083867775554</v>
      </c>
      <c r="AT150" s="14">
        <v>15.721600341956895</v>
      </c>
      <c r="AU150" s="14">
        <v>0.51344333333333336</v>
      </c>
      <c r="AV150" s="14">
        <v>1.7173471538984448</v>
      </c>
      <c r="AW150" s="14">
        <v>14.258664810975414</v>
      </c>
      <c r="AX150" s="14"/>
      <c r="AY150" s="14"/>
      <c r="AZ150" s="14"/>
      <c r="BA150" s="14"/>
      <c r="BB150" s="14"/>
      <c r="BC150" s="14"/>
      <c r="BD150" s="14"/>
      <c r="BE150" s="14"/>
      <c r="BF150" s="14"/>
      <c r="BH150" s="14">
        <f t="shared" si="6"/>
        <v>101.80646601720569</v>
      </c>
      <c r="BI150" s="14">
        <f t="shared" si="7"/>
        <v>30.796684209732447</v>
      </c>
      <c r="BJ150" s="14">
        <f t="shared" si="8"/>
        <v>15.976011964873859</v>
      </c>
      <c r="BK150" s="14"/>
      <c r="BL150" s="14"/>
      <c r="BM150" s="14"/>
    </row>
    <row r="151" spans="1:65" s="6" customFormat="1" ht="11.25">
      <c r="A151" s="6" t="s">
        <v>178</v>
      </c>
      <c r="B151" s="8">
        <v>35388</v>
      </c>
      <c r="C151" s="14">
        <v>4.0958247775496233</v>
      </c>
      <c r="S151" s="8"/>
      <c r="T151" s="8"/>
      <c r="AO151" s="14">
        <v>0.57825249999999995</v>
      </c>
      <c r="AP151" s="14">
        <v>25.289145260353333</v>
      </c>
      <c r="AQ151" s="14">
        <v>3.2119947310048516</v>
      </c>
      <c r="AR151" s="14">
        <v>0.61754000000000009</v>
      </c>
      <c r="AS151" s="14">
        <v>16.37805472345778</v>
      </c>
      <c r="AT151" s="14">
        <v>9.2746462434340682</v>
      </c>
      <c r="AU151" s="14">
        <v>0.52341666666666675</v>
      </c>
      <c r="AV151" s="14">
        <v>1.4985752583083336</v>
      </c>
      <c r="AW151" s="14">
        <v>9.5941308385129673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H151" s="14">
        <f t="shared" si="6"/>
        <v>28.501139991358183</v>
      </c>
      <c r="BI151" s="14">
        <f t="shared" si="7"/>
        <v>25.65270096689185</v>
      </c>
      <c r="BJ151" s="14">
        <f t="shared" si="8"/>
        <v>11.092706096821301</v>
      </c>
      <c r="BK151" s="14"/>
      <c r="BL151" s="14"/>
      <c r="BM151" s="14"/>
    </row>
    <row r="152" spans="1:65" s="6" customFormat="1" ht="11.25">
      <c r="A152" s="6" t="s">
        <v>173</v>
      </c>
      <c r="B152" s="8">
        <v>35930.095000000001</v>
      </c>
      <c r="C152" s="6">
        <v>5.58</v>
      </c>
      <c r="S152" s="8"/>
      <c r="T152" s="8"/>
      <c r="V152" s="6">
        <v>5.84</v>
      </c>
    </row>
    <row r="153" spans="1:65" s="6" customFormat="1" ht="11.25">
      <c r="A153" s="6" t="s">
        <v>173</v>
      </c>
      <c r="B153" s="8">
        <v>36156.550000000003</v>
      </c>
      <c r="C153" s="6">
        <v>6.2</v>
      </c>
      <c r="S153" s="8"/>
      <c r="T153" s="8"/>
    </row>
    <row r="154" spans="1:65" s="6" customFormat="1" ht="11.25">
      <c r="A154" s="6" t="s">
        <v>173</v>
      </c>
      <c r="B154" s="8">
        <v>36467.012499999997</v>
      </c>
      <c r="C154" s="6">
        <v>7.05</v>
      </c>
      <c r="S154" s="8"/>
      <c r="T154" s="8"/>
      <c r="V154" s="6">
        <v>5.33</v>
      </c>
    </row>
    <row r="155" spans="1:65" s="6" customFormat="1" ht="11.25">
      <c r="A155" s="6" t="s">
        <v>173</v>
      </c>
      <c r="B155" s="8">
        <v>36609.46</v>
      </c>
      <c r="C155" s="6">
        <v>7.44</v>
      </c>
      <c r="S155" s="8"/>
      <c r="T155" s="8"/>
      <c r="V155" s="6">
        <v>5.54</v>
      </c>
    </row>
    <row r="156" spans="1:65" s="6" customFormat="1" ht="11.25">
      <c r="A156" s="6" t="s">
        <v>173</v>
      </c>
      <c r="B156" s="8">
        <v>36766.517500000002</v>
      </c>
      <c r="C156" s="6">
        <v>7.87</v>
      </c>
      <c r="S156" s="8"/>
      <c r="T156" s="8"/>
      <c r="V156" s="6">
        <v>5.29</v>
      </c>
    </row>
    <row r="157" spans="1:65" s="6" customFormat="1" ht="11.25">
      <c r="A157" s="6" t="s">
        <v>175</v>
      </c>
      <c r="B157" s="8">
        <v>35930.095000000001</v>
      </c>
      <c r="C157" s="6">
        <v>5.58</v>
      </c>
      <c r="S157" s="8"/>
      <c r="T157" s="8"/>
      <c r="V157" s="6">
        <v>5.17</v>
      </c>
    </row>
    <row r="158" spans="1:65" s="6" customFormat="1" ht="11.25">
      <c r="A158" s="6" t="s">
        <v>175</v>
      </c>
      <c r="B158" s="8">
        <v>36156.550000000003</v>
      </c>
      <c r="C158" s="6">
        <v>6.2</v>
      </c>
      <c r="S158" s="8"/>
      <c r="T158" s="8"/>
      <c r="V158" s="6">
        <v>5.47</v>
      </c>
    </row>
    <row r="159" spans="1:65" s="6" customFormat="1" ht="11.25">
      <c r="A159" s="6" t="s">
        <v>175</v>
      </c>
      <c r="B159" s="8">
        <v>36467.012499999997</v>
      </c>
      <c r="C159" s="6">
        <v>7.05</v>
      </c>
      <c r="S159" s="8"/>
      <c r="T159" s="8"/>
      <c r="V159" s="6">
        <v>5.7</v>
      </c>
    </row>
    <row r="160" spans="1:65" s="6" customFormat="1" ht="11.25">
      <c r="A160" s="6" t="s">
        <v>175</v>
      </c>
      <c r="B160" s="8">
        <v>36609.46</v>
      </c>
      <c r="C160" s="6">
        <v>7.44</v>
      </c>
      <c r="S160" s="8"/>
      <c r="T160" s="8"/>
      <c r="V160" s="6">
        <v>6.11</v>
      </c>
    </row>
    <row r="161" spans="1:22" s="6" customFormat="1" ht="11.25">
      <c r="A161" s="6" t="s">
        <v>175</v>
      </c>
      <c r="B161" s="8">
        <v>36766.517500000002</v>
      </c>
      <c r="C161" s="6">
        <v>7.87</v>
      </c>
      <c r="S161" s="8"/>
      <c r="T161" s="8"/>
      <c r="V161" s="6">
        <v>5.69</v>
      </c>
    </row>
    <row r="162" spans="1:22" s="6" customFormat="1" ht="11.25">
      <c r="A162" s="6" t="s">
        <v>176</v>
      </c>
      <c r="B162" s="8">
        <v>35930.095000000001</v>
      </c>
      <c r="C162" s="6">
        <v>5.58</v>
      </c>
      <c r="S162" s="8"/>
      <c r="T162" s="8"/>
      <c r="V162" s="6">
        <v>5.59</v>
      </c>
    </row>
    <row r="163" spans="1:22" s="6" customFormat="1" ht="11.25">
      <c r="A163" s="6" t="s">
        <v>176</v>
      </c>
      <c r="B163" s="8">
        <v>36156.550000000003</v>
      </c>
      <c r="C163" s="6">
        <v>6.2</v>
      </c>
      <c r="S163" s="8"/>
      <c r="T163" s="8"/>
      <c r="V163" s="6">
        <v>5.96</v>
      </c>
    </row>
    <row r="164" spans="1:22" s="6" customFormat="1" ht="11.25">
      <c r="A164" s="6" t="s">
        <v>176</v>
      </c>
      <c r="B164" s="8">
        <v>36467.012499999997</v>
      </c>
      <c r="C164" s="6">
        <v>7.05</v>
      </c>
      <c r="S164" s="8"/>
      <c r="T164" s="8"/>
      <c r="V164" s="6">
        <v>4.8499999999999899</v>
      </c>
    </row>
    <row r="165" spans="1:22" s="6" customFormat="1" ht="11.25">
      <c r="A165" s="6" t="s">
        <v>176</v>
      </c>
      <c r="B165" s="8">
        <v>36609.46</v>
      </c>
      <c r="C165" s="6">
        <v>7.44</v>
      </c>
      <c r="S165" s="8"/>
      <c r="T165" s="8"/>
      <c r="V165" s="6">
        <v>5.3499999999999899</v>
      </c>
    </row>
    <row r="166" spans="1:22" s="6" customFormat="1" ht="11.25">
      <c r="A166" s="6" t="s">
        <v>176</v>
      </c>
      <c r="B166" s="8">
        <v>36766.517500000002</v>
      </c>
      <c r="C166" s="6">
        <v>7.87</v>
      </c>
      <c r="S166" s="8"/>
      <c r="T166" s="8"/>
      <c r="V166" s="6">
        <v>5.12</v>
      </c>
    </row>
    <row r="167" spans="1:22" s="6" customFormat="1" ht="11.25">
      <c r="A167" s="6" t="s">
        <v>176</v>
      </c>
      <c r="B167" s="8">
        <v>35930.095000000001</v>
      </c>
      <c r="C167" s="6">
        <v>5.58</v>
      </c>
      <c r="S167" s="8"/>
      <c r="T167" s="8"/>
      <c r="V167" s="6">
        <v>7.22</v>
      </c>
    </row>
    <row r="168" spans="1:22" s="6" customFormat="1" ht="11.25">
      <c r="A168" s="6" t="s">
        <v>176</v>
      </c>
      <c r="B168" s="8">
        <v>36156.550000000003</v>
      </c>
      <c r="C168" s="6">
        <v>6.2</v>
      </c>
      <c r="S168" s="8"/>
      <c r="T168" s="8"/>
    </row>
    <row r="169" spans="1:22" s="6" customFormat="1" ht="11.25">
      <c r="A169" s="6" t="s">
        <v>176</v>
      </c>
      <c r="B169" s="8">
        <v>36467.012499999997</v>
      </c>
      <c r="C169" s="6">
        <v>7.05</v>
      </c>
      <c r="S169" s="8"/>
      <c r="T169" s="8"/>
      <c r="V169" s="6">
        <v>5.8</v>
      </c>
    </row>
    <row r="170" spans="1:22" s="6" customFormat="1" ht="11.25">
      <c r="A170" s="6" t="s">
        <v>176</v>
      </c>
      <c r="B170" s="8">
        <v>36609.46</v>
      </c>
      <c r="C170" s="6">
        <v>7.44</v>
      </c>
      <c r="S170" s="8"/>
      <c r="T170" s="8"/>
      <c r="V170" s="6">
        <v>6.21</v>
      </c>
    </row>
    <row r="171" spans="1:22" s="6" customFormat="1" ht="11.25">
      <c r="A171" s="6" t="s">
        <v>176</v>
      </c>
      <c r="B171" s="8">
        <v>36766.517500000002</v>
      </c>
      <c r="C171" s="6">
        <v>7.87</v>
      </c>
      <c r="S171" s="8"/>
      <c r="T171" s="8"/>
      <c r="V171" s="6">
        <v>5.87</v>
      </c>
    </row>
    <row r="172" spans="1:22" s="6" customFormat="1" ht="11.25">
      <c r="A172" s="6" t="s">
        <v>174</v>
      </c>
      <c r="B172" s="8">
        <v>35930.095000000001</v>
      </c>
      <c r="C172" s="6">
        <v>5.58</v>
      </c>
      <c r="S172" s="8"/>
      <c r="T172" s="8"/>
      <c r="V172" s="6">
        <v>7.74</v>
      </c>
    </row>
    <row r="173" spans="1:22" s="6" customFormat="1" ht="11.25">
      <c r="A173" s="6" t="s">
        <v>174</v>
      </c>
      <c r="B173" s="8">
        <v>36156.550000000003</v>
      </c>
      <c r="C173" s="6">
        <v>6.2</v>
      </c>
      <c r="S173" s="8"/>
      <c r="T173" s="8"/>
      <c r="V173" s="6">
        <v>8.27</v>
      </c>
    </row>
    <row r="174" spans="1:22" s="6" customFormat="1" ht="11.25">
      <c r="A174" s="6" t="s">
        <v>174</v>
      </c>
      <c r="B174" s="8">
        <v>36467.012499999997</v>
      </c>
      <c r="C174" s="6">
        <v>7.05</v>
      </c>
      <c r="S174" s="8"/>
      <c r="T174" s="8"/>
      <c r="V174" s="6">
        <v>7.17</v>
      </c>
    </row>
    <row r="175" spans="1:22" s="6" customFormat="1" ht="11.25">
      <c r="A175" s="6" t="s">
        <v>174</v>
      </c>
      <c r="B175" s="8">
        <v>36609.46</v>
      </c>
      <c r="C175" s="6">
        <v>7.44</v>
      </c>
      <c r="S175" s="8"/>
      <c r="T175" s="8"/>
      <c r="V175" s="6">
        <v>7.02</v>
      </c>
    </row>
    <row r="176" spans="1:22" s="6" customFormat="1" ht="11.25">
      <c r="A176" s="6" t="s">
        <v>174</v>
      </c>
      <c r="B176" s="8">
        <v>36766.517500000002</v>
      </c>
      <c r="C176" s="6">
        <v>7.87</v>
      </c>
      <c r="S176" s="8"/>
      <c r="T176" s="8"/>
      <c r="V176" s="6">
        <v>7.19</v>
      </c>
    </row>
    <row r="177" spans="1:59" s="6" customFormat="1" ht="11.25">
      <c r="A177" s="6" t="s">
        <v>178</v>
      </c>
      <c r="B177" s="8">
        <v>35930.095000000001</v>
      </c>
      <c r="C177" s="6">
        <v>5.58</v>
      </c>
      <c r="S177" s="8"/>
      <c r="T177" s="8"/>
      <c r="V177" s="6">
        <v>8.31</v>
      </c>
    </row>
    <row r="178" spans="1:59" s="6" customFormat="1" ht="11.25">
      <c r="A178" s="6" t="s">
        <v>178</v>
      </c>
      <c r="B178" s="8">
        <v>36156.550000000003</v>
      </c>
      <c r="C178" s="6">
        <v>6.2</v>
      </c>
      <c r="S178" s="8"/>
      <c r="T178" s="8"/>
      <c r="V178" s="6">
        <v>8.41</v>
      </c>
    </row>
    <row r="179" spans="1:59" s="6" customFormat="1" ht="11.25">
      <c r="A179" s="6" t="s">
        <v>178</v>
      </c>
      <c r="B179" s="8">
        <v>36467.012499999997</v>
      </c>
      <c r="C179" s="6">
        <v>7.05</v>
      </c>
      <c r="S179" s="8"/>
      <c r="T179" s="8"/>
      <c r="V179" s="6">
        <v>7.2</v>
      </c>
    </row>
    <row r="180" spans="1:59" s="6" customFormat="1" ht="11.25">
      <c r="A180" s="6" t="s">
        <v>178</v>
      </c>
      <c r="B180" s="8">
        <v>36609.46</v>
      </c>
      <c r="C180" s="6">
        <v>7.44</v>
      </c>
      <c r="S180" s="8"/>
      <c r="T180" s="8"/>
      <c r="V180" s="6">
        <v>7.2</v>
      </c>
    </row>
    <row r="181" spans="1:59" s="6" customFormat="1" ht="11.25">
      <c r="A181" s="6" t="s">
        <v>178</v>
      </c>
      <c r="B181" s="8">
        <v>36766.517500000002</v>
      </c>
      <c r="C181" s="6">
        <v>7.87</v>
      </c>
      <c r="S181" s="8"/>
      <c r="T181" s="8"/>
      <c r="V181" s="6">
        <v>7.34</v>
      </c>
    </row>
    <row r="182" spans="1:59" s="6" customFormat="1" ht="11.25">
      <c r="A182" s="6" t="s">
        <v>173</v>
      </c>
      <c r="B182" s="8">
        <v>33983</v>
      </c>
      <c r="C182" s="14">
        <v>0.24914442162902123</v>
      </c>
      <c r="BG182" s="24">
        <v>3.3352009052827341</v>
      </c>
    </row>
    <row r="183" spans="1:59" s="6" customFormat="1" ht="11.25">
      <c r="A183" s="6" t="s">
        <v>173</v>
      </c>
      <c r="B183" s="8">
        <v>34024</v>
      </c>
      <c r="C183" s="14">
        <v>0.3613963039014374</v>
      </c>
      <c r="BG183" s="24">
        <v>5.3378061780489672</v>
      </c>
    </row>
    <row r="184" spans="1:59" s="6" customFormat="1" ht="11.25">
      <c r="A184" s="6" t="s">
        <v>173</v>
      </c>
      <c r="B184" s="8">
        <v>34064</v>
      </c>
      <c r="C184" s="14">
        <v>0.47091033538672145</v>
      </c>
      <c r="BG184" s="24">
        <v>8.0304225893924048</v>
      </c>
    </row>
    <row r="185" spans="1:59" s="6" customFormat="1" ht="11.25">
      <c r="A185" s="6" t="s">
        <v>173</v>
      </c>
      <c r="B185" s="8">
        <v>34142</v>
      </c>
      <c r="C185" s="14">
        <v>0.68446269678302529</v>
      </c>
      <c r="BG185" s="24">
        <v>4.5584479475526019</v>
      </c>
    </row>
    <row r="186" spans="1:59" s="6" customFormat="1" ht="11.25">
      <c r="A186" s="6" t="s">
        <v>173</v>
      </c>
      <c r="B186" s="8">
        <v>34199</v>
      </c>
      <c r="C186" s="14">
        <v>0.84052019164955505</v>
      </c>
      <c r="BG186" s="24">
        <v>3.1607358328057575</v>
      </c>
    </row>
    <row r="187" spans="1:59" s="6" customFormat="1" ht="11.25">
      <c r="A187" s="6" t="s">
        <v>173</v>
      </c>
      <c r="B187" s="8">
        <v>34492</v>
      </c>
      <c r="C187" s="14">
        <v>1.6427104722792607</v>
      </c>
      <c r="BG187" s="24">
        <v>1.5050467837428154E-2</v>
      </c>
    </row>
    <row r="188" spans="1:59" s="6" customFormat="1" ht="11.25">
      <c r="A188" s="6" t="s">
        <v>173</v>
      </c>
      <c r="B188" s="8">
        <v>34634</v>
      </c>
      <c r="C188" s="14">
        <v>2.0314852840520192</v>
      </c>
      <c r="BG188" s="24">
        <v>1.276506997960839E-2</v>
      </c>
    </row>
    <row r="189" spans="1:59" s="6" customFormat="1" ht="11.25">
      <c r="A189" s="6" t="s">
        <v>173</v>
      </c>
      <c r="B189" s="8">
        <v>34663</v>
      </c>
      <c r="C189" s="14">
        <v>2.1108829568788501</v>
      </c>
      <c r="BG189" s="24">
        <v>2.20123697901893E-2</v>
      </c>
    </row>
    <row r="190" spans="1:59" s="6" customFormat="1" ht="11.25">
      <c r="A190" s="6" t="s">
        <v>173</v>
      </c>
      <c r="B190" s="8">
        <v>34712</v>
      </c>
      <c r="C190" s="14">
        <v>2.2450376454483232</v>
      </c>
      <c r="BG190" s="24">
        <v>2.8262423511851147E-2</v>
      </c>
    </row>
    <row r="191" spans="1:59" s="6" customFormat="1" ht="11.25">
      <c r="A191" s="6" t="s">
        <v>173</v>
      </c>
      <c r="B191" s="8">
        <v>34760</v>
      </c>
      <c r="C191" s="14">
        <v>2.3764544832306638</v>
      </c>
      <c r="BG191" s="24">
        <v>1.7682570570030833E-2</v>
      </c>
    </row>
    <row r="192" spans="1:59" s="6" customFormat="1" ht="11.25">
      <c r="A192" s="6" t="s">
        <v>173</v>
      </c>
      <c r="B192" s="8">
        <v>34844</v>
      </c>
      <c r="C192" s="14">
        <v>2.6064339493497606</v>
      </c>
      <c r="BG192" s="24">
        <v>1.7421730850087128E-3</v>
      </c>
    </row>
    <row r="193" spans="1:59" s="6" customFormat="1" ht="11.25">
      <c r="A193" s="6" t="s">
        <v>173</v>
      </c>
      <c r="B193" s="8">
        <v>34963</v>
      </c>
      <c r="C193" s="14">
        <v>2.9322381930184807</v>
      </c>
      <c r="BG193" s="24">
        <v>3.1491859124216435E-3</v>
      </c>
    </row>
    <row r="194" spans="1:59" s="6" customFormat="1" ht="11.25">
      <c r="A194" s="6" t="s">
        <v>173</v>
      </c>
      <c r="B194" s="8">
        <v>35052</v>
      </c>
      <c r="C194" s="14">
        <v>3.1759069130732374</v>
      </c>
      <c r="BG194" s="24">
        <v>8.2719385594224161E-4</v>
      </c>
    </row>
    <row r="195" spans="1:59" s="6" customFormat="1" ht="11.25">
      <c r="A195" s="6" t="s">
        <v>173</v>
      </c>
      <c r="B195" s="8">
        <v>35178</v>
      </c>
      <c r="C195" s="14">
        <v>3.5208761122518824</v>
      </c>
      <c r="BG195" s="24">
        <v>7.8821646033169299E-3</v>
      </c>
    </row>
    <row r="196" spans="1:59" s="6" customFormat="1" ht="11.25">
      <c r="A196" s="6" t="s">
        <v>173</v>
      </c>
      <c r="B196" s="8">
        <v>35264</v>
      </c>
      <c r="C196" s="14">
        <v>3.7563312799452429</v>
      </c>
      <c r="BG196" s="24">
        <v>1.5767542127177923E-3</v>
      </c>
    </row>
    <row r="197" spans="1:59" s="6" customFormat="1" ht="11.25">
      <c r="A197" s="6" t="s">
        <v>173</v>
      </c>
      <c r="B197" s="8">
        <v>35388</v>
      </c>
      <c r="C197" s="14">
        <v>4.0958247775496233</v>
      </c>
      <c r="BG197" s="24">
        <v>1.1673992232268322E-3</v>
      </c>
    </row>
    <row r="198" spans="1:59" s="6" customFormat="1" ht="11.25">
      <c r="A198" s="6" t="s">
        <v>175</v>
      </c>
      <c r="B198" s="8">
        <v>33983</v>
      </c>
      <c r="C198" s="14">
        <v>0.24914442162902123</v>
      </c>
      <c r="BG198" s="24">
        <v>3.4278499267179461</v>
      </c>
    </row>
    <row r="199" spans="1:59" s="6" customFormat="1" ht="11.25">
      <c r="A199" s="6" t="s">
        <v>175</v>
      </c>
      <c r="B199" s="8">
        <v>34024</v>
      </c>
      <c r="C199" s="14">
        <v>0.3613963039014374</v>
      </c>
      <c r="BG199" s="24">
        <v>5.2203160861809872</v>
      </c>
    </row>
    <row r="200" spans="1:59" s="6" customFormat="1" ht="11.25">
      <c r="A200" s="6" t="s">
        <v>175</v>
      </c>
      <c r="B200" s="8">
        <v>34064</v>
      </c>
      <c r="C200" s="14">
        <v>0.47091033538672145</v>
      </c>
      <c r="BG200" s="24">
        <v>5.1297015705723767</v>
      </c>
    </row>
    <row r="201" spans="1:59" s="6" customFormat="1" ht="11.25">
      <c r="A201" s="6" t="s">
        <v>175</v>
      </c>
      <c r="B201" s="8">
        <v>34199</v>
      </c>
      <c r="C201" s="14">
        <v>0.84052019164955505</v>
      </c>
      <c r="BG201" s="24">
        <v>1.4970510148410185</v>
      </c>
    </row>
    <row r="202" spans="1:59" s="6" customFormat="1" ht="11.25">
      <c r="A202" s="6" t="s">
        <v>175</v>
      </c>
      <c r="B202" s="8">
        <v>34634</v>
      </c>
      <c r="C202" s="14">
        <v>2.0314852840520192</v>
      </c>
      <c r="BG202" s="24">
        <v>8.2476476678703843E-3</v>
      </c>
    </row>
    <row r="203" spans="1:59" s="6" customFormat="1" ht="11.25">
      <c r="A203" s="6" t="s">
        <v>175</v>
      </c>
      <c r="B203" s="8">
        <v>34663</v>
      </c>
      <c r="C203" s="14">
        <v>2.1108829568788501</v>
      </c>
      <c r="BG203" s="24">
        <v>0.10537842420849793</v>
      </c>
    </row>
    <row r="204" spans="1:59" s="6" customFormat="1" ht="11.25">
      <c r="A204" s="6" t="s">
        <v>175</v>
      </c>
      <c r="B204" s="8">
        <v>34712</v>
      </c>
      <c r="C204" s="14">
        <v>2.2450376454483232</v>
      </c>
      <c r="BG204" s="24">
        <v>0.18206283454524325</v>
      </c>
    </row>
    <row r="205" spans="1:59" s="6" customFormat="1" ht="11.25">
      <c r="A205" s="6" t="s">
        <v>175</v>
      </c>
      <c r="B205" s="8">
        <v>34760</v>
      </c>
      <c r="C205" s="14">
        <v>2.3764544832306638</v>
      </c>
      <c r="BG205" s="24">
        <v>9.4621864181857699E-3</v>
      </c>
    </row>
    <row r="206" spans="1:59" s="6" customFormat="1" ht="11.25">
      <c r="A206" s="6" t="s">
        <v>175</v>
      </c>
      <c r="B206" s="8">
        <v>34844</v>
      </c>
      <c r="C206" s="14">
        <v>2.6064339493497606</v>
      </c>
      <c r="BG206" s="24">
        <v>8.497981865892533E-4</v>
      </c>
    </row>
    <row r="207" spans="1:59" s="6" customFormat="1" ht="11.25">
      <c r="A207" s="6" t="s">
        <v>175</v>
      </c>
      <c r="B207" s="8">
        <v>34963</v>
      </c>
      <c r="C207" s="14">
        <v>2.9322381930184807</v>
      </c>
      <c r="BG207" s="24">
        <v>1.8165397263731756E-3</v>
      </c>
    </row>
    <row r="208" spans="1:59" s="6" customFormat="1" ht="11.25">
      <c r="A208" s="6" t="s">
        <v>175</v>
      </c>
      <c r="B208" s="8">
        <v>35052</v>
      </c>
      <c r="C208" s="14">
        <v>3.1759069130732374</v>
      </c>
      <c r="BG208" s="24">
        <v>8.3449588603376338E-4</v>
      </c>
    </row>
    <row r="209" spans="1:59" s="6" customFormat="1" ht="11.25">
      <c r="A209" s="6" t="s">
        <v>175</v>
      </c>
      <c r="B209" s="8">
        <v>35178</v>
      </c>
      <c r="C209" s="14">
        <v>3.5208761122518824</v>
      </c>
      <c r="BG209" s="24">
        <v>5.6687186159300193E-3</v>
      </c>
    </row>
    <row r="210" spans="1:59" s="6" customFormat="1" ht="11.25">
      <c r="A210" s="6" t="s">
        <v>175</v>
      </c>
      <c r="B210" s="8">
        <v>35264</v>
      </c>
      <c r="C210" s="14">
        <v>3.7563312799452429</v>
      </c>
      <c r="BG210" s="24">
        <v>8.3011889634349782E-4</v>
      </c>
    </row>
    <row r="211" spans="1:59" s="6" customFormat="1" ht="11.25">
      <c r="A211" s="6" t="s">
        <v>175</v>
      </c>
      <c r="B211" s="8">
        <v>35388</v>
      </c>
      <c r="C211" s="14">
        <v>4.0958247775496233</v>
      </c>
      <c r="BG211" s="24">
        <v>8.1641918193268374E-4</v>
      </c>
    </row>
    <row r="212" spans="1:59" s="6" customFormat="1" ht="11.25">
      <c r="A212" s="6" t="s">
        <v>176</v>
      </c>
      <c r="B212" s="8">
        <v>33983</v>
      </c>
      <c r="C212" s="14">
        <v>0.24914442162902123</v>
      </c>
      <c r="BG212" s="24">
        <v>2.6938648278388793</v>
      </c>
    </row>
    <row r="213" spans="1:59" s="6" customFormat="1" ht="11.25">
      <c r="A213" s="6" t="s">
        <v>176</v>
      </c>
      <c r="B213" s="8">
        <v>34024</v>
      </c>
      <c r="C213" s="14">
        <v>0.3613963039014374</v>
      </c>
      <c r="BG213" s="24">
        <v>6.452122435962548</v>
      </c>
    </row>
    <row r="214" spans="1:59" s="6" customFormat="1" ht="11.25">
      <c r="A214" s="6" t="s">
        <v>176</v>
      </c>
      <c r="B214" s="8">
        <v>34064</v>
      </c>
      <c r="C214" s="14">
        <v>0.47091033538672145</v>
      </c>
      <c r="BG214" s="24">
        <v>5.1018172749436133</v>
      </c>
    </row>
    <row r="215" spans="1:59" s="6" customFormat="1" ht="11.25">
      <c r="A215" s="6" t="s">
        <v>176</v>
      </c>
      <c r="B215" s="8">
        <v>34199</v>
      </c>
      <c r="C215" s="14">
        <v>0.84052019164955505</v>
      </c>
      <c r="BG215" s="24">
        <v>1.7424952383830152</v>
      </c>
    </row>
    <row r="216" spans="1:59" s="6" customFormat="1" ht="11.25">
      <c r="A216" s="6" t="s">
        <v>176</v>
      </c>
      <c r="B216" s="8">
        <v>34634</v>
      </c>
      <c r="C216" s="14">
        <v>2.0314852840520192</v>
      </c>
      <c r="BG216" s="24">
        <v>3.739454041136236E-3</v>
      </c>
    </row>
    <row r="217" spans="1:59" s="6" customFormat="1" ht="11.25">
      <c r="A217" s="6" t="s">
        <v>176</v>
      </c>
      <c r="B217" s="8">
        <v>34663</v>
      </c>
      <c r="C217" s="14">
        <v>2.1108829568788501</v>
      </c>
      <c r="BG217" s="24">
        <v>9.7777313376750483E-2</v>
      </c>
    </row>
    <row r="218" spans="1:59" s="6" customFormat="1" ht="11.25">
      <c r="A218" s="6" t="s">
        <v>176</v>
      </c>
      <c r="B218" s="8">
        <v>34712</v>
      </c>
      <c r="C218" s="14">
        <v>2.2450376454483232</v>
      </c>
      <c r="BG218" s="24">
        <v>0.20288923283812227</v>
      </c>
    </row>
    <row r="219" spans="1:59" s="6" customFormat="1" ht="11.25">
      <c r="A219" s="6" t="s">
        <v>176</v>
      </c>
      <c r="B219" s="8">
        <v>34760</v>
      </c>
      <c r="C219" s="14">
        <v>2.3764544832306638</v>
      </c>
      <c r="BG219" s="24">
        <v>2.9056499987877918E-2</v>
      </c>
    </row>
    <row r="220" spans="1:59" s="6" customFormat="1" ht="11.25">
      <c r="A220" s="6" t="s">
        <v>176</v>
      </c>
      <c r="B220" s="8">
        <v>34844</v>
      </c>
      <c r="C220" s="14">
        <v>2.6064339493497606</v>
      </c>
      <c r="BG220" s="24">
        <v>1.5482489708569375E-3</v>
      </c>
    </row>
    <row r="221" spans="1:59" s="6" customFormat="1" ht="11.25">
      <c r="A221" s="6" t="s">
        <v>176</v>
      </c>
      <c r="B221" s="8">
        <v>34963</v>
      </c>
      <c r="C221" s="14">
        <v>2.9322381930184807</v>
      </c>
      <c r="BG221" s="24">
        <v>5.7773156985987386E-3</v>
      </c>
    </row>
    <row r="222" spans="1:59" s="6" customFormat="1" ht="11.25">
      <c r="A222" s="6" t="s">
        <v>176</v>
      </c>
      <c r="B222" s="8">
        <v>35052</v>
      </c>
      <c r="C222" s="14">
        <v>3.1759069130732374</v>
      </c>
      <c r="BG222" s="24">
        <v>8.2153032670159742E-4</v>
      </c>
    </row>
    <row r="223" spans="1:59" s="6" customFormat="1" ht="11.25">
      <c r="A223" s="6" t="s">
        <v>176</v>
      </c>
      <c r="B223" s="8">
        <v>35178</v>
      </c>
      <c r="C223" s="14">
        <v>3.5208761122518824</v>
      </c>
      <c r="BG223" s="24">
        <v>6.0908779903161292E-3</v>
      </c>
    </row>
    <row r="224" spans="1:59" s="6" customFormat="1" ht="11.25">
      <c r="A224" s="6" t="s">
        <v>176</v>
      </c>
      <c r="B224" s="8">
        <v>35264</v>
      </c>
      <c r="C224" s="14">
        <v>3.7563312799452429</v>
      </c>
      <c r="BG224" s="24">
        <v>8.1727177398017818E-4</v>
      </c>
    </row>
    <row r="225" spans="1:59" s="6" customFormat="1" ht="11.25">
      <c r="A225" s="6" t="s">
        <v>176</v>
      </c>
      <c r="B225" s="8">
        <v>35388</v>
      </c>
      <c r="C225" s="14">
        <v>4.0958247775496233</v>
      </c>
      <c r="BG225" s="24">
        <v>1.1679178605533773E-3</v>
      </c>
    </row>
    <row r="226" spans="1:59" s="6" customFormat="1" ht="11.25">
      <c r="A226" s="6" t="s">
        <v>177</v>
      </c>
      <c r="B226" s="8">
        <v>33983</v>
      </c>
      <c r="C226" s="14">
        <v>0.24914442162902123</v>
      </c>
      <c r="BG226" s="24">
        <v>1.5960658302495594</v>
      </c>
    </row>
    <row r="227" spans="1:59" s="6" customFormat="1" ht="11.25">
      <c r="A227" s="6" t="s">
        <v>177</v>
      </c>
      <c r="B227" s="8">
        <v>34024</v>
      </c>
      <c r="C227" s="14">
        <v>0.3613963039014374</v>
      </c>
      <c r="BG227" s="24">
        <v>2.0466595203545253</v>
      </c>
    </row>
    <row r="228" spans="1:59" s="6" customFormat="1" ht="11.25">
      <c r="A228" s="6" t="s">
        <v>177</v>
      </c>
      <c r="B228" s="8">
        <v>34064</v>
      </c>
      <c r="C228" s="14">
        <v>0.47091033538672145</v>
      </c>
      <c r="BG228" s="24">
        <v>4.5401834369107927</v>
      </c>
    </row>
    <row r="229" spans="1:59" s="6" customFormat="1" ht="11.25">
      <c r="A229" s="6" t="s">
        <v>177</v>
      </c>
      <c r="B229" s="8">
        <v>34199</v>
      </c>
      <c r="C229" s="14">
        <v>0.84052019164955505</v>
      </c>
      <c r="BG229" s="24">
        <v>2.5681216967828662</v>
      </c>
    </row>
    <row r="230" spans="1:59" s="6" customFormat="1" ht="11.25">
      <c r="A230" s="6" t="s">
        <v>177</v>
      </c>
      <c r="B230" s="8">
        <v>34634</v>
      </c>
      <c r="C230" s="14">
        <v>2.0314852840520192</v>
      </c>
      <c r="BG230" s="24">
        <v>2.4229664463747817E-3</v>
      </c>
    </row>
    <row r="231" spans="1:59" s="6" customFormat="1" ht="11.25">
      <c r="A231" s="6" t="s">
        <v>177</v>
      </c>
      <c r="B231" s="8">
        <v>34663</v>
      </c>
      <c r="C231" s="14">
        <v>2.1108829568788501</v>
      </c>
      <c r="BG231" s="24">
        <v>0.20927478286751297</v>
      </c>
    </row>
    <row r="232" spans="1:59" s="6" customFormat="1" ht="11.25">
      <c r="A232" s="6" t="s">
        <v>177</v>
      </c>
      <c r="B232" s="8">
        <v>34712</v>
      </c>
      <c r="C232" s="14">
        <v>2.2450376454483232</v>
      </c>
      <c r="BG232" s="24">
        <v>1.3752510968520772</v>
      </c>
    </row>
    <row r="233" spans="1:59" s="6" customFormat="1" ht="11.25">
      <c r="A233" s="6" t="s">
        <v>177</v>
      </c>
      <c r="B233" s="8">
        <v>34760</v>
      </c>
      <c r="C233" s="14">
        <v>2.3764544832306638</v>
      </c>
      <c r="BG233" s="24">
        <v>0.78560945201600973</v>
      </c>
    </row>
    <row r="234" spans="1:59" s="6" customFormat="1" ht="11.25">
      <c r="A234" s="6" t="s">
        <v>177</v>
      </c>
      <c r="B234" s="8">
        <v>34844</v>
      </c>
      <c r="C234" s="14">
        <v>2.6064339493497606</v>
      </c>
      <c r="BG234" s="24">
        <v>6.7027095434819522E-2</v>
      </c>
    </row>
    <row r="235" spans="1:59" s="6" customFormat="1" ht="11.25">
      <c r="A235" s="6" t="s">
        <v>177</v>
      </c>
      <c r="B235" s="8">
        <v>34963</v>
      </c>
      <c r="C235" s="14">
        <v>2.9322381930184807</v>
      </c>
      <c r="BG235" s="24">
        <v>0.18166936576272241</v>
      </c>
    </row>
    <row r="236" spans="1:59" s="6" customFormat="1" ht="11.25">
      <c r="A236" s="6" t="s">
        <v>177</v>
      </c>
      <c r="B236" s="8">
        <v>35052</v>
      </c>
      <c r="C236" s="14">
        <v>3.1759069130732374</v>
      </c>
      <c r="BG236" s="24">
        <v>8.2968760106616446E-4</v>
      </c>
    </row>
    <row r="237" spans="1:59" s="6" customFormat="1" ht="11.25">
      <c r="A237" s="6" t="s">
        <v>177</v>
      </c>
      <c r="B237" s="8">
        <v>35178</v>
      </c>
      <c r="C237" s="14">
        <v>3.5208761122518824</v>
      </c>
      <c r="BG237" s="24">
        <v>7.3985599974694671E-3</v>
      </c>
    </row>
    <row r="238" spans="1:59" s="6" customFormat="1" ht="11.25">
      <c r="A238" s="6" t="s">
        <v>177</v>
      </c>
      <c r="B238" s="8">
        <v>35264</v>
      </c>
      <c r="C238" s="14">
        <v>3.7563312799452429</v>
      </c>
      <c r="BG238" s="24">
        <v>4.0576557604792646E-2</v>
      </c>
    </row>
    <row r="239" spans="1:59" s="6" customFormat="1" ht="11.25">
      <c r="A239" s="6" t="s">
        <v>177</v>
      </c>
      <c r="B239" s="8">
        <v>35388</v>
      </c>
      <c r="C239" s="14">
        <v>4.0958247775496233</v>
      </c>
      <c r="BG239" s="24">
        <v>8.0342936321758105E-4</v>
      </c>
    </row>
    <row r="240" spans="1:59" s="6" customFormat="1" ht="11.25">
      <c r="A240" s="6" t="s">
        <v>174</v>
      </c>
      <c r="B240" s="8">
        <v>33983</v>
      </c>
      <c r="C240" s="14">
        <v>0.24914442162902123</v>
      </c>
      <c r="BG240" s="24">
        <v>2.2402077740333182</v>
      </c>
    </row>
    <row r="241" spans="1:59" s="6" customFormat="1" ht="11.25">
      <c r="A241" s="6" t="s">
        <v>174</v>
      </c>
      <c r="B241" s="8">
        <v>34024</v>
      </c>
      <c r="C241" s="14">
        <v>0.3613963039014374</v>
      </c>
      <c r="BG241" s="24">
        <v>4.5270824061718837</v>
      </c>
    </row>
    <row r="242" spans="1:59" s="6" customFormat="1" ht="11.25">
      <c r="A242" s="6" t="s">
        <v>174</v>
      </c>
      <c r="B242" s="8">
        <v>34064</v>
      </c>
      <c r="C242" s="14">
        <v>0.47091033538672145</v>
      </c>
      <c r="BG242" s="24">
        <v>5.3324586936767862</v>
      </c>
    </row>
    <row r="243" spans="1:59" s="6" customFormat="1" ht="11.25">
      <c r="A243" s="6" t="s">
        <v>174</v>
      </c>
      <c r="B243" s="8">
        <v>34142</v>
      </c>
      <c r="C243" s="14">
        <v>0.68446269678302529</v>
      </c>
      <c r="BG243" s="24">
        <v>3.16111430435034</v>
      </c>
    </row>
    <row r="244" spans="1:59" s="6" customFormat="1" ht="11.25">
      <c r="A244" s="6" t="s">
        <v>174</v>
      </c>
      <c r="B244" s="8">
        <v>34199</v>
      </c>
      <c r="C244" s="14">
        <v>0.84052019164955505</v>
      </c>
      <c r="BG244" s="24">
        <v>2.2421145654773214</v>
      </c>
    </row>
    <row r="245" spans="1:59" s="6" customFormat="1" ht="11.25">
      <c r="A245" s="6" t="s">
        <v>174</v>
      </c>
      <c r="B245" s="8">
        <v>34492</v>
      </c>
      <c r="C245" s="14">
        <v>1.6427104722792607</v>
      </c>
      <c r="BG245" s="24">
        <v>0.47433514051772585</v>
      </c>
    </row>
    <row r="246" spans="1:59" s="6" customFormat="1" ht="11.25">
      <c r="A246" s="6" t="s">
        <v>174</v>
      </c>
      <c r="B246" s="8">
        <v>34634</v>
      </c>
      <c r="C246" s="14">
        <v>2.0314852840520192</v>
      </c>
      <c r="BG246" s="24">
        <v>0.10094030205784604</v>
      </c>
    </row>
    <row r="247" spans="1:59" s="6" customFormat="1" ht="11.25">
      <c r="A247" s="6" t="s">
        <v>174</v>
      </c>
      <c r="B247" s="8">
        <v>34663</v>
      </c>
      <c r="C247" s="14">
        <v>2.1108829568788501</v>
      </c>
      <c r="BG247" s="24">
        <v>0.19913247885824009</v>
      </c>
    </row>
    <row r="248" spans="1:59" s="6" customFormat="1" ht="11.25">
      <c r="A248" s="6" t="s">
        <v>174</v>
      </c>
      <c r="B248" s="8">
        <v>34712</v>
      </c>
      <c r="C248" s="14">
        <v>2.2450376454483232</v>
      </c>
      <c r="BG248" s="24">
        <v>2.0176712233537311</v>
      </c>
    </row>
    <row r="249" spans="1:59" s="6" customFormat="1" ht="11.25">
      <c r="A249" s="6" t="s">
        <v>174</v>
      </c>
      <c r="B249" s="8">
        <v>34760</v>
      </c>
      <c r="C249" s="14">
        <v>2.3764544832306638</v>
      </c>
      <c r="BG249" s="24">
        <v>3.1035203683652046</v>
      </c>
    </row>
    <row r="250" spans="1:59" s="6" customFormat="1" ht="11.25">
      <c r="A250" s="6" t="s">
        <v>174</v>
      </c>
      <c r="B250" s="8">
        <v>34844</v>
      </c>
      <c r="C250" s="14">
        <v>2.6064339493497606</v>
      </c>
      <c r="BG250" s="24">
        <v>1.2559729903044137</v>
      </c>
    </row>
    <row r="251" spans="1:59" s="6" customFormat="1" ht="11.25">
      <c r="A251" s="6" t="s">
        <v>174</v>
      </c>
      <c r="B251" s="8">
        <v>34963</v>
      </c>
      <c r="C251" s="14">
        <v>2.9322381930184807</v>
      </c>
      <c r="BG251" s="24">
        <v>0.43528950873451477</v>
      </c>
    </row>
    <row r="252" spans="1:59" s="6" customFormat="1" ht="11.25">
      <c r="A252" s="6" t="s">
        <v>174</v>
      </c>
      <c r="B252" s="8">
        <v>35052</v>
      </c>
      <c r="C252" s="14">
        <v>3.1759069130732374</v>
      </c>
      <c r="BG252" s="24">
        <v>0.44975707102981433</v>
      </c>
    </row>
    <row r="253" spans="1:59" s="6" customFormat="1" ht="11.25">
      <c r="A253" s="6" t="s">
        <v>174</v>
      </c>
      <c r="B253" s="8">
        <v>35178</v>
      </c>
      <c r="C253" s="14">
        <v>3.5208761122518824</v>
      </c>
      <c r="BG253" s="24">
        <v>0.33009040459632483</v>
      </c>
    </row>
    <row r="254" spans="1:59" s="6" customFormat="1" ht="11.25">
      <c r="A254" s="6" t="s">
        <v>174</v>
      </c>
      <c r="B254" s="8">
        <v>35264</v>
      </c>
      <c r="C254" s="14">
        <v>3.7563312799452429</v>
      </c>
      <c r="BG254" s="24">
        <v>0.61933810363663644</v>
      </c>
    </row>
    <row r="255" spans="1:59" s="6" customFormat="1" ht="11.25">
      <c r="A255" s="6" t="s">
        <v>174</v>
      </c>
      <c r="B255" s="8">
        <v>35388</v>
      </c>
      <c r="C255" s="14">
        <v>4.0958247775496233</v>
      </c>
      <c r="BG255" s="24">
        <v>0.10517262170754198</v>
      </c>
    </row>
    <row r="256" spans="1:59" s="6" customFormat="1" ht="11.25">
      <c r="A256" s="6" t="s">
        <v>178</v>
      </c>
      <c r="B256" s="8">
        <v>33983</v>
      </c>
      <c r="C256" s="14">
        <v>0.24914442162902123</v>
      </c>
      <c r="BG256" s="24">
        <v>2.7071361606441093</v>
      </c>
    </row>
    <row r="257" spans="1:59" s="6" customFormat="1" ht="11.25">
      <c r="A257" s="6" t="s">
        <v>178</v>
      </c>
      <c r="B257" s="8">
        <v>34024</v>
      </c>
      <c r="C257" s="14">
        <v>0.3613963039014374</v>
      </c>
      <c r="BG257" s="24">
        <v>3.5658683072262058</v>
      </c>
    </row>
    <row r="258" spans="1:59" s="6" customFormat="1" ht="11.25">
      <c r="A258" s="6" t="s">
        <v>178</v>
      </c>
      <c r="B258" s="8">
        <v>34064</v>
      </c>
      <c r="C258" s="14">
        <v>0.47091033538672145</v>
      </c>
      <c r="BG258" s="24">
        <v>3.1045502950758488</v>
      </c>
    </row>
    <row r="259" spans="1:59" s="6" customFormat="1" ht="11.25">
      <c r="A259" s="6" t="s">
        <v>178</v>
      </c>
      <c r="B259" s="8">
        <v>34199</v>
      </c>
      <c r="C259" s="14">
        <v>0.84052019164955505</v>
      </c>
      <c r="BG259" s="24">
        <v>2.3436297375993616</v>
      </c>
    </row>
    <row r="260" spans="1:59" s="6" customFormat="1" ht="11.25">
      <c r="A260" s="6" t="s">
        <v>178</v>
      </c>
      <c r="B260" s="8">
        <v>34492</v>
      </c>
      <c r="C260" s="14">
        <v>1.6427104722792607</v>
      </c>
      <c r="BG260" s="24">
        <v>0.52128376577422708</v>
      </c>
    </row>
    <row r="261" spans="1:59" s="6" customFormat="1" ht="11.25">
      <c r="A261" s="6" t="s">
        <v>178</v>
      </c>
      <c r="B261" s="8">
        <v>34634</v>
      </c>
      <c r="C261" s="14">
        <v>2.0314852840520192</v>
      </c>
      <c r="BG261" s="24">
        <v>0.65220436338273735</v>
      </c>
    </row>
    <row r="262" spans="1:59" s="6" customFormat="1" ht="11.25">
      <c r="A262" s="6" t="s">
        <v>178</v>
      </c>
      <c r="B262" s="8">
        <v>34663</v>
      </c>
      <c r="C262" s="14">
        <v>2.1108829568788501</v>
      </c>
      <c r="BG262" s="24">
        <v>0.72653811030800075</v>
      </c>
    </row>
    <row r="263" spans="1:59" s="6" customFormat="1" ht="11.25">
      <c r="A263" s="6" t="s">
        <v>178</v>
      </c>
      <c r="B263" s="8">
        <v>34712</v>
      </c>
      <c r="C263" s="14">
        <v>2.2450376454483232</v>
      </c>
      <c r="BG263" s="24">
        <v>1.9010029902286769</v>
      </c>
    </row>
    <row r="264" spans="1:59" s="6" customFormat="1" ht="11.25">
      <c r="A264" s="6" t="s">
        <v>178</v>
      </c>
      <c r="B264" s="8">
        <v>34760</v>
      </c>
      <c r="C264" s="14">
        <v>2.3764544832306638</v>
      </c>
      <c r="BG264" s="24">
        <v>2.2628423596942753</v>
      </c>
    </row>
    <row r="265" spans="1:59" s="6" customFormat="1" ht="11.25">
      <c r="A265" s="6" t="s">
        <v>178</v>
      </c>
      <c r="B265" s="8">
        <v>34844</v>
      </c>
      <c r="C265" s="14">
        <v>2.6064339493497606</v>
      </c>
      <c r="BG265" s="24">
        <v>1.3363237898911655</v>
      </c>
    </row>
    <row r="266" spans="1:59" s="6" customFormat="1" ht="11.25">
      <c r="A266" s="6" t="s">
        <v>178</v>
      </c>
      <c r="B266" s="8">
        <v>34963</v>
      </c>
      <c r="C266" s="14">
        <v>2.9322381930184807</v>
      </c>
      <c r="BG266" s="24">
        <v>0.7415113449173163</v>
      </c>
    </row>
    <row r="267" spans="1:59" s="6" customFormat="1" ht="11.25">
      <c r="A267" s="6" t="s">
        <v>178</v>
      </c>
      <c r="B267" s="8">
        <v>35052</v>
      </c>
      <c r="C267" s="14">
        <v>3.1759069130732374</v>
      </c>
      <c r="BG267" s="24">
        <v>0.57678704859443375</v>
      </c>
    </row>
    <row r="268" spans="1:59" s="6" customFormat="1" ht="11.25">
      <c r="A268" s="6" t="s">
        <v>178</v>
      </c>
      <c r="B268" s="8">
        <v>35178</v>
      </c>
      <c r="C268" s="14">
        <v>3.5208761122518824</v>
      </c>
      <c r="BG268" s="24">
        <v>0.6491992359076123</v>
      </c>
    </row>
    <row r="269" spans="1:59" s="6" customFormat="1" ht="11.25">
      <c r="A269" s="6" t="s">
        <v>178</v>
      </c>
      <c r="B269" s="8">
        <v>35264</v>
      </c>
      <c r="C269" s="14">
        <v>3.7563312799452429</v>
      </c>
      <c r="BG269" s="24">
        <v>1.1749373235460279</v>
      </c>
    </row>
    <row r="270" spans="1:59" s="6" customFormat="1" ht="11.25">
      <c r="A270" s="6" t="s">
        <v>178</v>
      </c>
      <c r="B270" s="8">
        <v>35388</v>
      </c>
      <c r="C270" s="14">
        <v>4.0958247775496233</v>
      </c>
      <c r="BG270" s="24">
        <v>0.41992922457391135</v>
      </c>
    </row>
    <row r="271" spans="1:59">
      <c r="A271" t="s">
        <v>54</v>
      </c>
      <c r="B271" s="3">
        <v>29174</v>
      </c>
      <c r="C271">
        <v>0</v>
      </c>
      <c r="E271"/>
      <c r="AA271"/>
      <c r="AB271"/>
      <c r="AC271"/>
      <c r="AD271"/>
      <c r="AF271"/>
      <c r="AG271"/>
      <c r="AH271"/>
    </row>
    <row r="272" spans="1:59">
      <c r="A272" t="s">
        <v>54</v>
      </c>
      <c r="B272" s="3">
        <f>B$3+C272*365.2422</f>
        <v>37373.364939999999</v>
      </c>
      <c r="C272">
        <v>7.7</v>
      </c>
      <c r="E272">
        <v>963</v>
      </c>
      <c r="AA272" s="27">
        <v>16.2</v>
      </c>
      <c r="AB272" s="27">
        <v>17.2</v>
      </c>
      <c r="AC272"/>
      <c r="AD272" s="27">
        <v>22.2</v>
      </c>
      <c r="AF272" s="27">
        <v>124.3</v>
      </c>
      <c r="AG272" s="27">
        <v>16.100000000000001</v>
      </c>
      <c r="AH272" s="27"/>
    </row>
    <row r="273" spans="1:40">
      <c r="A273" t="s">
        <v>55</v>
      </c>
      <c r="B273" s="3">
        <f t="shared" ref="B273:B279" si="12">B$3+C273*365.2422</f>
        <v>36825.501640000002</v>
      </c>
      <c r="C273">
        <v>6.2</v>
      </c>
      <c r="E273">
        <v>938</v>
      </c>
      <c r="AA273" s="27">
        <v>16.399999999999999</v>
      </c>
      <c r="AB273" s="27">
        <v>19.7</v>
      </c>
      <c r="AC273"/>
      <c r="AD273" s="27">
        <v>28.5</v>
      </c>
      <c r="AF273" s="27">
        <v>165.5</v>
      </c>
      <c r="AG273" s="27">
        <v>26.7</v>
      </c>
      <c r="AH273" s="27"/>
    </row>
    <row r="274" spans="1:40">
      <c r="A274" t="s">
        <v>55</v>
      </c>
      <c r="B274" s="3">
        <f t="shared" si="12"/>
        <v>37008.122739999999</v>
      </c>
      <c r="C274">
        <v>6.7</v>
      </c>
      <c r="E274">
        <v>938</v>
      </c>
      <c r="AA274" s="27">
        <v>17.5</v>
      </c>
      <c r="AB274" s="27">
        <v>20.399999999999999</v>
      </c>
      <c r="AC274"/>
      <c r="AD274" s="27">
        <v>30.7</v>
      </c>
      <c r="AF274" s="27">
        <v>194</v>
      </c>
      <c r="AG274" s="27">
        <v>29</v>
      </c>
      <c r="AH274" s="27"/>
    </row>
    <row r="275" spans="1:40">
      <c r="A275" t="s">
        <v>55</v>
      </c>
      <c r="B275" s="3">
        <f t="shared" si="12"/>
        <v>37373.364939999999</v>
      </c>
      <c r="C275">
        <v>7.7</v>
      </c>
      <c r="E275">
        <v>913</v>
      </c>
      <c r="AA275" s="27">
        <v>19.600000000000001</v>
      </c>
      <c r="AB275" s="27">
        <v>21.6</v>
      </c>
      <c r="AC275">
        <v>18</v>
      </c>
      <c r="AD275" s="27">
        <v>33.200000000000003</v>
      </c>
      <c r="AF275" s="27">
        <v>232</v>
      </c>
      <c r="AG275" s="27">
        <v>30.1</v>
      </c>
      <c r="AH275" s="27"/>
    </row>
    <row r="276" spans="1:40">
      <c r="A276" t="s">
        <v>55</v>
      </c>
      <c r="B276" s="3">
        <v>38432</v>
      </c>
      <c r="C276" s="27">
        <f>(B276-B$3)/365.2422</f>
        <v>10.598446729320981</v>
      </c>
      <c r="E276">
        <v>424</v>
      </c>
      <c r="AA276" s="27">
        <v>41</v>
      </c>
      <c r="AB276" s="27">
        <v>37</v>
      </c>
      <c r="AC276"/>
      <c r="AD276" s="28">
        <f>(AB276/10/2)^2*22/7</f>
        <v>10.756428571428572</v>
      </c>
      <c r="AF276" s="28">
        <f>(AA276*22/7)/3*(AB276)^2/40000*0.95*E276</f>
        <v>592.13422190476194</v>
      </c>
      <c r="AG276" s="28">
        <f>AF276/C276</f>
        <v>55.869905942594535</v>
      </c>
      <c r="AH276" s="28"/>
    </row>
    <row r="277" spans="1:40">
      <c r="A277" t="s">
        <v>56</v>
      </c>
      <c r="B277" s="3">
        <f t="shared" si="12"/>
        <v>36825.501640000002</v>
      </c>
      <c r="C277">
        <v>6.2</v>
      </c>
      <c r="E277">
        <v>888</v>
      </c>
      <c r="AA277" s="27">
        <v>15.7</v>
      </c>
      <c r="AB277" s="27">
        <v>19.100000000000001</v>
      </c>
      <c r="AC277"/>
      <c r="AD277" s="27">
        <v>25.2</v>
      </c>
      <c r="AF277" s="27">
        <v>138.30000000000001</v>
      </c>
      <c r="AG277" s="27">
        <v>22.3</v>
      </c>
      <c r="AH277" s="27"/>
    </row>
    <row r="278" spans="1:40">
      <c r="A278" t="s">
        <v>56</v>
      </c>
      <c r="B278" s="3">
        <f t="shared" si="12"/>
        <v>37008.122739999999</v>
      </c>
      <c r="C278">
        <v>6.7</v>
      </c>
      <c r="E278">
        <v>438</v>
      </c>
      <c r="AA278" s="27">
        <v>17.2</v>
      </c>
      <c r="AB278" s="27">
        <v>21.5</v>
      </c>
      <c r="AC278"/>
      <c r="AD278" s="27">
        <v>15.9</v>
      </c>
      <c r="AF278" s="27">
        <v>92.1</v>
      </c>
      <c r="AG278" s="27">
        <v>22.5</v>
      </c>
      <c r="AH278" s="27"/>
    </row>
    <row r="279" spans="1:40">
      <c r="A279" t="s">
        <v>56</v>
      </c>
      <c r="B279" s="3">
        <f t="shared" si="12"/>
        <v>37373.364939999999</v>
      </c>
      <c r="C279">
        <v>7.7</v>
      </c>
      <c r="E279">
        <v>438</v>
      </c>
      <c r="AA279" s="27">
        <v>19.399999999999999</v>
      </c>
      <c r="AB279" s="27">
        <v>23.4</v>
      </c>
      <c r="AC279"/>
      <c r="AD279" s="27">
        <v>18.899999999999999</v>
      </c>
      <c r="AF279" s="27">
        <v>121.7</v>
      </c>
      <c r="AG279" s="27">
        <v>23.4</v>
      </c>
      <c r="AH279" s="27"/>
    </row>
    <row r="280" spans="1:40">
      <c r="A280" t="s">
        <v>56</v>
      </c>
      <c r="B280" s="3">
        <v>38432</v>
      </c>
      <c r="C280" s="27">
        <f>(B280-B$3)/365.2422</f>
        <v>10.598446729320981</v>
      </c>
      <c r="E280">
        <v>209</v>
      </c>
      <c r="AA280" s="27">
        <v>41</v>
      </c>
      <c r="AB280" s="27">
        <v>49</v>
      </c>
      <c r="AC280">
        <v>19</v>
      </c>
      <c r="AD280" s="27">
        <f>(AB280/10/2)^2*22/7</f>
        <v>18.865000000000006</v>
      </c>
      <c r="AF280" s="27">
        <f>(AA280*22/7)/3*(AB280)^2/40000*0.95*E280</f>
        <v>511.90491916666667</v>
      </c>
      <c r="AG280" s="27">
        <f>AF280/C280</f>
        <v>48.299994540753168</v>
      </c>
      <c r="AH280" s="27"/>
    </row>
    <row r="281" spans="1:40">
      <c r="A281" s="2" t="s">
        <v>60</v>
      </c>
      <c r="B281" s="4">
        <v>31486</v>
      </c>
      <c r="C281" s="2">
        <v>0</v>
      </c>
      <c r="Z281"/>
    </row>
    <row r="282" spans="1:40">
      <c r="A282" s="2" t="s">
        <v>60</v>
      </c>
      <c r="B282" s="4">
        <v>33239.162559999997</v>
      </c>
      <c r="C282" s="2">
        <v>4.8</v>
      </c>
      <c r="Z282"/>
      <c r="AE282" s="2">
        <v>108</v>
      </c>
      <c r="AG282" s="2">
        <v>22.5</v>
      </c>
    </row>
    <row r="283" spans="1:40">
      <c r="A283" s="2" t="s">
        <v>61</v>
      </c>
      <c r="B283" s="4">
        <v>33239.162559999997</v>
      </c>
      <c r="C283" s="2">
        <v>4.8</v>
      </c>
      <c r="Z283"/>
      <c r="AE283" s="2">
        <v>128.63999999999999</v>
      </c>
      <c r="AG283" s="2">
        <v>26.8</v>
      </c>
    </row>
    <row r="284" spans="1:40">
      <c r="A284" s="2" t="s">
        <v>62</v>
      </c>
      <c r="B284" s="4">
        <v>33239.162559999997</v>
      </c>
      <c r="C284" s="2">
        <v>4.8</v>
      </c>
      <c r="Z284"/>
      <c r="AE284" s="2">
        <v>168</v>
      </c>
      <c r="AG284" s="2">
        <v>35</v>
      </c>
    </row>
    <row r="285" spans="1:40">
      <c r="A285" s="2" t="s">
        <v>63</v>
      </c>
      <c r="B285" s="4">
        <v>33239.162559999997</v>
      </c>
      <c r="C285" s="2">
        <v>4.8</v>
      </c>
      <c r="Z285"/>
      <c r="AE285" s="2">
        <v>202.08</v>
      </c>
      <c r="AG285" s="2">
        <v>42.1</v>
      </c>
    </row>
    <row r="286" spans="1:40">
      <c r="A286" s="2" t="s">
        <v>60</v>
      </c>
      <c r="B286" s="4">
        <v>33604.404759999998</v>
      </c>
      <c r="C286" s="2">
        <v>5.8</v>
      </c>
      <c r="F286" s="2">
        <v>8060.0000000000009</v>
      </c>
      <c r="Q286" s="2">
        <v>2680</v>
      </c>
      <c r="S286" s="2">
        <v>0.34</v>
      </c>
      <c r="Z286">
        <v>1160</v>
      </c>
      <c r="AN286">
        <v>841</v>
      </c>
    </row>
    <row r="287" spans="1:40">
      <c r="A287" s="2" t="s">
        <v>61</v>
      </c>
      <c r="B287" s="4">
        <v>33604.404759999998</v>
      </c>
      <c r="C287" s="2">
        <v>5.8</v>
      </c>
      <c r="F287" s="2">
        <v>11060</v>
      </c>
      <c r="Q287" s="2">
        <v>2580</v>
      </c>
      <c r="S287" s="2">
        <v>0.23550724637681159</v>
      </c>
      <c r="Z287">
        <v>1440</v>
      </c>
      <c r="AN287">
        <v>844</v>
      </c>
    </row>
    <row r="288" spans="1:40">
      <c r="A288" s="2" t="s">
        <v>62</v>
      </c>
      <c r="B288" s="4">
        <v>33604.404759999998</v>
      </c>
      <c r="C288" s="2">
        <v>5.8</v>
      </c>
      <c r="F288" s="2">
        <v>12900</v>
      </c>
      <c r="Q288" s="2">
        <v>3040</v>
      </c>
      <c r="S288" s="2">
        <v>0.23839009287925697</v>
      </c>
      <c r="Z288">
        <v>1540</v>
      </c>
      <c r="AN288">
        <v>870</v>
      </c>
    </row>
    <row r="289" spans="1:43">
      <c r="A289" s="2" t="s">
        <v>63</v>
      </c>
      <c r="B289" s="4">
        <v>33604.404759999998</v>
      </c>
      <c r="C289" s="2">
        <v>5.8</v>
      </c>
      <c r="F289" s="2">
        <v>15000</v>
      </c>
      <c r="Q289" s="2">
        <v>4420</v>
      </c>
      <c r="S289" s="2">
        <v>0.29733333333333339</v>
      </c>
      <c r="Z289">
        <v>2100</v>
      </c>
      <c r="AN289">
        <v>1281</v>
      </c>
    </row>
    <row r="290" spans="1:43">
      <c r="A290" s="2" t="s">
        <v>60</v>
      </c>
      <c r="B290" s="4">
        <v>32035</v>
      </c>
      <c r="C290" s="2">
        <v>1.5031121814511028</v>
      </c>
      <c r="V290" s="2">
        <v>0.9</v>
      </c>
      <c r="W290" s="2">
        <v>0.95238095238095233</v>
      </c>
      <c r="Z290"/>
    </row>
    <row r="291" spans="1:43">
      <c r="A291" s="2" t="s">
        <v>60</v>
      </c>
      <c r="B291" s="4">
        <v>32401</v>
      </c>
      <c r="C291" s="2">
        <v>2.5</v>
      </c>
      <c r="V291" s="2">
        <v>1.6</v>
      </c>
      <c r="W291" s="2">
        <v>1</v>
      </c>
      <c r="Z291"/>
    </row>
    <row r="292" spans="1:43">
      <c r="A292" s="2" t="s">
        <v>60</v>
      </c>
      <c r="B292" s="4">
        <v>32766</v>
      </c>
      <c r="C292" s="2">
        <v>3.5045238474634091</v>
      </c>
      <c r="V292" s="2">
        <v>2.2999999999999998</v>
      </c>
      <c r="W292" s="2">
        <v>2.8571428571428572</v>
      </c>
      <c r="Z292"/>
    </row>
    <row r="293" spans="1:43">
      <c r="A293" s="2" t="s">
        <v>61</v>
      </c>
      <c r="B293" s="4">
        <v>32035</v>
      </c>
      <c r="C293" s="2">
        <v>1.5031121814511028</v>
      </c>
      <c r="V293" s="2">
        <v>1.3</v>
      </c>
      <c r="W293" s="2">
        <v>0.93457943925233644</v>
      </c>
      <c r="Z293"/>
    </row>
    <row r="294" spans="1:43">
      <c r="A294" s="2" t="s">
        <v>61</v>
      </c>
      <c r="B294" s="4">
        <v>32401</v>
      </c>
      <c r="C294" s="2">
        <v>2.5</v>
      </c>
      <c r="V294" s="2">
        <v>2.2000000000000002</v>
      </c>
      <c r="W294" s="2">
        <v>0.90909090909090906</v>
      </c>
      <c r="AQ294"/>
    </row>
    <row r="295" spans="1:43">
      <c r="A295" s="2" t="s">
        <v>61</v>
      </c>
      <c r="B295" s="4">
        <v>32766</v>
      </c>
      <c r="C295" s="2">
        <v>3.5045238474634091</v>
      </c>
      <c r="V295" s="2">
        <v>2.8</v>
      </c>
      <c r="W295" s="2">
        <v>2.1276595744680851</v>
      </c>
      <c r="AQ295"/>
    </row>
    <row r="296" spans="1:43">
      <c r="A296" s="2" t="s">
        <v>62</v>
      </c>
      <c r="B296" s="4">
        <v>32035</v>
      </c>
      <c r="C296" s="2">
        <v>1.5031121814511028</v>
      </c>
      <c r="V296" s="2">
        <v>1.8</v>
      </c>
      <c r="W296" s="2">
        <v>1.075268817204301</v>
      </c>
      <c r="AQ296"/>
    </row>
    <row r="297" spans="1:43">
      <c r="A297" s="2" t="s">
        <v>62</v>
      </c>
      <c r="B297" s="4">
        <v>32401</v>
      </c>
      <c r="C297" s="2">
        <v>2.5</v>
      </c>
      <c r="V297" s="2">
        <v>2.2000000000000002</v>
      </c>
      <c r="W297" s="2">
        <v>1.0204081632653061</v>
      </c>
      <c r="AQ297"/>
    </row>
    <row r="298" spans="1:43">
      <c r="A298" s="2" t="s">
        <v>62</v>
      </c>
      <c r="B298" s="4">
        <v>32766</v>
      </c>
      <c r="C298" s="2">
        <v>3.5045238474634091</v>
      </c>
      <c r="V298" s="2">
        <v>3</v>
      </c>
      <c r="W298" s="2">
        <v>2.3809523809523809</v>
      </c>
      <c r="AQ298"/>
    </row>
    <row r="299" spans="1:43">
      <c r="A299" s="2" t="s">
        <v>63</v>
      </c>
      <c r="B299" s="4">
        <v>32035</v>
      </c>
      <c r="C299" s="2">
        <v>1.5031121814511028</v>
      </c>
      <c r="V299" s="2">
        <v>2.2000000000000002</v>
      </c>
      <c r="W299" s="2">
        <v>0.84033613445378152</v>
      </c>
      <c r="AQ299"/>
    </row>
    <row r="300" spans="1:43">
      <c r="A300" s="2" t="s">
        <v>63</v>
      </c>
      <c r="B300" s="4">
        <v>32401</v>
      </c>
      <c r="C300" s="2">
        <v>2.5</v>
      </c>
      <c r="V300" s="2">
        <v>3.4</v>
      </c>
      <c r="W300" s="2">
        <v>1.0309278350515465</v>
      </c>
      <c r="AQ300"/>
    </row>
    <row r="301" spans="1:43">
      <c r="A301" s="2" t="s">
        <v>63</v>
      </c>
      <c r="B301" s="4">
        <v>32766</v>
      </c>
      <c r="C301" s="2">
        <v>3.5045238474634091</v>
      </c>
      <c r="V301" s="2">
        <v>3.8</v>
      </c>
      <c r="W301" s="2">
        <v>2.0833333333333335</v>
      </c>
      <c r="AQ301"/>
    </row>
    <row r="302" spans="1:43">
      <c r="A302" s="2" t="s">
        <v>60</v>
      </c>
      <c r="B302" s="4">
        <v>31814.717980000001</v>
      </c>
      <c r="C302" s="2">
        <v>0.9</v>
      </c>
      <c r="F302" s="2">
        <v>21</v>
      </c>
      <c r="AQ302"/>
    </row>
    <row r="303" spans="1:43">
      <c r="A303" s="2" t="s">
        <v>60</v>
      </c>
      <c r="B303" s="4">
        <v>31851.242200000001</v>
      </c>
      <c r="C303" s="2">
        <v>1</v>
      </c>
      <c r="F303" s="2">
        <v>97</v>
      </c>
      <c r="AQ303"/>
    </row>
    <row r="304" spans="1:43">
      <c r="A304" s="2" t="s">
        <v>60</v>
      </c>
      <c r="B304" s="4">
        <v>31887.76642</v>
      </c>
      <c r="C304" s="2">
        <v>1.1000000000000001</v>
      </c>
      <c r="F304" s="2">
        <v>138</v>
      </c>
      <c r="AQ304"/>
    </row>
    <row r="305" spans="1:43">
      <c r="A305" s="2" t="s">
        <v>60</v>
      </c>
      <c r="B305" s="4">
        <v>31927.943061999998</v>
      </c>
      <c r="C305" s="2">
        <v>1.21</v>
      </c>
      <c r="F305" s="2">
        <v>179</v>
      </c>
      <c r="AQ305"/>
    </row>
    <row r="306" spans="1:43">
      <c r="A306" s="2" t="s">
        <v>60</v>
      </c>
      <c r="B306" s="4">
        <v>31960.814859999999</v>
      </c>
      <c r="C306" s="2">
        <v>1.3</v>
      </c>
      <c r="F306" s="2">
        <v>281</v>
      </c>
      <c r="AQ306"/>
    </row>
    <row r="307" spans="1:43">
      <c r="A307" s="2" t="s">
        <v>60</v>
      </c>
      <c r="B307" s="4">
        <v>31997.339080000002</v>
      </c>
      <c r="C307" s="2">
        <v>1.4</v>
      </c>
      <c r="F307" s="2">
        <v>348</v>
      </c>
      <c r="AQ307"/>
    </row>
    <row r="308" spans="1:43">
      <c r="A308" s="2" t="s">
        <v>60</v>
      </c>
      <c r="B308" s="4">
        <v>32037.515722</v>
      </c>
      <c r="C308" s="2">
        <v>1.51</v>
      </c>
      <c r="F308" s="2">
        <v>432</v>
      </c>
      <c r="AQ308"/>
    </row>
    <row r="309" spans="1:43">
      <c r="A309" s="2" t="s">
        <v>60</v>
      </c>
      <c r="B309" s="4">
        <v>32070.38752</v>
      </c>
      <c r="C309" s="2">
        <v>1.6</v>
      </c>
      <c r="F309" s="2">
        <v>560</v>
      </c>
      <c r="AQ309"/>
    </row>
    <row r="310" spans="1:43">
      <c r="A310" s="2" t="s">
        <v>60</v>
      </c>
      <c r="B310" s="4">
        <v>32147.088382000002</v>
      </c>
      <c r="C310" s="2">
        <v>1.81</v>
      </c>
      <c r="F310" s="2">
        <v>772</v>
      </c>
      <c r="AQ310"/>
    </row>
    <row r="311" spans="1:43">
      <c r="A311" s="2" t="s">
        <v>60</v>
      </c>
      <c r="B311" s="4">
        <v>32183.612602000001</v>
      </c>
      <c r="C311" s="2">
        <v>1.91</v>
      </c>
      <c r="F311" s="2">
        <v>891</v>
      </c>
      <c r="O311" s="2">
        <v>191.28813559322032</v>
      </c>
      <c r="P311" s="2">
        <v>30.20338983050847</v>
      </c>
      <c r="Q311" s="2">
        <v>216.4576271186441</v>
      </c>
      <c r="S311" s="2">
        <v>0.24293785310734467</v>
      </c>
      <c r="AQ311"/>
    </row>
    <row r="312" spans="1:43">
      <c r="A312" s="2" t="s">
        <v>60</v>
      </c>
      <c r="B312" s="4">
        <v>32329.709481999998</v>
      </c>
      <c r="C312" s="2">
        <v>2.31</v>
      </c>
      <c r="F312" s="2">
        <v>1577</v>
      </c>
      <c r="AQ312"/>
    </row>
    <row r="313" spans="1:43">
      <c r="A313" s="2" t="s">
        <v>60</v>
      </c>
      <c r="B313" s="4">
        <v>32512.330581999999</v>
      </c>
      <c r="C313" s="2">
        <v>2.81</v>
      </c>
      <c r="F313" s="2">
        <v>2572</v>
      </c>
      <c r="O313" s="2">
        <v>482.58144329896908</v>
      </c>
      <c r="P313" s="2">
        <v>10.606185567010309</v>
      </c>
      <c r="Q313" s="2">
        <v>493.18762886597943</v>
      </c>
      <c r="S313" s="2">
        <v>0.19175257731958764</v>
      </c>
      <c r="AQ313"/>
    </row>
    <row r="314" spans="1:43">
      <c r="A314" s="2" t="s">
        <v>60</v>
      </c>
      <c r="B314" s="4">
        <v>32691.29926</v>
      </c>
      <c r="C314" s="2">
        <v>3.3</v>
      </c>
      <c r="F314" s="2">
        <v>3420.0000000000005</v>
      </c>
      <c r="AQ314"/>
    </row>
    <row r="315" spans="1:43">
      <c r="A315" s="2" t="s">
        <v>60</v>
      </c>
      <c r="B315" s="4">
        <v>32873.920360000004</v>
      </c>
      <c r="C315" s="2">
        <v>3.8</v>
      </c>
      <c r="F315" s="2">
        <v>3929</v>
      </c>
      <c r="AQ315"/>
    </row>
    <row r="316" spans="1:43">
      <c r="A316" t="s">
        <v>63</v>
      </c>
      <c r="B316" s="3">
        <v>31823</v>
      </c>
      <c r="C316" s="27">
        <v>0.92267541921497565</v>
      </c>
      <c r="D316"/>
      <c r="E316"/>
      <c r="F316">
        <v>520</v>
      </c>
      <c r="G316"/>
      <c r="H316" s="2">
        <v>170</v>
      </c>
      <c r="J316" s="2">
        <v>110</v>
      </c>
      <c r="K316" s="1">
        <v>40</v>
      </c>
      <c r="L316" s="2">
        <v>200</v>
      </c>
      <c r="M316">
        <f>K316+L316</f>
        <v>240</v>
      </c>
      <c r="N316" s="12">
        <f t="shared" ref="N316:N323" si="13">J316+M316</f>
        <v>350</v>
      </c>
      <c r="AQ316"/>
    </row>
    <row r="317" spans="1:43">
      <c r="A317" t="s">
        <v>62</v>
      </c>
      <c r="B317" s="3">
        <v>31823</v>
      </c>
      <c r="C317" s="27">
        <v>0.92267541921497565</v>
      </c>
      <c r="D317"/>
      <c r="E317"/>
      <c r="F317">
        <v>420</v>
      </c>
      <c r="G317"/>
      <c r="H317" s="2">
        <v>160</v>
      </c>
      <c r="J317" s="2">
        <v>90</v>
      </c>
      <c r="K317" s="1">
        <v>30</v>
      </c>
      <c r="L317" s="2">
        <v>140</v>
      </c>
      <c r="M317">
        <f t="shared" ref="M317:M323" si="14">K317+L317</f>
        <v>170</v>
      </c>
      <c r="N317" s="12">
        <f t="shared" si="13"/>
        <v>260</v>
      </c>
      <c r="AQ317"/>
    </row>
    <row r="318" spans="1:43">
      <c r="A318" t="s">
        <v>61</v>
      </c>
      <c r="B318" s="3">
        <v>31823</v>
      </c>
      <c r="C318" s="27">
        <v>0.92267541921497565</v>
      </c>
      <c r="D318"/>
      <c r="E318"/>
      <c r="F318">
        <v>280</v>
      </c>
      <c r="G318"/>
      <c r="H318" s="2">
        <v>120</v>
      </c>
      <c r="J318" s="2">
        <v>60</v>
      </c>
      <c r="K318" s="1">
        <v>20</v>
      </c>
      <c r="L318" s="2">
        <v>80</v>
      </c>
      <c r="M318">
        <f t="shared" si="14"/>
        <v>100</v>
      </c>
      <c r="N318" s="12">
        <f t="shared" si="13"/>
        <v>160</v>
      </c>
      <c r="AQ318"/>
    </row>
    <row r="319" spans="1:43">
      <c r="A319" t="s">
        <v>60</v>
      </c>
      <c r="B319" s="3">
        <v>31823</v>
      </c>
      <c r="C319" s="27">
        <v>0.92267541921497565</v>
      </c>
      <c r="D319"/>
      <c r="E319"/>
      <c r="F319">
        <v>190</v>
      </c>
      <c r="G319"/>
      <c r="H319" s="1">
        <v>90</v>
      </c>
      <c r="J319" s="1">
        <v>40</v>
      </c>
      <c r="K319" s="1">
        <v>10</v>
      </c>
      <c r="L319" s="1">
        <v>50</v>
      </c>
      <c r="M319">
        <f t="shared" si="14"/>
        <v>60</v>
      </c>
      <c r="N319" s="12">
        <f t="shared" si="13"/>
        <v>100</v>
      </c>
      <c r="AQ319"/>
    </row>
    <row r="320" spans="1:43">
      <c r="A320" t="s">
        <v>63</v>
      </c>
      <c r="B320" s="3">
        <v>32188</v>
      </c>
      <c r="C320" s="27">
        <v>1.9220122975932135</v>
      </c>
      <c r="D320"/>
      <c r="E320"/>
      <c r="F320">
        <v>2500</v>
      </c>
      <c r="G320"/>
      <c r="H320" s="1">
        <v>420</v>
      </c>
      <c r="J320" s="1">
        <v>400</v>
      </c>
      <c r="K320" s="1">
        <v>220</v>
      </c>
      <c r="L320" s="1">
        <v>1460</v>
      </c>
      <c r="M320">
        <f t="shared" si="14"/>
        <v>1680</v>
      </c>
      <c r="N320" s="12">
        <f t="shared" si="13"/>
        <v>2080</v>
      </c>
      <c r="T320" s="2">
        <v>1.434E-2</v>
      </c>
      <c r="U320" s="2">
        <v>5.5199999999999997E-3</v>
      </c>
      <c r="AQ320"/>
    </row>
    <row r="321" spans="1:43">
      <c r="A321" t="s">
        <v>62</v>
      </c>
      <c r="B321" s="3">
        <v>32188</v>
      </c>
      <c r="C321" s="27">
        <v>1.9220122975932135</v>
      </c>
      <c r="D321"/>
      <c r="E321"/>
      <c r="F321">
        <v>1570</v>
      </c>
      <c r="G321"/>
      <c r="H321" s="1">
        <v>290</v>
      </c>
      <c r="J321" s="1">
        <v>230</v>
      </c>
      <c r="K321" s="1">
        <v>150</v>
      </c>
      <c r="L321" s="1">
        <v>880</v>
      </c>
      <c r="M321">
        <f t="shared" si="14"/>
        <v>1030</v>
      </c>
      <c r="N321" s="12">
        <f t="shared" si="13"/>
        <v>1260</v>
      </c>
      <c r="T321" s="2">
        <v>8.3099999999999997E-3</v>
      </c>
      <c r="U321" s="2">
        <v>5.3400000000000001E-3</v>
      </c>
      <c r="AQ321"/>
    </row>
    <row r="322" spans="1:43">
      <c r="A322" t="s">
        <v>61</v>
      </c>
      <c r="B322" s="3">
        <v>32188</v>
      </c>
      <c r="C322" s="27">
        <v>1.9220122975932135</v>
      </c>
      <c r="D322"/>
      <c r="E322"/>
      <c r="F322">
        <v>1270</v>
      </c>
      <c r="G322"/>
      <c r="H322" s="1">
        <v>270</v>
      </c>
      <c r="J322" s="1">
        <v>260</v>
      </c>
      <c r="K322" s="1">
        <v>120</v>
      </c>
      <c r="L322" s="1">
        <v>610</v>
      </c>
      <c r="M322">
        <f t="shared" si="14"/>
        <v>730</v>
      </c>
      <c r="N322" s="12">
        <f t="shared" si="13"/>
        <v>990</v>
      </c>
      <c r="T322" s="2">
        <v>8.3199999999999993E-3</v>
      </c>
      <c r="U322" s="2">
        <v>5.2500000000000003E-3</v>
      </c>
      <c r="AQ322"/>
    </row>
    <row r="323" spans="1:43">
      <c r="A323" t="s">
        <v>60</v>
      </c>
      <c r="B323" s="3">
        <v>32188</v>
      </c>
      <c r="C323" s="27">
        <v>1.9220122975932135</v>
      </c>
      <c r="D323"/>
      <c r="E323"/>
      <c r="F323">
        <v>900</v>
      </c>
      <c r="G323"/>
      <c r="H323" s="1">
        <v>200</v>
      </c>
      <c r="J323" s="1">
        <v>150</v>
      </c>
      <c r="K323" s="1">
        <v>90</v>
      </c>
      <c r="L323" s="1">
        <v>450</v>
      </c>
      <c r="M323">
        <f t="shared" si="14"/>
        <v>540</v>
      </c>
      <c r="N323" s="12">
        <f t="shared" si="13"/>
        <v>690</v>
      </c>
      <c r="T323" s="1">
        <v>8.09E-3</v>
      </c>
      <c r="U323" s="1">
        <v>5.1000000000000004E-3</v>
      </c>
      <c r="AQ323"/>
    </row>
    <row r="324" spans="1:43">
      <c r="A324" s="1" t="s">
        <v>66</v>
      </c>
      <c r="B324" s="4">
        <v>33100</v>
      </c>
      <c r="C324" s="2">
        <v>0</v>
      </c>
      <c r="AE324" s="2">
        <v>0</v>
      </c>
    </row>
    <row r="325" spans="1:43">
      <c r="A325" s="1" t="s">
        <v>66</v>
      </c>
      <c r="B325" s="4">
        <v>33465.242200000001</v>
      </c>
      <c r="C325" s="2">
        <v>1.0000000000000016</v>
      </c>
      <c r="AE325" s="2">
        <v>2.7276019047619052E-4</v>
      </c>
    </row>
    <row r="326" spans="1:43">
      <c r="A326" s="1" t="s">
        <v>66</v>
      </c>
      <c r="B326" s="4">
        <v>33830.484400000001</v>
      </c>
      <c r="C326" s="2">
        <v>2.0000000000000031</v>
      </c>
      <c r="AE326" s="2">
        <v>3.6881506730956103E-3</v>
      </c>
    </row>
    <row r="327" spans="1:43">
      <c r="A327" s="1" t="s">
        <v>66</v>
      </c>
      <c r="B327" s="4">
        <v>34195.726600000002</v>
      </c>
      <c r="C327" s="2">
        <v>3.0000000000000049</v>
      </c>
      <c r="AE327" s="2">
        <v>27.203688150673095</v>
      </c>
    </row>
    <row r="328" spans="1:43">
      <c r="A328" s="1" t="s">
        <v>66</v>
      </c>
      <c r="B328" s="4">
        <v>34560.968800000002</v>
      </c>
      <c r="C328" s="2">
        <v>4.0000000000000062</v>
      </c>
      <c r="AE328" s="2">
        <v>70.503688150673099</v>
      </c>
    </row>
    <row r="329" spans="1:43">
      <c r="A329" s="1" t="s">
        <v>66</v>
      </c>
      <c r="B329" s="4">
        <v>34926.211000000003</v>
      </c>
      <c r="C329" s="2">
        <v>5.000000000000008</v>
      </c>
      <c r="AE329" s="2">
        <v>122.10368815067309</v>
      </c>
    </row>
    <row r="330" spans="1:43">
      <c r="A330" s="1" t="s">
        <v>66</v>
      </c>
      <c r="B330" s="4">
        <v>35291.453200000004</v>
      </c>
      <c r="C330" s="2">
        <v>6.0000000000000098</v>
      </c>
      <c r="AE330" s="2">
        <v>174.60368815067309</v>
      </c>
    </row>
    <row r="331" spans="1:43">
      <c r="A331" s="1" t="s">
        <v>65</v>
      </c>
      <c r="B331" s="4">
        <v>33100</v>
      </c>
      <c r="C331" s="2">
        <v>0</v>
      </c>
      <c r="AE331" s="2">
        <v>0</v>
      </c>
    </row>
    <row r="332" spans="1:43">
      <c r="A332" s="1" t="s">
        <v>65</v>
      </c>
      <c r="B332" s="4">
        <v>33465.242200000001</v>
      </c>
      <c r="C332" s="2">
        <v>1.0000000000000016</v>
      </c>
      <c r="AE332" s="2">
        <v>1.4458724761904756E-4</v>
      </c>
    </row>
    <row r="333" spans="1:43">
      <c r="A333" s="1" t="s">
        <v>65</v>
      </c>
      <c r="B333" s="4">
        <v>33830.484400000001</v>
      </c>
      <c r="C333" s="2">
        <v>2.0000000000000031</v>
      </c>
      <c r="AE333" s="2">
        <v>1.4659505842200501E-3</v>
      </c>
    </row>
    <row r="334" spans="1:43">
      <c r="A334" s="1" t="s">
        <v>65</v>
      </c>
      <c r="B334" s="4">
        <v>34195.726600000002</v>
      </c>
      <c r="C334" s="2">
        <v>3.0000000000000049</v>
      </c>
      <c r="AE334" s="2">
        <v>23.80146595058422</v>
      </c>
    </row>
    <row r="335" spans="1:43">
      <c r="A335" s="1" t="s">
        <v>65</v>
      </c>
      <c r="B335" s="4">
        <v>34560.968800000002</v>
      </c>
      <c r="C335" s="2">
        <v>4.0000000000000062</v>
      </c>
      <c r="AE335" s="2">
        <v>66.601465950584213</v>
      </c>
    </row>
    <row r="336" spans="1:43">
      <c r="A336" s="1" t="s">
        <v>65</v>
      </c>
      <c r="B336" s="4">
        <v>34926.211000000003</v>
      </c>
      <c r="C336" s="2">
        <v>5.000000000000008</v>
      </c>
      <c r="AE336" s="2">
        <v>110.30146595058422</v>
      </c>
    </row>
    <row r="337" spans="1:31">
      <c r="A337" s="1" t="s">
        <v>65</v>
      </c>
      <c r="B337" s="4">
        <v>35291.453200000004</v>
      </c>
      <c r="C337" s="2">
        <v>6.0000000000000098</v>
      </c>
      <c r="AE337" s="2">
        <v>163.35146595058421</v>
      </c>
    </row>
    <row r="338" spans="1:31">
      <c r="A338" s="1" t="s">
        <v>66</v>
      </c>
      <c r="B338" s="3">
        <v>33119</v>
      </c>
      <c r="C338" s="2">
        <v>5.2020275860784976E-2</v>
      </c>
      <c r="AA338">
        <v>0.45</v>
      </c>
      <c r="AB338" s="29"/>
    </row>
    <row r="339" spans="1:31">
      <c r="A339" s="1" t="s">
        <v>66</v>
      </c>
      <c r="B339" s="3">
        <v>33225</v>
      </c>
      <c r="C339" s="2">
        <v>0.34223865697884853</v>
      </c>
      <c r="AA339">
        <v>0.88</v>
      </c>
      <c r="AB339" s="29"/>
    </row>
    <row r="340" spans="1:31">
      <c r="A340" s="1" t="s">
        <v>66</v>
      </c>
      <c r="B340" s="3">
        <v>33365</v>
      </c>
      <c r="C340" s="2">
        <v>0.72554595279515888</v>
      </c>
      <c r="AA340">
        <v>1.1499999999999999</v>
      </c>
      <c r="AB340" s="29"/>
    </row>
    <row r="341" spans="1:31">
      <c r="A341" s="1" t="s">
        <v>66</v>
      </c>
      <c r="B341" s="3">
        <v>33399</v>
      </c>
      <c r="C341" s="2">
        <v>0.81863486749340564</v>
      </c>
      <c r="AA341">
        <v>1.1499999999999999</v>
      </c>
      <c r="AB341" s="29"/>
    </row>
    <row r="342" spans="1:31">
      <c r="A342" s="1" t="s">
        <v>66</v>
      </c>
      <c r="B342" s="3">
        <v>33430</v>
      </c>
      <c r="C342" s="2">
        <v>0.91993750995914481</v>
      </c>
      <c r="AA342">
        <v>1.19</v>
      </c>
      <c r="AB342" s="29"/>
    </row>
    <row r="343" spans="1:31">
      <c r="A343" s="1" t="s">
        <v>66</v>
      </c>
      <c r="B343"/>
      <c r="C343" s="2">
        <v>1.00755060614573</v>
      </c>
      <c r="AA343"/>
      <c r="AB343" s="29"/>
    </row>
    <row r="344" spans="1:31">
      <c r="A344" s="1" t="s">
        <v>66</v>
      </c>
      <c r="B344" s="3">
        <v>33489</v>
      </c>
      <c r="C344" s="2">
        <v>1.0896878838206536</v>
      </c>
      <c r="AA344">
        <v>1.45</v>
      </c>
      <c r="AB344" s="29"/>
    </row>
    <row r="345" spans="1:31">
      <c r="A345" s="1" t="s">
        <v>66</v>
      </c>
      <c r="B345" s="3">
        <v>33520</v>
      </c>
      <c r="C345" s="2">
        <v>1.149921887448931</v>
      </c>
      <c r="AA345">
        <v>1.69</v>
      </c>
      <c r="AB345" s="29"/>
    </row>
    <row r="346" spans="1:31">
      <c r="A346" s="1" t="s">
        <v>66</v>
      </c>
      <c r="B346" s="3">
        <v>33551</v>
      </c>
      <c r="C346" s="2">
        <v>1.243010802147178</v>
      </c>
      <c r="AA346">
        <v>2.09</v>
      </c>
      <c r="AB346" s="29"/>
    </row>
    <row r="347" spans="1:31">
      <c r="A347" s="1" t="s">
        <v>66</v>
      </c>
      <c r="B347" s="3">
        <v>33588</v>
      </c>
      <c r="C347" s="2">
        <v>1.3196722613104399</v>
      </c>
      <c r="AA347">
        <v>2.58</v>
      </c>
      <c r="AB347" s="29"/>
    </row>
    <row r="348" spans="1:31">
      <c r="A348" s="1" t="s">
        <v>66</v>
      </c>
      <c r="B348" s="3">
        <v>33623</v>
      </c>
      <c r="C348" s="2">
        <v>1.3990716297295327</v>
      </c>
      <c r="AA348">
        <v>3.17</v>
      </c>
      <c r="AB348" s="29"/>
    </row>
    <row r="349" spans="1:31">
      <c r="A349" s="1" t="s">
        <v>66</v>
      </c>
      <c r="B349"/>
      <c r="C349" s="2">
        <v>1.4948984536836103</v>
      </c>
      <c r="AA349"/>
    </row>
    <row r="350" spans="1:31">
      <c r="A350" s="1" t="s">
        <v>66</v>
      </c>
      <c r="B350" s="3">
        <v>33693</v>
      </c>
      <c r="C350" s="2">
        <v>1.5879873683818573</v>
      </c>
      <c r="AA350">
        <v>4</v>
      </c>
    </row>
    <row r="351" spans="1:31">
      <c r="A351" s="1" t="s">
        <v>66</v>
      </c>
      <c r="B351" s="3">
        <v>33771</v>
      </c>
      <c r="C351" s="2">
        <v>1.7659514700108585</v>
      </c>
      <c r="AA351">
        <v>4.1500000000000004</v>
      </c>
    </row>
    <row r="352" spans="1:31">
      <c r="A352" s="1" t="s">
        <v>66</v>
      </c>
      <c r="B352" s="3">
        <v>33819</v>
      </c>
      <c r="C352" s="2">
        <v>1.9685567549423368</v>
      </c>
      <c r="AA352">
        <v>4.16</v>
      </c>
    </row>
    <row r="353" spans="1:28">
      <c r="A353" s="1" t="s">
        <v>66</v>
      </c>
      <c r="B353" s="3">
        <v>33857</v>
      </c>
      <c r="C353" s="2">
        <v>2.094500580710553</v>
      </c>
      <c r="AA353">
        <v>4.54</v>
      </c>
      <c r="AB353">
        <v>4.75</v>
      </c>
    </row>
    <row r="354" spans="1:28">
      <c r="A354" s="1" t="s">
        <v>66</v>
      </c>
      <c r="B354" s="3">
        <v>33894</v>
      </c>
      <c r="C354" s="2">
        <v>2.1930653139204614</v>
      </c>
      <c r="AA354">
        <v>5.0599999999999996</v>
      </c>
      <c r="AB354">
        <v>5.2</v>
      </c>
    </row>
    <row r="355" spans="1:28">
      <c r="A355" s="1" t="s">
        <v>66</v>
      </c>
      <c r="B355" s="3">
        <v>33933</v>
      </c>
      <c r="C355" s="2">
        <v>2.288892137874539</v>
      </c>
      <c r="AA355">
        <v>5.86</v>
      </c>
      <c r="AB355">
        <v>5.58</v>
      </c>
    </row>
    <row r="356" spans="1:28">
      <c r="A356" s="1" t="s">
        <v>66</v>
      </c>
      <c r="B356" s="3">
        <v>33967</v>
      </c>
      <c r="C356" s="2">
        <v>2.3929326895961087</v>
      </c>
      <c r="AA356">
        <v>6.57</v>
      </c>
      <c r="AB356">
        <v>5.88</v>
      </c>
    </row>
    <row r="357" spans="1:28">
      <c r="A357" s="1" t="s">
        <v>66</v>
      </c>
      <c r="B357" s="3">
        <v>33997</v>
      </c>
      <c r="C357" s="2">
        <v>2.4805457857826942</v>
      </c>
      <c r="AA357">
        <v>6.94</v>
      </c>
      <c r="AB357">
        <v>6.6</v>
      </c>
    </row>
    <row r="358" spans="1:28">
      <c r="A358" s="1" t="s">
        <v>66</v>
      </c>
      <c r="B358" s="3">
        <v>34033</v>
      </c>
      <c r="C358" s="2">
        <v>2.5517314264342947</v>
      </c>
      <c r="AA358">
        <v>7.43</v>
      </c>
      <c r="AB358">
        <v>6.68</v>
      </c>
    </row>
    <row r="359" spans="1:28">
      <c r="A359" s="1" t="s">
        <v>66</v>
      </c>
      <c r="B359"/>
      <c r="C359" s="2">
        <v>2.6475582503883723</v>
      </c>
      <c r="AA359"/>
      <c r="AB359">
        <v>6.87</v>
      </c>
    </row>
    <row r="360" spans="1:28">
      <c r="A360" s="1" t="s">
        <v>66</v>
      </c>
      <c r="B360" s="3">
        <v>34121</v>
      </c>
      <c r="C360" s="2">
        <v>2.8748047186223276</v>
      </c>
      <c r="AA360">
        <v>8.08</v>
      </c>
      <c r="AB360">
        <v>7.24</v>
      </c>
    </row>
    <row r="361" spans="1:28">
      <c r="A361" s="1" t="s">
        <v>66</v>
      </c>
      <c r="B361" s="3">
        <v>34217</v>
      </c>
      <c r="C361" s="2">
        <v>3.1239544609029295</v>
      </c>
      <c r="AA361">
        <v>8.23</v>
      </c>
      <c r="AB361">
        <v>7.64</v>
      </c>
    </row>
    <row r="362" spans="1:28">
      <c r="A362" s="1" t="s">
        <v>66</v>
      </c>
      <c r="B362" s="3">
        <v>34284</v>
      </c>
      <c r="C362" s="2">
        <v>3.2991806532760997</v>
      </c>
      <c r="AA362">
        <v>8.76</v>
      </c>
      <c r="AB362">
        <v>8.4600000000000009</v>
      </c>
    </row>
    <row r="363" spans="1:28">
      <c r="A363" s="1" t="s">
        <v>66</v>
      </c>
      <c r="B363" s="3">
        <v>34351</v>
      </c>
      <c r="C363" s="2">
        <v>3.4689310271376086</v>
      </c>
      <c r="AA363">
        <v>9.5</v>
      </c>
      <c r="AB363">
        <v>9</v>
      </c>
    </row>
    <row r="364" spans="1:28">
      <c r="A364" s="1" t="s">
        <v>66</v>
      </c>
      <c r="B364" s="3">
        <v>34410</v>
      </c>
      <c r="C364" s="2">
        <v>3.6222539454641329</v>
      </c>
      <c r="AA364">
        <v>10.53</v>
      </c>
      <c r="AB364">
        <v>9.32</v>
      </c>
    </row>
    <row r="365" spans="1:28">
      <c r="A365" s="1" t="s">
        <v>66</v>
      </c>
      <c r="B365" s="3">
        <v>34515</v>
      </c>
      <c r="C365" s="2">
        <v>3.8960448710472115</v>
      </c>
      <c r="AA365">
        <v>10.89</v>
      </c>
      <c r="AB365">
        <v>9.68</v>
      </c>
    </row>
    <row r="366" spans="1:28">
      <c r="A366" s="1" t="s">
        <v>65</v>
      </c>
      <c r="B366" s="3">
        <v>33119</v>
      </c>
      <c r="C366" s="2">
        <v>5.2020275860784976E-2</v>
      </c>
      <c r="AA366">
        <v>0.31</v>
      </c>
      <c r="AB366" s="29"/>
    </row>
    <row r="367" spans="1:28">
      <c r="A367" s="1" t="s">
        <v>65</v>
      </c>
      <c r="B367" s="3">
        <v>33225</v>
      </c>
      <c r="C367" s="2">
        <v>0.34223865697884853</v>
      </c>
      <c r="AA367">
        <v>0.72</v>
      </c>
      <c r="AB367" s="29"/>
    </row>
    <row r="368" spans="1:28">
      <c r="A368" s="1" t="s">
        <v>65</v>
      </c>
      <c r="B368" s="3">
        <v>33365</v>
      </c>
      <c r="C368" s="2">
        <v>0.72554595279515888</v>
      </c>
      <c r="AA368">
        <v>0.91</v>
      </c>
      <c r="AB368" s="29"/>
    </row>
    <row r="369" spans="1:28">
      <c r="A369" s="1" t="s">
        <v>65</v>
      </c>
      <c r="B369" s="3">
        <v>33399</v>
      </c>
      <c r="C369" s="2">
        <v>0.81863486749340564</v>
      </c>
      <c r="AA369">
        <v>0.94</v>
      </c>
      <c r="AB369" s="29"/>
    </row>
    <row r="370" spans="1:28">
      <c r="A370" s="1" t="s">
        <v>65</v>
      </c>
      <c r="B370" s="3">
        <v>33430</v>
      </c>
      <c r="C370" s="2">
        <v>0.91993750995914481</v>
      </c>
      <c r="AA370">
        <v>0.98</v>
      </c>
      <c r="AB370" s="29"/>
    </row>
    <row r="371" spans="1:28">
      <c r="A371" s="1" t="s">
        <v>65</v>
      </c>
      <c r="B371"/>
      <c r="C371" s="2">
        <v>1.00755060614573</v>
      </c>
      <c r="AA371"/>
      <c r="AB371" s="29"/>
    </row>
    <row r="372" spans="1:28">
      <c r="A372" s="1" t="s">
        <v>65</v>
      </c>
      <c r="B372" s="3">
        <v>33489</v>
      </c>
      <c r="C372" s="2">
        <v>1.0896878838206536</v>
      </c>
      <c r="AA372">
        <v>1.24</v>
      </c>
      <c r="AB372" s="29"/>
    </row>
    <row r="373" spans="1:28">
      <c r="A373" s="1" t="s">
        <v>65</v>
      </c>
      <c r="B373" s="3">
        <v>33520</v>
      </c>
      <c r="C373" s="2">
        <v>1.149921887448931</v>
      </c>
      <c r="AA373">
        <v>1.47</v>
      </c>
    </row>
    <row r="374" spans="1:28">
      <c r="A374" s="1" t="s">
        <v>65</v>
      </c>
      <c r="B374" s="3">
        <v>33551</v>
      </c>
      <c r="C374" s="2">
        <v>1.243010802147178</v>
      </c>
      <c r="AA374">
        <v>1.77</v>
      </c>
    </row>
    <row r="375" spans="1:28">
      <c r="A375" s="1" t="s">
        <v>65</v>
      </c>
      <c r="B375" s="3">
        <v>33588</v>
      </c>
      <c r="C375" s="2">
        <v>1.3196722613104399</v>
      </c>
      <c r="AA375">
        <v>2.0499999999999998</v>
      </c>
    </row>
    <row r="376" spans="1:28">
      <c r="A376" s="1" t="s">
        <v>65</v>
      </c>
      <c r="B376" s="3">
        <v>33623</v>
      </c>
      <c r="C376" s="2">
        <v>1.3990716297295327</v>
      </c>
      <c r="AA376">
        <v>2.4</v>
      </c>
    </row>
    <row r="377" spans="1:28">
      <c r="A377" s="1" t="s">
        <v>65</v>
      </c>
      <c r="B377"/>
      <c r="C377" s="2">
        <v>1.4948984536836103</v>
      </c>
      <c r="AA377"/>
    </row>
    <row r="378" spans="1:28">
      <c r="A378" s="1" t="s">
        <v>65</v>
      </c>
      <c r="B378" s="3">
        <v>33693</v>
      </c>
      <c r="C378" s="2">
        <v>1.5879873683818573</v>
      </c>
      <c r="AA378">
        <v>2.84</v>
      </c>
    </row>
    <row r="379" spans="1:28">
      <c r="A379" s="1" t="s">
        <v>65</v>
      </c>
      <c r="B379" s="3">
        <v>33771</v>
      </c>
      <c r="C379" s="2">
        <v>1.7659514700108585</v>
      </c>
      <c r="AA379">
        <v>2.93</v>
      </c>
    </row>
    <row r="380" spans="1:28">
      <c r="A380" s="1" t="s">
        <v>65</v>
      </c>
      <c r="B380" s="3">
        <v>33819</v>
      </c>
      <c r="C380" s="2">
        <v>1.9685567549423368</v>
      </c>
      <c r="AA380">
        <v>2.92</v>
      </c>
    </row>
    <row r="381" spans="1:28">
      <c r="A381" s="1" t="s">
        <v>65</v>
      </c>
      <c r="B381" s="3">
        <v>33857</v>
      </c>
      <c r="C381" s="2">
        <v>2.094500580710553</v>
      </c>
      <c r="AA381">
        <v>3.24</v>
      </c>
      <c r="AB381">
        <v>3.52</v>
      </c>
    </row>
    <row r="382" spans="1:28">
      <c r="A382" s="1" t="s">
        <v>65</v>
      </c>
      <c r="B382" s="3">
        <v>33894</v>
      </c>
      <c r="C382" s="2">
        <v>2.1930653139204614</v>
      </c>
      <c r="AA382">
        <v>3.64</v>
      </c>
      <c r="AB382">
        <v>4</v>
      </c>
    </row>
    <row r="383" spans="1:28">
      <c r="A383" s="1" t="s">
        <v>65</v>
      </c>
      <c r="B383" s="3">
        <v>33933</v>
      </c>
      <c r="C383" s="2">
        <v>2.288892137874539</v>
      </c>
      <c r="AA383">
        <v>4.32</v>
      </c>
      <c r="AB383">
        <v>4.7300000000000004</v>
      </c>
    </row>
    <row r="384" spans="1:28">
      <c r="A384" s="1" t="s">
        <v>65</v>
      </c>
      <c r="B384" s="3">
        <v>33967</v>
      </c>
      <c r="C384" s="2">
        <v>2.3929326895961087</v>
      </c>
      <c r="AA384">
        <v>4.8899999999999997</v>
      </c>
      <c r="AB384">
        <v>5.88</v>
      </c>
    </row>
    <row r="385" spans="1:28">
      <c r="A385" s="1" t="s">
        <v>65</v>
      </c>
      <c r="B385" s="3">
        <v>33997</v>
      </c>
      <c r="C385" s="2">
        <v>2.4805457857826942</v>
      </c>
      <c r="AA385">
        <v>5.25</v>
      </c>
      <c r="AB385">
        <v>6.89</v>
      </c>
    </row>
    <row r="386" spans="1:28">
      <c r="A386" s="1" t="s">
        <v>65</v>
      </c>
      <c r="B386" s="3">
        <v>34033</v>
      </c>
      <c r="C386" s="2">
        <v>2.5517314264342947</v>
      </c>
      <c r="AA386">
        <v>5.57</v>
      </c>
      <c r="AB386">
        <v>7.64</v>
      </c>
    </row>
    <row r="387" spans="1:28">
      <c r="A387" s="1" t="s">
        <v>65</v>
      </c>
      <c r="B387"/>
      <c r="C387" s="2">
        <v>2.6475582503883723</v>
      </c>
      <c r="AA387"/>
      <c r="AB387">
        <v>8.36</v>
      </c>
    </row>
    <row r="388" spans="1:28">
      <c r="A388" s="1" t="s">
        <v>65</v>
      </c>
      <c r="B388" s="3">
        <v>34121</v>
      </c>
      <c r="C388" s="2">
        <v>2.8748047186223276</v>
      </c>
      <c r="AA388">
        <v>5.95</v>
      </c>
      <c r="AB388">
        <v>8.91</v>
      </c>
    </row>
    <row r="389" spans="1:28">
      <c r="A389" s="1" t="s">
        <v>65</v>
      </c>
      <c r="B389" s="3">
        <v>34217</v>
      </c>
      <c r="C389" s="2">
        <v>3.1239544609029295</v>
      </c>
      <c r="AA389">
        <v>6.11</v>
      </c>
      <c r="AB389">
        <v>9.5399999999999991</v>
      </c>
    </row>
    <row r="390" spans="1:28">
      <c r="A390" s="1" t="s">
        <v>65</v>
      </c>
      <c r="B390" s="3">
        <v>34284</v>
      </c>
      <c r="C390" s="2">
        <v>3.2991806532760997</v>
      </c>
      <c r="AA390">
        <v>6.52</v>
      </c>
      <c r="AB390">
        <v>10.36</v>
      </c>
    </row>
    <row r="391" spans="1:28">
      <c r="A391" s="1" t="s">
        <v>65</v>
      </c>
      <c r="B391" s="3">
        <v>34351</v>
      </c>
      <c r="C391" s="2">
        <v>3.4689310271376086</v>
      </c>
      <c r="AA391">
        <v>7.36</v>
      </c>
      <c r="AB391">
        <v>11.21</v>
      </c>
    </row>
    <row r="392" spans="1:28">
      <c r="A392" s="1" t="s">
        <v>65</v>
      </c>
      <c r="B392" s="3">
        <v>34410</v>
      </c>
      <c r="C392" s="2">
        <v>3.6222539454641329</v>
      </c>
      <c r="AA392">
        <v>8.35</v>
      </c>
      <c r="AB392">
        <v>11.84</v>
      </c>
    </row>
    <row r="393" spans="1:28">
      <c r="A393" s="1" t="s">
        <v>65</v>
      </c>
      <c r="B393" s="3">
        <v>34515</v>
      </c>
      <c r="C393" s="2">
        <v>3.8960448710472115</v>
      </c>
      <c r="AA393">
        <v>8.67</v>
      </c>
      <c r="AB393">
        <v>12.37</v>
      </c>
    </row>
    <row r="394" spans="1:28">
      <c r="A394" s="2" t="s">
        <v>73</v>
      </c>
      <c r="B394" s="4">
        <v>36289.727143239521</v>
      </c>
      <c r="C394" s="2">
        <v>1.3992524472315599</v>
      </c>
      <c r="M394" s="2"/>
      <c r="S394"/>
      <c r="AA394" s="2">
        <v>4.81395348837209</v>
      </c>
      <c r="AB394" s="2">
        <v>3.9552424288773298</v>
      </c>
    </row>
    <row r="395" spans="1:28">
      <c r="A395" s="2" t="s">
        <v>73</v>
      </c>
      <c r="B395" s="4">
        <v>36379.277894616091</v>
      </c>
      <c r="C395" s="2">
        <v>1.6445969715509301</v>
      </c>
      <c r="M395" s="2"/>
      <c r="S395"/>
      <c r="AA395" s="2">
        <v>4.81395348837209</v>
      </c>
      <c r="AB395" s="2">
        <v>4.5111272560415996</v>
      </c>
    </row>
    <row r="396" spans="1:28">
      <c r="A396" s="2" t="s">
        <v>73</v>
      </c>
      <c r="B396" s="4">
        <v>36441.525523860502</v>
      </c>
      <c r="C396" s="2">
        <v>1.8151384215356301</v>
      </c>
      <c r="M396" s="2"/>
      <c r="S396"/>
      <c r="AA396" s="2">
        <v>6.9069767441860499</v>
      </c>
      <c r="AB396" s="2">
        <v>5.6261471397980998</v>
      </c>
    </row>
    <row r="397" spans="1:28">
      <c r="A397" s="2" t="s">
        <v>73</v>
      </c>
      <c r="B397" s="4">
        <v>36510.69924862343</v>
      </c>
      <c r="C397" s="2">
        <v>2.0046554756806301</v>
      </c>
      <c r="M397" s="2"/>
      <c r="S397"/>
      <c r="AA397" s="2">
        <v>9.3488372093023209</v>
      </c>
      <c r="AB397" s="2">
        <v>6.8932586417864696</v>
      </c>
    </row>
    <row r="398" spans="1:28">
      <c r="A398" s="2" t="s">
        <v>73</v>
      </c>
      <c r="B398" s="4">
        <v>36538.455968950751</v>
      </c>
      <c r="C398" s="2">
        <v>2.0807012847965698</v>
      </c>
      <c r="M398" s="2"/>
      <c r="S398"/>
      <c r="AA398" s="2">
        <v>10.5348837209302</v>
      </c>
      <c r="AB398" s="2">
        <v>7.6539079229122002</v>
      </c>
    </row>
    <row r="399" spans="1:28">
      <c r="A399" s="2" t="s">
        <v>73</v>
      </c>
      <c r="B399" s="4">
        <v>36566.09056668706</v>
      </c>
      <c r="C399" s="2">
        <v>2.1564125114713901</v>
      </c>
      <c r="M399" s="2"/>
      <c r="S399"/>
      <c r="AA399" s="2">
        <v>11.0930232558139</v>
      </c>
      <c r="AB399" s="2">
        <v>8.0592306515753993</v>
      </c>
    </row>
    <row r="400" spans="1:28">
      <c r="A400" s="2" t="s">
        <v>73</v>
      </c>
      <c r="B400" s="4">
        <v>36596.83056745182</v>
      </c>
      <c r="C400" s="2">
        <v>2.24063169164882</v>
      </c>
      <c r="M400" s="2"/>
      <c r="S400"/>
      <c r="AA400" s="2">
        <v>11.7209302325581</v>
      </c>
      <c r="AB400" s="2">
        <v>7.4999999999999902</v>
      </c>
    </row>
    <row r="401" spans="1:28">
      <c r="A401" s="2" t="s">
        <v>73</v>
      </c>
      <c r="B401" s="4">
        <v>36593.201781890486</v>
      </c>
      <c r="C401" s="2">
        <v>2.2306898133985902</v>
      </c>
      <c r="M401" s="2"/>
      <c r="Q401" s="2">
        <v>247.74774774774701</v>
      </c>
      <c r="S401"/>
      <c r="AA401" s="2">
        <v>12.0697674418604</v>
      </c>
      <c r="AB401" s="2">
        <v>6.9417252982563404</v>
      </c>
    </row>
    <row r="402" spans="1:28">
      <c r="A402" s="2" t="s">
        <v>73</v>
      </c>
      <c r="B402" s="4">
        <v>36628.163735087182</v>
      </c>
      <c r="C402" s="2">
        <v>2.32647598654022</v>
      </c>
      <c r="M402" s="2"/>
      <c r="S402"/>
      <c r="AB402" s="2">
        <v>8.6666411746711507</v>
      </c>
    </row>
    <row r="403" spans="1:28">
      <c r="A403" s="2" t="s">
        <v>73</v>
      </c>
      <c r="B403" s="4">
        <v>36659.200319287243</v>
      </c>
      <c r="C403" s="2">
        <v>2.4115077240746401</v>
      </c>
      <c r="M403" s="2"/>
      <c r="S403"/>
      <c r="AA403" s="2">
        <v>12.1395348837209</v>
      </c>
      <c r="AB403" s="2">
        <v>8.9703464362190193</v>
      </c>
    </row>
    <row r="404" spans="1:28">
      <c r="A404" s="2" t="s">
        <v>73</v>
      </c>
      <c r="B404" s="4">
        <v>36755.729504435607</v>
      </c>
      <c r="C404" s="2">
        <v>2.6759712450290598</v>
      </c>
      <c r="M404" s="2"/>
      <c r="S404"/>
      <c r="AA404" s="2">
        <v>13.5348837209302</v>
      </c>
      <c r="AB404" s="2">
        <v>9.8306056898133907</v>
      </c>
    </row>
    <row r="405" spans="1:28">
      <c r="A405" s="2" t="s">
        <v>73</v>
      </c>
      <c r="B405" s="4">
        <v>36810.981253823797</v>
      </c>
      <c r="C405" s="2">
        <v>2.8273459008871198</v>
      </c>
      <c r="M405" s="2"/>
      <c r="S405"/>
      <c r="AA405" s="2">
        <v>15.279069767441801</v>
      </c>
      <c r="AB405" s="2">
        <v>10.5904902110737</v>
      </c>
    </row>
    <row r="406" spans="1:28">
      <c r="A406" s="2" t="s">
        <v>73</v>
      </c>
      <c r="B406" s="4">
        <v>36845.48960882533</v>
      </c>
      <c r="C406" s="2">
        <v>2.9218893392474699</v>
      </c>
      <c r="M406" s="2"/>
      <c r="S406"/>
      <c r="AA406" s="2">
        <v>16.1860465116279</v>
      </c>
      <c r="AB406" s="2">
        <v>10.9956217497705</v>
      </c>
    </row>
    <row r="407" spans="1:28">
      <c r="A407" s="2" t="s">
        <v>73</v>
      </c>
      <c r="B407" s="4">
        <v>36866.250449296414</v>
      </c>
      <c r="C407" s="2">
        <v>2.97876835423676</v>
      </c>
      <c r="M407" s="2"/>
      <c r="S407"/>
      <c r="AA407" s="2">
        <v>17.023255813953401</v>
      </c>
      <c r="AB407" s="2">
        <v>11.4011356684001</v>
      </c>
    </row>
    <row r="408" spans="1:28">
      <c r="A408" s="2" t="s">
        <v>73</v>
      </c>
      <c r="B408" s="4">
        <v>36907.615115478737</v>
      </c>
      <c r="C408" s="2">
        <v>3.09209620679106</v>
      </c>
      <c r="M408" s="2"/>
      <c r="S408"/>
      <c r="AA408" s="2">
        <v>18</v>
      </c>
      <c r="AB408" s="2">
        <v>11.7553150810645</v>
      </c>
    </row>
    <row r="409" spans="1:28">
      <c r="A409" s="2" t="s">
        <v>73</v>
      </c>
      <c r="B409" s="4">
        <v>36935.145036708469</v>
      </c>
      <c r="C409" s="2">
        <v>3.1675206485163598</v>
      </c>
      <c r="M409" s="2"/>
      <c r="S409"/>
      <c r="AA409" s="2">
        <v>18.0697674418604</v>
      </c>
      <c r="AB409" s="2">
        <v>11.856072193331199</v>
      </c>
    </row>
    <row r="410" spans="1:28">
      <c r="A410" s="2" t="s">
        <v>73</v>
      </c>
      <c r="B410" s="4">
        <v>36966.11183657081</v>
      </c>
      <c r="C410" s="2">
        <v>3.2523611960844199</v>
      </c>
      <c r="M410" s="2"/>
      <c r="Q410" s="2">
        <v>803.30330330330264</v>
      </c>
      <c r="S410"/>
      <c r="AA410" s="2">
        <v>18.488372093023202</v>
      </c>
      <c r="AB410" s="2">
        <v>11.956733710614801</v>
      </c>
    </row>
    <row r="411" spans="1:28">
      <c r="A411" s="2" t="s">
        <v>73</v>
      </c>
      <c r="B411" s="4">
        <v>36969.723176047723</v>
      </c>
      <c r="C411" s="2">
        <v>3.2622552768430699</v>
      </c>
      <c r="M411" s="2"/>
      <c r="S411"/>
      <c r="AA411" s="2">
        <v>18.906976744186</v>
      </c>
      <c r="AB411" s="2">
        <v>12.4642474762924</v>
      </c>
    </row>
    <row r="412" spans="1:28">
      <c r="A412" s="2" t="s">
        <v>73</v>
      </c>
      <c r="B412" s="4">
        <v>37028.219897139796</v>
      </c>
      <c r="C412" s="2">
        <v>3.4225202661364298</v>
      </c>
      <c r="M412" s="2"/>
      <c r="S412"/>
      <c r="AA412" s="2">
        <v>21.209302325581302</v>
      </c>
      <c r="AB412" s="2">
        <v>12.6656661058427</v>
      </c>
    </row>
    <row r="413" spans="1:28">
      <c r="A413" s="2" t="s">
        <v>73</v>
      </c>
      <c r="B413" s="4">
        <v>37059.15180483328</v>
      </c>
      <c r="C413" s="2">
        <v>3.50726521872132</v>
      </c>
      <c r="M413" s="2"/>
      <c r="S413"/>
      <c r="AA413" s="2">
        <v>21.697674418604599</v>
      </c>
      <c r="AB413" s="2">
        <v>12.6648057509941</v>
      </c>
    </row>
    <row r="414" spans="1:28">
      <c r="A414" s="2" t="s">
        <v>73</v>
      </c>
      <c r="B414" s="4">
        <v>37086.786402569589</v>
      </c>
      <c r="C414" s="2">
        <v>3.5829764453961399</v>
      </c>
      <c r="M414" s="2"/>
      <c r="S414"/>
      <c r="AA414" s="2">
        <v>21.767441860465102</v>
      </c>
      <c r="AB414" s="2">
        <v>13.070128479657299</v>
      </c>
    </row>
    <row r="415" spans="1:28">
      <c r="A415" s="2" t="s">
        <v>73</v>
      </c>
      <c r="B415" s="4">
        <v>37121.17263498011</v>
      </c>
      <c r="C415" s="2">
        <v>3.6771853013153799</v>
      </c>
      <c r="M415" s="2"/>
      <c r="S415"/>
      <c r="AA415" s="2">
        <v>21.906976744186</v>
      </c>
      <c r="AB415" s="2">
        <v>13.1199334658917</v>
      </c>
    </row>
    <row r="416" spans="1:28">
      <c r="A416" s="2" t="s">
        <v>73</v>
      </c>
      <c r="B416" s="4">
        <v>37148.754894463134</v>
      </c>
      <c r="C416" s="2">
        <v>3.75275313551544</v>
      </c>
      <c r="M416" s="2"/>
      <c r="S416"/>
      <c r="AA416" s="2">
        <v>21.906976744186</v>
      </c>
      <c r="AB416" s="2">
        <v>13.3729733863566</v>
      </c>
    </row>
    <row r="417" spans="1:28">
      <c r="A417" s="2" t="s">
        <v>73</v>
      </c>
      <c r="B417" s="4">
        <v>37172.847937060265</v>
      </c>
      <c r="C417" s="2">
        <v>3.8187614713979801</v>
      </c>
      <c r="M417" s="2"/>
      <c r="S417"/>
      <c r="AA417" s="2">
        <v>22.2558139534883</v>
      </c>
      <c r="AB417" s="2">
        <v>13.473826093606601</v>
      </c>
    </row>
    <row r="418" spans="1:28">
      <c r="A418" s="2" t="s">
        <v>73</v>
      </c>
      <c r="B418" s="4">
        <v>37207.3039538085</v>
      </c>
      <c r="C418" s="2">
        <v>3.9131615172835699</v>
      </c>
      <c r="M418" s="2"/>
      <c r="S418"/>
      <c r="AA418" s="2">
        <v>22.5348837209302</v>
      </c>
      <c r="AB418" s="2">
        <v>13.726674824105199</v>
      </c>
    </row>
    <row r="419" spans="1:28">
      <c r="A419" s="2" t="s">
        <v>73</v>
      </c>
      <c r="B419" s="4">
        <v>37238.253307586412</v>
      </c>
      <c r="C419" s="2">
        <v>3.9979542673600399</v>
      </c>
      <c r="M419" s="2"/>
      <c r="S419"/>
      <c r="AA419" s="2">
        <v>22.5348837209302</v>
      </c>
      <c r="AB419" s="2">
        <v>13.776575405322699</v>
      </c>
    </row>
    <row r="420" spans="1:28">
      <c r="A420" s="2" t="s">
        <v>73</v>
      </c>
      <c r="B420" s="4">
        <v>37269.185215279897</v>
      </c>
      <c r="C420" s="2">
        <v>4.0826992199449297</v>
      </c>
      <c r="M420" s="2"/>
      <c r="S420"/>
      <c r="AA420" s="2">
        <v>22.813953488372</v>
      </c>
      <c r="AB420" s="2">
        <v>13.775715050474099</v>
      </c>
    </row>
    <row r="421" spans="1:28">
      <c r="A421" s="2" t="s">
        <v>73</v>
      </c>
      <c r="B421" s="4">
        <v>37303.554001605997</v>
      </c>
      <c r="C421" s="2">
        <v>4.1768602783725903</v>
      </c>
      <c r="M421" s="2"/>
      <c r="S421"/>
      <c r="AA421" s="2">
        <v>23.023255813953401</v>
      </c>
      <c r="AB421" s="2">
        <v>13.774759100642299</v>
      </c>
    </row>
    <row r="422" spans="1:28">
      <c r="A422" s="2" t="s">
        <v>73</v>
      </c>
      <c r="B422" s="4">
        <v>37327.664490287549</v>
      </c>
      <c r="C422" s="2">
        <v>4.2429164117467097</v>
      </c>
      <c r="M422" s="2"/>
      <c r="S422"/>
      <c r="AA422" s="2">
        <v>23.0930232558139</v>
      </c>
      <c r="AB422" s="2">
        <v>13.9263727439583</v>
      </c>
    </row>
    <row r="423" spans="1:28">
      <c r="A423" s="2" t="s">
        <v>73</v>
      </c>
      <c r="B423" s="4">
        <v>37355.159519348425</v>
      </c>
      <c r="C423" s="2">
        <v>4.3182452584888296</v>
      </c>
      <c r="M423" s="2"/>
      <c r="Q423" s="2">
        <v>1227.4774774774701</v>
      </c>
      <c r="S423"/>
      <c r="AA423" s="2">
        <v>23.3720930232558</v>
      </c>
      <c r="AB423" s="2">
        <v>13.925607984092901</v>
      </c>
    </row>
    <row r="424" spans="1:28">
      <c r="A424" s="2" t="s">
        <v>73</v>
      </c>
      <c r="B424" s="4">
        <v>37389.580643927809</v>
      </c>
      <c r="C424" s="2">
        <v>4.41254970939125</v>
      </c>
      <c r="M424" s="2"/>
      <c r="S424"/>
      <c r="AB424" s="2">
        <v>14.0769348424594</v>
      </c>
    </row>
    <row r="425" spans="1:28">
      <c r="A425" s="2" t="s">
        <v>73</v>
      </c>
      <c r="B425" s="4">
        <v>37427.456093224224</v>
      </c>
      <c r="C425" s="2">
        <v>4.5163180636280202</v>
      </c>
      <c r="M425" s="2"/>
      <c r="S425"/>
      <c r="AB425" s="2">
        <v>14.278927041908799</v>
      </c>
    </row>
    <row r="426" spans="1:28">
      <c r="A426" s="2" t="s">
        <v>73</v>
      </c>
      <c r="B426" s="4">
        <v>37451.531689736919</v>
      </c>
      <c r="C426" s="2">
        <v>4.5822786020189596</v>
      </c>
      <c r="M426" s="2"/>
      <c r="S426"/>
      <c r="AA426" s="2">
        <v>23.790697674418599</v>
      </c>
      <c r="AB426" s="2">
        <v>14.329018813092601</v>
      </c>
    </row>
    <row r="427" spans="1:28">
      <c r="A427" s="2" t="s">
        <v>73</v>
      </c>
      <c r="B427" s="4">
        <v>37485.970260400733</v>
      </c>
      <c r="C427" s="2">
        <v>4.6766308504129697</v>
      </c>
      <c r="M427" s="2"/>
      <c r="S427"/>
      <c r="AA427" s="2">
        <v>23.581395348837201</v>
      </c>
      <c r="AB427" s="2">
        <v>14.531106607525199</v>
      </c>
    </row>
    <row r="428" spans="1:28">
      <c r="A428" s="2" t="s">
        <v>73</v>
      </c>
      <c r="B428" s="4">
        <v>37513.465289461608</v>
      </c>
      <c r="C428" s="2">
        <v>4.7519596971550904</v>
      </c>
      <c r="M428" s="2"/>
      <c r="S428"/>
      <c r="AA428" s="2">
        <v>24.209302325581302</v>
      </c>
      <c r="AB428" s="2">
        <v>14.5303418476598</v>
      </c>
    </row>
    <row r="429" spans="1:28">
      <c r="A429" s="2" t="s">
        <v>73</v>
      </c>
      <c r="B429" s="4">
        <v>37540.960318522484</v>
      </c>
      <c r="C429" s="2">
        <v>4.8272885438972102</v>
      </c>
      <c r="M429" s="2"/>
      <c r="S429"/>
      <c r="AA429" s="2">
        <v>24.209302325581302</v>
      </c>
      <c r="AB429" s="2">
        <v>14.529577087794401</v>
      </c>
    </row>
    <row r="430" spans="1:28">
      <c r="A430" s="2" t="s">
        <v>73</v>
      </c>
      <c r="B430" s="4">
        <v>37568.490239752216</v>
      </c>
      <c r="C430" s="2">
        <v>4.90271298562251</v>
      </c>
      <c r="M430" s="2"/>
      <c r="S430"/>
      <c r="AA430" s="2">
        <v>24.418604651162699</v>
      </c>
      <c r="AB430" s="2">
        <v>14.6303342000611</v>
      </c>
    </row>
    <row r="431" spans="1:28">
      <c r="A431" s="2" t="s">
        <v>73</v>
      </c>
      <c r="B431" s="4">
        <v>37613.187108060571</v>
      </c>
      <c r="C431" s="2">
        <v>5.0251701590700497</v>
      </c>
      <c r="M431" s="2"/>
      <c r="S431"/>
      <c r="AA431" s="2">
        <v>24.558139534883701</v>
      </c>
      <c r="AB431" s="2">
        <v>14.679852401345901</v>
      </c>
    </row>
    <row r="432" spans="1:28">
      <c r="A432" s="2" t="s">
        <v>73</v>
      </c>
      <c r="B432" s="4">
        <v>37633.808379856222</v>
      </c>
      <c r="C432" s="2">
        <v>5.0816667941266402</v>
      </c>
      <c r="M432" s="2"/>
      <c r="S432"/>
      <c r="AA432" s="2">
        <v>25.325581395348799</v>
      </c>
      <c r="AB432" s="2">
        <v>14.679278831446901</v>
      </c>
    </row>
    <row r="433" spans="1:28">
      <c r="A433" s="2" t="s">
        <v>73</v>
      </c>
      <c r="B433" s="4">
        <v>37664.757733634142</v>
      </c>
      <c r="C433" s="2">
        <v>5.1664595442031196</v>
      </c>
      <c r="M433" s="2"/>
      <c r="S433"/>
      <c r="AA433" s="2">
        <v>25.395348837209301</v>
      </c>
      <c r="AB433" s="2">
        <v>14.729179412664401</v>
      </c>
    </row>
    <row r="434" spans="1:28">
      <c r="A434" s="2" t="s">
        <v>73</v>
      </c>
      <c r="B434" s="4">
        <v>37688.868222315694</v>
      </c>
      <c r="C434" s="2">
        <v>5.2325156775772399</v>
      </c>
      <c r="M434" s="2"/>
      <c r="S434"/>
      <c r="AA434" s="2">
        <v>25.2558139534883</v>
      </c>
      <c r="AB434" s="2">
        <v>14.8807930559804</v>
      </c>
    </row>
    <row r="435" spans="1:28">
      <c r="A435" s="2" t="s">
        <v>73</v>
      </c>
      <c r="B435" s="4">
        <v>37761.095011853773</v>
      </c>
      <c r="C435" s="2">
        <v>5.4303972927500697</v>
      </c>
      <c r="M435" s="2"/>
      <c r="Q435" s="2">
        <v>1176.8018018017999</v>
      </c>
      <c r="S435"/>
      <c r="AA435" s="2">
        <v>25.813953488372</v>
      </c>
      <c r="AB435" s="2">
        <v>15.0310683695319</v>
      </c>
    </row>
    <row r="436" spans="1:28">
      <c r="A436" s="2" t="s">
        <v>74</v>
      </c>
      <c r="B436" s="4">
        <v>36383.255601866011</v>
      </c>
      <c r="C436" s="2">
        <v>1.6554947996329099</v>
      </c>
      <c r="M436" s="2"/>
      <c r="S436"/>
      <c r="AA436" s="2">
        <v>6.34883720930232</v>
      </c>
      <c r="AB436" s="2">
        <v>6.0846206791067496</v>
      </c>
    </row>
    <row r="437" spans="1:28">
      <c r="A437" s="2" t="s">
        <v>74</v>
      </c>
      <c r="B437" s="4">
        <v>36445.590461532578</v>
      </c>
      <c r="C437" s="2">
        <v>1.82627523707555</v>
      </c>
      <c r="M437" s="2"/>
      <c r="S437"/>
      <c r="AA437" s="2">
        <v>7.1860465116279002</v>
      </c>
      <c r="AB437" s="2">
        <v>7.45344524319363</v>
      </c>
    </row>
    <row r="438" spans="1:28">
      <c r="A438" s="2" t="s">
        <v>74</v>
      </c>
      <c r="B438" s="4">
        <v>36504.24419738452</v>
      </c>
      <c r="C438" s="2">
        <v>1.9869704037931999</v>
      </c>
      <c r="M438" s="2"/>
      <c r="S438"/>
      <c r="AA438" s="2">
        <v>9.2790697674418592</v>
      </c>
      <c r="AB438" s="2">
        <v>8.1117122973386309</v>
      </c>
    </row>
    <row r="439" spans="1:28">
      <c r="A439" s="2" t="s">
        <v>74</v>
      </c>
      <c r="B439" s="4">
        <v>36538.717660217189</v>
      </c>
      <c r="C439" s="2">
        <v>2.0814182471703799</v>
      </c>
      <c r="M439" s="2"/>
      <c r="S439"/>
      <c r="AA439" s="2">
        <v>10.1860465116279</v>
      </c>
      <c r="AB439" s="2">
        <v>8.4153219639033292</v>
      </c>
    </row>
    <row r="440" spans="1:28">
      <c r="A440" s="2" t="s">
        <v>74</v>
      </c>
      <c r="B440" s="4">
        <v>36566.282473615785</v>
      </c>
      <c r="C440" s="2">
        <v>2.1569382838788602</v>
      </c>
      <c r="M440" s="2"/>
      <c r="S440"/>
      <c r="AB440" s="2">
        <v>8.6176009483022291</v>
      </c>
    </row>
    <row r="441" spans="1:28">
      <c r="A441" s="2" t="s">
        <v>74</v>
      </c>
      <c r="B441" s="4">
        <v>36596.987582211688</v>
      </c>
      <c r="C441" s="2">
        <v>2.2410618690731101</v>
      </c>
      <c r="M441" s="2"/>
      <c r="Q441" s="2">
        <v>345.34534534534504</v>
      </c>
      <c r="S441"/>
      <c r="AA441" s="2">
        <v>9.7674418604651105</v>
      </c>
      <c r="AB441" s="2">
        <v>7.9568484245946696</v>
      </c>
    </row>
    <row r="442" spans="1:28">
      <c r="A442" s="2" t="s">
        <v>74</v>
      </c>
      <c r="B442" s="4">
        <v>36600.843166870603</v>
      </c>
      <c r="C442" s="2">
        <v>2.2516251147139799</v>
      </c>
      <c r="M442" s="2"/>
      <c r="S442"/>
      <c r="AA442" s="2">
        <v>10.116279069767399</v>
      </c>
      <c r="AB442" s="2">
        <v>9.1750152951972996</v>
      </c>
    </row>
    <row r="443" spans="1:28">
      <c r="A443" s="2" t="s">
        <v>74</v>
      </c>
      <c r="B443" s="4">
        <v>36628.442872438049</v>
      </c>
      <c r="C443" s="2">
        <v>2.3272407464056202</v>
      </c>
      <c r="M443" s="2"/>
      <c r="S443"/>
      <c r="AA443" s="2">
        <v>11.860465116279</v>
      </c>
      <c r="AB443" s="2">
        <v>9.4788161517283491</v>
      </c>
    </row>
    <row r="444" spans="1:28">
      <c r="A444" s="2" t="s">
        <v>74</v>
      </c>
      <c r="B444" s="4">
        <v>36663.021011777302</v>
      </c>
      <c r="C444" s="2">
        <v>2.4219753747323298</v>
      </c>
      <c r="M444" s="2"/>
      <c r="S444"/>
      <c r="AA444" s="2">
        <v>12.418604651162701</v>
      </c>
      <c r="AB444" s="2">
        <v>10.0869914346895</v>
      </c>
    </row>
    <row r="445" spans="1:28">
      <c r="A445" s="2" t="s">
        <v>74</v>
      </c>
      <c r="B445" s="4">
        <v>36756.060980039765</v>
      </c>
      <c r="C445" s="2">
        <v>2.6768793973692202</v>
      </c>
      <c r="M445" s="2"/>
      <c r="S445"/>
      <c r="AA445" s="2">
        <v>13.6744186046511</v>
      </c>
      <c r="AB445" s="2">
        <v>10.795063475068799</v>
      </c>
    </row>
    <row r="446" spans="1:28">
      <c r="A446" s="2" t="s">
        <v>74</v>
      </c>
      <c r="B446" s="4">
        <v>36811.173160752522</v>
      </c>
      <c r="C446" s="2">
        <v>2.8278716732945801</v>
      </c>
      <c r="M446" s="2"/>
      <c r="S446"/>
      <c r="AA446" s="2">
        <v>14.4418604651162</v>
      </c>
      <c r="AB446" s="2">
        <v>11.148860507800499</v>
      </c>
    </row>
    <row r="447" spans="1:28">
      <c r="A447" s="2" t="s">
        <v>74</v>
      </c>
      <c r="B447" s="4">
        <v>36842.227191037011</v>
      </c>
      <c r="C447" s="2">
        <v>2.91295120832058</v>
      </c>
      <c r="M447" s="2"/>
      <c r="S447"/>
      <c r="AA447" s="2">
        <v>15.418604651162701</v>
      </c>
      <c r="AB447" s="2">
        <v>11.5033267054145</v>
      </c>
    </row>
    <row r="448" spans="1:28">
      <c r="A448" s="2" t="s">
        <v>74</v>
      </c>
      <c r="B448" s="4">
        <v>36869.826896604463</v>
      </c>
      <c r="C448" s="2">
        <v>2.9885668400122301</v>
      </c>
      <c r="M448" s="2"/>
      <c r="S448"/>
      <c r="AA448" s="2">
        <v>15.6279069767441</v>
      </c>
      <c r="AB448" s="2">
        <v>11.807127561945499</v>
      </c>
    </row>
    <row r="449" spans="1:28">
      <c r="A449" s="2" t="s">
        <v>74</v>
      </c>
      <c r="B449" s="4">
        <v>36911.104332364637</v>
      </c>
      <c r="C449" s="2">
        <v>3.1016557051085898</v>
      </c>
      <c r="M449" s="2"/>
      <c r="S449"/>
      <c r="AA449" s="2">
        <v>16.325581395348799</v>
      </c>
      <c r="AB449" s="2">
        <v>11.907502294279499</v>
      </c>
    </row>
    <row r="450" spans="1:28">
      <c r="A450" s="2" t="s">
        <v>74</v>
      </c>
      <c r="B450" s="4">
        <v>36935.162482792904</v>
      </c>
      <c r="C450" s="2">
        <v>3.1675684460079498</v>
      </c>
      <c r="M450" s="2"/>
      <c r="S450"/>
      <c r="AA450" s="2">
        <v>16.813953488372</v>
      </c>
      <c r="AB450" s="2">
        <v>11.906833129397301</v>
      </c>
    </row>
    <row r="451" spans="1:28">
      <c r="A451" s="2" t="s">
        <v>74</v>
      </c>
      <c r="B451" s="4">
        <v>36976.405026384215</v>
      </c>
      <c r="C451" s="2">
        <v>3.28056171612113</v>
      </c>
      <c r="M451" s="2"/>
      <c r="Q451" s="2">
        <v>1154.279279279275</v>
      </c>
      <c r="S451"/>
      <c r="AA451" s="2">
        <v>16.744186046511601</v>
      </c>
      <c r="AB451" s="2">
        <v>11.905685989599201</v>
      </c>
    </row>
    <row r="452" spans="1:28">
      <c r="A452" s="2" t="s">
        <v>74</v>
      </c>
      <c r="B452" s="4">
        <v>36993.711542138262</v>
      </c>
      <c r="C452" s="2">
        <v>3.32797682777607</v>
      </c>
      <c r="M452" s="2"/>
      <c r="S452"/>
      <c r="AA452" s="2">
        <v>17.511627906976699</v>
      </c>
      <c r="AB452" s="2">
        <v>12.2605345671459</v>
      </c>
    </row>
    <row r="453" spans="1:28">
      <c r="A453" s="2" t="s">
        <v>74</v>
      </c>
      <c r="B453" s="4">
        <v>37028.045436295499</v>
      </c>
      <c r="C453" s="2">
        <v>3.4220422912205501</v>
      </c>
      <c r="M453" s="2"/>
      <c r="S453"/>
      <c r="AA453" s="2">
        <v>18</v>
      </c>
      <c r="AB453" s="2">
        <v>12.158056745182</v>
      </c>
    </row>
    <row r="454" spans="1:28">
      <c r="A454" s="2" t="s">
        <v>74</v>
      </c>
      <c r="B454" s="4">
        <v>37354.967612419699</v>
      </c>
      <c r="C454" s="2">
        <v>4.3177194860813604</v>
      </c>
      <c r="M454" s="2"/>
      <c r="Q454" s="2">
        <v>1458.3333333333267</v>
      </c>
      <c r="S454"/>
      <c r="AA454" s="2">
        <v>19.5348837209302</v>
      </c>
      <c r="AB454" s="2">
        <v>13.367237687366099</v>
      </c>
    </row>
    <row r="455" spans="1:28">
      <c r="A455" s="2" t="s">
        <v>74</v>
      </c>
      <c r="B455" s="4">
        <v>37396.349724686443</v>
      </c>
      <c r="C455" s="2">
        <v>4.4310951361272499</v>
      </c>
      <c r="M455" s="2"/>
      <c r="S455"/>
      <c r="AA455" s="2">
        <v>21.488372093023202</v>
      </c>
      <c r="AB455" s="2">
        <v>13.7721780360966</v>
      </c>
    </row>
    <row r="456" spans="1:28">
      <c r="A456" s="2" t="s">
        <v>74</v>
      </c>
      <c r="B456" s="4">
        <v>37423.879645916182</v>
      </c>
      <c r="C456" s="2">
        <v>4.5065195778525498</v>
      </c>
      <c r="M456" s="2"/>
      <c r="S456"/>
      <c r="AA456" s="2">
        <v>21.488372093023202</v>
      </c>
      <c r="AB456" s="2">
        <v>13.8729351483634</v>
      </c>
    </row>
    <row r="457" spans="1:28">
      <c r="A457" s="2" t="s">
        <v>74</v>
      </c>
      <c r="B457" s="4">
        <v>37451.427013230343</v>
      </c>
      <c r="C457" s="2">
        <v>4.5819918170694303</v>
      </c>
      <c r="M457" s="2"/>
      <c r="S457"/>
      <c r="AA457" s="2">
        <v>21.488372093023202</v>
      </c>
      <c r="AB457" s="2">
        <v>14.0244531966962</v>
      </c>
    </row>
    <row r="458" spans="1:28">
      <c r="A458" s="2" t="s">
        <v>74</v>
      </c>
      <c r="B458" s="4">
        <v>37489.267570357908</v>
      </c>
      <c r="C458" s="2">
        <v>4.6856645763230302</v>
      </c>
      <c r="M458" s="2"/>
      <c r="S458"/>
      <c r="AA458" s="2">
        <v>21.488372093023202</v>
      </c>
      <c r="AB458" s="2">
        <v>14.124923524013401</v>
      </c>
    </row>
    <row r="459" spans="1:28">
      <c r="A459" s="2" t="s">
        <v>74</v>
      </c>
      <c r="B459" s="4">
        <v>37513.30827470174</v>
      </c>
      <c r="C459" s="2">
        <v>4.7515295197308003</v>
      </c>
      <c r="M459" s="2"/>
      <c r="S459"/>
      <c r="AA459" s="2">
        <v>21.6279069767441</v>
      </c>
      <c r="AB459" s="2">
        <v>14.0734934230651</v>
      </c>
    </row>
    <row r="460" spans="1:28">
      <c r="A460" s="2" t="s">
        <v>74</v>
      </c>
      <c r="B460" s="4">
        <v>37544.240182395224</v>
      </c>
      <c r="C460" s="2">
        <v>4.8362744723156901</v>
      </c>
      <c r="M460" s="2"/>
      <c r="S460"/>
      <c r="AA460" s="2">
        <v>21.767441860465102</v>
      </c>
      <c r="AB460" s="2">
        <v>14.072633068216501</v>
      </c>
    </row>
    <row r="461" spans="1:28">
      <c r="A461" s="2" t="s">
        <v>74</v>
      </c>
      <c r="B461" s="4">
        <v>37575.241874426429</v>
      </c>
      <c r="C461" s="2">
        <v>4.9212106148669301</v>
      </c>
      <c r="M461" s="2"/>
      <c r="S461"/>
      <c r="AA461" s="2">
        <v>21.976744186046499</v>
      </c>
      <c r="AB461" s="2">
        <v>14.2748164576323</v>
      </c>
    </row>
    <row r="462" spans="1:28">
      <c r="A462" s="2" t="s">
        <v>74</v>
      </c>
      <c r="B462" s="4">
        <v>37606.191228204341</v>
      </c>
      <c r="C462" s="2">
        <v>5.0060033649433997</v>
      </c>
      <c r="M462" s="2"/>
      <c r="S462"/>
      <c r="AA462" s="2">
        <v>21.976744186046499</v>
      </c>
      <c r="AB462" s="2">
        <v>14.3247170388497</v>
      </c>
    </row>
    <row r="463" spans="1:28">
      <c r="A463" s="2" t="s">
        <v>74</v>
      </c>
      <c r="B463" s="4">
        <v>37633.721149434074</v>
      </c>
      <c r="C463" s="2">
        <v>5.0814278066687004</v>
      </c>
      <c r="M463" s="2"/>
      <c r="S463"/>
      <c r="AA463" s="2">
        <v>22.465116279069701</v>
      </c>
      <c r="AB463" s="2">
        <v>14.4254741511165</v>
      </c>
    </row>
    <row r="464" spans="1:28">
      <c r="A464" s="2" t="s">
        <v>74</v>
      </c>
      <c r="B464" s="4">
        <v>37668.107381844595</v>
      </c>
      <c r="C464" s="2">
        <v>5.17563666258794</v>
      </c>
      <c r="M464" s="2"/>
      <c r="S464"/>
      <c r="AA464" s="2">
        <v>22.674418604651098</v>
      </c>
      <c r="AB464" s="2">
        <v>14.4752791373508</v>
      </c>
    </row>
    <row r="465" spans="1:28">
      <c r="A465" s="2" t="s">
        <v>74</v>
      </c>
      <c r="B465" s="4">
        <v>37692.165532272862</v>
      </c>
      <c r="C465" s="2">
        <v>5.2415494034872996</v>
      </c>
      <c r="M465" s="2"/>
      <c r="S465"/>
      <c r="AA465" s="2">
        <v>22.674418604651098</v>
      </c>
      <c r="AB465" s="2">
        <v>14.474609972468601</v>
      </c>
    </row>
    <row r="466" spans="1:28">
      <c r="A466" s="2" t="s">
        <v>74</v>
      </c>
      <c r="B466" s="4">
        <v>37770.623481633018</v>
      </c>
      <c r="C466" s="2">
        <v>5.4565026894055197</v>
      </c>
      <c r="M466" s="2"/>
      <c r="Q466" s="2">
        <v>1826.2012012011965</v>
      </c>
      <c r="S466"/>
      <c r="AA466" s="2">
        <v>22.732558139534799</v>
      </c>
      <c r="AB466" s="2">
        <v>14.421666284286699</v>
      </c>
    </row>
    <row r="467" spans="1:28">
      <c r="A467" s="2" t="s">
        <v>74</v>
      </c>
      <c r="B467" s="4">
        <v>37773.589315986028</v>
      </c>
      <c r="C467" s="2">
        <v>5.4646282629754204</v>
      </c>
      <c r="M467" s="2"/>
      <c r="S467"/>
      <c r="AA467" s="2">
        <v>21.5697674418604</v>
      </c>
      <c r="AB467" s="2">
        <v>14.717692082186099</v>
      </c>
    </row>
    <row r="468" spans="1:28">
      <c r="A468" s="2" t="s">
        <v>74</v>
      </c>
      <c r="B468" s="4">
        <v>37773.662008004489</v>
      </c>
      <c r="C468" s="2">
        <v>5.4648274191903701</v>
      </c>
      <c r="M468" s="2"/>
      <c r="S468"/>
      <c r="AB468" s="2">
        <v>14.929195982461501</v>
      </c>
    </row>
    <row r="469" spans="1:28">
      <c r="A469" s="2" t="s">
        <v>73</v>
      </c>
      <c r="B469" s="4">
        <v>35972</v>
      </c>
      <c r="C469" s="2">
        <v>0.52876712328767128</v>
      </c>
      <c r="M469" s="2"/>
      <c r="S469"/>
      <c r="V469" s="2">
        <v>0.58524173027989701</v>
      </c>
    </row>
    <row r="470" spans="1:28">
      <c r="A470" s="2" t="s">
        <v>73</v>
      </c>
      <c r="B470" s="4">
        <v>36050</v>
      </c>
      <c r="C470" s="2">
        <v>0.74246575342465748</v>
      </c>
      <c r="M470" s="2"/>
      <c r="S470"/>
      <c r="V470" s="2">
        <v>1.1959287531806599</v>
      </c>
    </row>
    <row r="471" spans="1:28">
      <c r="A471" s="2" t="s">
        <v>73</v>
      </c>
      <c r="B471" s="4">
        <v>36118</v>
      </c>
      <c r="C471" s="2">
        <v>0.92876712328767119</v>
      </c>
      <c r="M471" s="2"/>
      <c r="S471"/>
      <c r="V471" s="2">
        <v>1.5267175572519001</v>
      </c>
    </row>
    <row r="472" spans="1:28">
      <c r="A472" s="2" t="s">
        <v>73</v>
      </c>
      <c r="B472" s="4">
        <v>36195</v>
      </c>
      <c r="C472" s="2">
        <v>1.1397260273972603</v>
      </c>
      <c r="M472" s="2"/>
      <c r="S472"/>
      <c r="V472" s="2">
        <v>2.35368956743002</v>
      </c>
    </row>
    <row r="473" spans="1:28">
      <c r="A473" s="2" t="s">
        <v>73</v>
      </c>
      <c r="B473" s="4">
        <v>36229</v>
      </c>
      <c r="C473" s="2">
        <v>1.2328767123287672</v>
      </c>
      <c r="M473" s="2"/>
      <c r="S473"/>
      <c r="V473" s="2">
        <v>2.8753180661577602</v>
      </c>
    </row>
    <row r="474" spans="1:28">
      <c r="A474" s="2" t="s">
        <v>73</v>
      </c>
      <c r="B474" s="4">
        <v>36263</v>
      </c>
      <c r="C474" s="2">
        <v>1.3260273972602741</v>
      </c>
      <c r="M474" s="2"/>
      <c r="S474"/>
      <c r="V474" s="2">
        <v>3.3333333333333299</v>
      </c>
    </row>
    <row r="475" spans="1:28">
      <c r="A475" s="2" t="s">
        <v>73</v>
      </c>
      <c r="B475" s="4">
        <v>36279</v>
      </c>
      <c r="C475" s="2">
        <v>1.3698630136986301</v>
      </c>
      <c r="F475" s="2">
        <v>1415.0943396226401</v>
      </c>
      <c r="M475" s="2"/>
      <c r="S475">
        <v>0.16285225937281522</v>
      </c>
    </row>
    <row r="476" spans="1:28">
      <c r="A476" s="2" t="s">
        <v>73</v>
      </c>
      <c r="B476" s="4">
        <v>36297</v>
      </c>
      <c r="C476" s="2">
        <v>1.4191780821917808</v>
      </c>
      <c r="M476" s="2"/>
      <c r="S476"/>
      <c r="V476" s="2">
        <v>3.1806615776081402</v>
      </c>
    </row>
    <row r="477" spans="1:28">
      <c r="A477" s="2" t="s">
        <v>73</v>
      </c>
      <c r="B477" s="4">
        <v>36341</v>
      </c>
      <c r="C477" s="2">
        <v>1.5397260273972602</v>
      </c>
      <c r="M477" s="2"/>
      <c r="S477"/>
      <c r="V477" s="2">
        <v>3.4987277353689499</v>
      </c>
    </row>
    <row r="478" spans="1:28">
      <c r="A478" s="2" t="s">
        <v>73</v>
      </c>
      <c r="B478" s="4">
        <v>36375</v>
      </c>
      <c r="C478" s="2">
        <v>1.6328767123287671</v>
      </c>
      <c r="M478" s="2"/>
      <c r="S478"/>
      <c r="V478" s="2">
        <v>3.46055979643765</v>
      </c>
    </row>
    <row r="479" spans="1:28">
      <c r="A479" s="2" t="s">
        <v>73</v>
      </c>
      <c r="B479" s="4">
        <v>36409</v>
      </c>
      <c r="C479" s="2">
        <v>1.726027397260274</v>
      </c>
      <c r="M479" s="2"/>
      <c r="S479"/>
      <c r="V479" s="2">
        <v>3.1933842239185699</v>
      </c>
    </row>
    <row r="480" spans="1:28">
      <c r="A480" s="2" t="s">
        <v>73</v>
      </c>
      <c r="B480" s="4">
        <v>36443</v>
      </c>
      <c r="C480" s="2">
        <v>1.8191780821917809</v>
      </c>
      <c r="M480" s="2"/>
      <c r="S480"/>
      <c r="V480" s="2">
        <v>3.21882951653944</v>
      </c>
    </row>
    <row r="481" spans="1:22">
      <c r="A481" s="2" t="s">
        <v>73</v>
      </c>
      <c r="B481" s="4">
        <v>36484</v>
      </c>
      <c r="C481" s="2">
        <v>1.9315068493150684</v>
      </c>
      <c r="M481" s="2"/>
      <c r="S481"/>
      <c r="V481" s="2">
        <v>3.0534351145038099</v>
      </c>
    </row>
    <row r="482" spans="1:22">
      <c r="A482" s="2" t="s">
        <v>73</v>
      </c>
      <c r="B482" s="4">
        <v>36520</v>
      </c>
      <c r="C482" s="2">
        <v>2.0301369863013701</v>
      </c>
      <c r="M482" s="2"/>
      <c r="S482"/>
      <c r="V482" s="2">
        <v>3.9949109414758199</v>
      </c>
    </row>
    <row r="483" spans="1:22">
      <c r="A483" s="2" t="s">
        <v>73</v>
      </c>
      <c r="B483" s="4">
        <v>36555</v>
      </c>
      <c r="C483" s="2">
        <v>2.1260273972602741</v>
      </c>
      <c r="M483" s="2"/>
      <c r="S483"/>
      <c r="V483" s="2">
        <v>3.7022900763358702</v>
      </c>
    </row>
    <row r="484" spans="1:22">
      <c r="A484" s="2" t="s">
        <v>73</v>
      </c>
      <c r="B484" s="4">
        <v>36589</v>
      </c>
      <c r="C484" s="2">
        <v>2.2191780821917808</v>
      </c>
      <c r="M484" s="2"/>
      <c r="S484"/>
      <c r="V484" s="2">
        <v>3.8422391857506302</v>
      </c>
    </row>
    <row r="485" spans="1:22">
      <c r="A485" s="2" t="s">
        <v>73</v>
      </c>
      <c r="B485" s="4">
        <v>36629</v>
      </c>
      <c r="C485" s="2">
        <v>2.3287671232876712</v>
      </c>
      <c r="M485" s="2"/>
      <c r="S485"/>
      <c r="V485" s="2">
        <v>3.68956743002544</v>
      </c>
    </row>
    <row r="486" spans="1:22">
      <c r="A486" s="2" t="s">
        <v>73</v>
      </c>
      <c r="B486" s="4">
        <v>36643</v>
      </c>
      <c r="C486" s="2">
        <v>2.3671232876712329</v>
      </c>
      <c r="F486" s="2">
        <v>5695.7547169811296</v>
      </c>
      <c r="M486" s="2"/>
      <c r="S486"/>
    </row>
    <row r="487" spans="1:22">
      <c r="A487" s="2" t="s">
        <v>73</v>
      </c>
      <c r="B487" s="4">
        <v>36653</v>
      </c>
      <c r="C487" s="2">
        <v>2.3945205479452056</v>
      </c>
      <c r="F487" s="2">
        <v>5341.9811320754698</v>
      </c>
      <c r="M487" s="2"/>
      <c r="S487">
        <v>0.14620414942598853</v>
      </c>
    </row>
    <row r="488" spans="1:22">
      <c r="A488" s="2" t="s">
        <v>73</v>
      </c>
      <c r="B488" s="4">
        <v>36653</v>
      </c>
      <c r="C488" s="2">
        <v>2.3945205479452056</v>
      </c>
      <c r="F488" s="2">
        <v>5554.2452830188604</v>
      </c>
      <c r="M488" s="2"/>
      <c r="S488"/>
    </row>
    <row r="489" spans="1:22">
      <c r="A489" s="2" t="s">
        <v>73</v>
      </c>
      <c r="B489" s="4">
        <v>36664</v>
      </c>
      <c r="C489" s="2">
        <v>2.4246575342465753</v>
      </c>
      <c r="M489" s="2"/>
      <c r="S489"/>
      <c r="V489" s="2">
        <v>3.2442748091603</v>
      </c>
    </row>
    <row r="490" spans="1:22">
      <c r="A490" s="2" t="s">
        <v>73</v>
      </c>
      <c r="B490" s="4">
        <v>36705</v>
      </c>
      <c r="C490" s="2">
        <v>2.536986301369863</v>
      </c>
      <c r="M490" s="2"/>
      <c r="S490"/>
      <c r="V490" s="2">
        <v>2.4681933842239099</v>
      </c>
    </row>
    <row r="491" spans="1:22">
      <c r="A491" s="2" t="s">
        <v>73</v>
      </c>
      <c r="B491" s="4">
        <v>36776</v>
      </c>
      <c r="C491" s="2">
        <v>2.7315068493150685</v>
      </c>
      <c r="M491" s="2"/>
      <c r="S491"/>
      <c r="V491" s="2">
        <v>3.15521628498727</v>
      </c>
    </row>
    <row r="492" spans="1:22">
      <c r="A492" s="2" t="s">
        <v>73</v>
      </c>
      <c r="B492" s="4">
        <v>36814</v>
      </c>
      <c r="C492" s="2">
        <v>2.8356164383561642</v>
      </c>
      <c r="M492" s="2"/>
      <c r="S492"/>
      <c r="V492" s="2">
        <v>2.79898218829516</v>
      </c>
    </row>
    <row r="493" spans="1:22">
      <c r="A493" s="2" t="s">
        <v>73</v>
      </c>
      <c r="B493" s="4">
        <v>36844</v>
      </c>
      <c r="C493" s="2">
        <v>2.9178082191780823</v>
      </c>
      <c r="M493" s="2"/>
      <c r="S493"/>
      <c r="V493" s="2">
        <v>3.1170483460559701</v>
      </c>
    </row>
    <row r="494" spans="1:22">
      <c r="A494" s="2" t="s">
        <v>73</v>
      </c>
      <c r="B494" s="4">
        <v>36888</v>
      </c>
      <c r="C494" s="2">
        <v>3.0383561643835617</v>
      </c>
      <c r="M494" s="2"/>
      <c r="S494"/>
      <c r="V494" s="2">
        <v>3.46055979643765</v>
      </c>
    </row>
    <row r="495" spans="1:22">
      <c r="A495" s="2" t="s">
        <v>73</v>
      </c>
      <c r="B495" s="4">
        <v>36922</v>
      </c>
      <c r="C495" s="2">
        <v>3.1315068493150684</v>
      </c>
      <c r="M495" s="2"/>
      <c r="S495"/>
      <c r="V495" s="2">
        <v>2.9770992366412199</v>
      </c>
    </row>
    <row r="496" spans="1:22">
      <c r="A496" s="2" t="s">
        <v>73</v>
      </c>
      <c r="B496" s="4">
        <v>36956</v>
      </c>
      <c r="C496" s="2">
        <v>3.2246575342465755</v>
      </c>
      <c r="M496" s="2"/>
      <c r="S496"/>
      <c r="V496" s="2">
        <v>2.8880407124681899</v>
      </c>
    </row>
    <row r="497" spans="1:22">
      <c r="A497" s="2" t="s">
        <v>73</v>
      </c>
      <c r="B497" s="4">
        <v>36990</v>
      </c>
      <c r="C497" s="2">
        <v>3.3178082191780822</v>
      </c>
      <c r="M497" s="2"/>
      <c r="S497"/>
      <c r="V497" s="2">
        <v>2.5445292620865101</v>
      </c>
    </row>
    <row r="498" spans="1:22">
      <c r="A498" s="2" t="s">
        <v>73</v>
      </c>
      <c r="B498" s="4">
        <v>37031</v>
      </c>
      <c r="C498" s="2">
        <v>3.43013698630137</v>
      </c>
      <c r="M498" s="2"/>
      <c r="S498"/>
      <c r="V498" s="2">
        <v>2.2773536895674198</v>
      </c>
    </row>
    <row r="499" spans="1:22">
      <c r="A499" s="2" t="s">
        <v>73</v>
      </c>
      <c r="B499" s="4">
        <v>37038</v>
      </c>
      <c r="C499" s="2">
        <v>3.4493150684931506</v>
      </c>
      <c r="F499" s="2">
        <v>9375</v>
      </c>
      <c r="M499" s="2"/>
      <c r="S499">
        <v>0.13167754321612643</v>
      </c>
    </row>
    <row r="500" spans="1:22">
      <c r="A500" s="2" t="s">
        <v>73</v>
      </c>
      <c r="B500" s="4">
        <v>37041</v>
      </c>
      <c r="C500" s="2">
        <v>3.4575342465753423</v>
      </c>
      <c r="F500" s="2">
        <v>8950.4716981132005</v>
      </c>
      <c r="M500" s="2"/>
      <c r="S500"/>
    </row>
    <row r="501" spans="1:22">
      <c r="A501" s="2" t="s">
        <v>73</v>
      </c>
      <c r="B501" s="4">
        <v>37041</v>
      </c>
      <c r="C501" s="2">
        <v>3.4575342465753423</v>
      </c>
      <c r="F501" s="2">
        <v>9658.0188679245293</v>
      </c>
      <c r="M501" s="2"/>
      <c r="S501"/>
    </row>
    <row r="502" spans="1:22">
      <c r="A502" s="2" t="s">
        <v>73</v>
      </c>
      <c r="B502" s="4">
        <v>37069</v>
      </c>
      <c r="C502" s="2">
        <v>3.5342465753424657</v>
      </c>
      <c r="M502" s="2"/>
      <c r="S502"/>
      <c r="V502" s="2">
        <v>1.8702290076335799</v>
      </c>
    </row>
    <row r="503" spans="1:22">
      <c r="A503" s="2" t="s">
        <v>73</v>
      </c>
      <c r="B503" s="4">
        <v>37099</v>
      </c>
      <c r="C503" s="2">
        <v>3.6164383561643834</v>
      </c>
      <c r="M503" s="2"/>
      <c r="S503"/>
      <c r="V503" s="2">
        <v>2.2646310432569901</v>
      </c>
    </row>
    <row r="504" spans="1:22">
      <c r="A504" s="2" t="s">
        <v>73</v>
      </c>
      <c r="B504" s="4">
        <v>37137</v>
      </c>
      <c r="C504" s="2">
        <v>3.7205479452054795</v>
      </c>
      <c r="M504" s="2"/>
      <c r="S504"/>
      <c r="V504" s="2">
        <v>2.3027989821882899</v>
      </c>
    </row>
    <row r="505" spans="1:22">
      <c r="A505" s="2" t="s">
        <v>73</v>
      </c>
      <c r="B505" s="4">
        <v>37181</v>
      </c>
      <c r="C505" s="2">
        <v>3.8410958904109589</v>
      </c>
      <c r="M505" s="2"/>
      <c r="S505"/>
      <c r="V505" s="2">
        <v>2.4300254452926202</v>
      </c>
    </row>
    <row r="506" spans="1:22">
      <c r="A506" s="2" t="s">
        <v>73</v>
      </c>
      <c r="B506" s="4">
        <v>37215</v>
      </c>
      <c r="C506" s="2">
        <v>3.9342465753424656</v>
      </c>
      <c r="M506" s="2"/>
      <c r="S506"/>
      <c r="V506" s="2">
        <v>1.97201017811704</v>
      </c>
    </row>
    <row r="507" spans="1:22">
      <c r="A507" s="2" t="s">
        <v>73</v>
      </c>
      <c r="B507" s="4">
        <v>37439</v>
      </c>
      <c r="C507" s="2">
        <v>4.5479452054794525</v>
      </c>
      <c r="F507" s="2">
        <v>12275.943396226399</v>
      </c>
      <c r="M507" s="2"/>
      <c r="S507">
        <v>0.10352259943637081</v>
      </c>
    </row>
    <row r="508" spans="1:22">
      <c r="A508" s="2" t="s">
        <v>73</v>
      </c>
      <c r="B508" s="4">
        <v>37439</v>
      </c>
      <c r="C508" s="2">
        <v>4.5479452054794525</v>
      </c>
      <c r="F508" s="2">
        <v>12983.490566037699</v>
      </c>
      <c r="M508" s="2"/>
      <c r="S508"/>
    </row>
    <row r="509" spans="1:22">
      <c r="A509" s="2" t="s">
        <v>73</v>
      </c>
      <c r="B509" s="4">
        <v>37442</v>
      </c>
      <c r="C509" s="2">
        <v>4.5561643835616437</v>
      </c>
      <c r="F509" s="2">
        <v>13408.0188679245</v>
      </c>
      <c r="M509" s="2"/>
      <c r="S509"/>
    </row>
    <row r="510" spans="1:22">
      <c r="A510" s="2" t="s">
        <v>74</v>
      </c>
      <c r="B510" s="4">
        <v>35973</v>
      </c>
      <c r="C510" s="2">
        <v>0.53150684931506853</v>
      </c>
      <c r="M510" s="2"/>
      <c r="S510"/>
      <c r="V510" s="2">
        <v>0.48223350253807001</v>
      </c>
    </row>
    <row r="511" spans="1:22">
      <c r="A511" s="2" t="s">
        <v>74</v>
      </c>
      <c r="B511" s="4">
        <v>36051</v>
      </c>
      <c r="C511" s="2">
        <v>0.74520547945205484</v>
      </c>
      <c r="M511" s="2"/>
      <c r="S511"/>
      <c r="V511" s="2">
        <v>0.87563451776649703</v>
      </c>
    </row>
    <row r="512" spans="1:22">
      <c r="A512" s="2" t="s">
        <v>74</v>
      </c>
      <c r="B512" s="4">
        <v>36116</v>
      </c>
      <c r="C512" s="2">
        <v>0.92328767123287669</v>
      </c>
      <c r="M512" s="2"/>
      <c r="S512"/>
      <c r="V512" s="2">
        <v>1.0279187817258799</v>
      </c>
    </row>
    <row r="513" spans="1:22">
      <c r="A513" s="2" t="s">
        <v>74</v>
      </c>
      <c r="B513" s="4">
        <v>36194</v>
      </c>
      <c r="C513" s="2">
        <v>1.1369863013698631</v>
      </c>
      <c r="M513" s="2"/>
      <c r="S513"/>
      <c r="V513" s="2">
        <v>1.3071065989847701</v>
      </c>
    </row>
    <row r="514" spans="1:22">
      <c r="A514" s="2" t="s">
        <v>74</v>
      </c>
      <c r="B514" s="4">
        <v>36229</v>
      </c>
      <c r="C514" s="2">
        <v>1.2328767123287672</v>
      </c>
      <c r="M514" s="2"/>
      <c r="S514"/>
      <c r="V514" s="2">
        <v>2.14467005076142</v>
      </c>
    </row>
    <row r="515" spans="1:22">
      <c r="A515" s="2" t="s">
        <v>74</v>
      </c>
      <c r="B515" s="4">
        <v>36263</v>
      </c>
      <c r="C515" s="2">
        <v>1.3260273972602741</v>
      </c>
      <c r="M515" s="2"/>
      <c r="S515"/>
      <c r="V515" s="2">
        <v>2.41116751269035</v>
      </c>
    </row>
    <row r="516" spans="1:22">
      <c r="A516" s="2" t="s">
        <v>74</v>
      </c>
      <c r="B516" s="4">
        <v>36279</v>
      </c>
      <c r="C516" s="2">
        <v>1.3698630136986301</v>
      </c>
      <c r="F516" s="2">
        <v>1450.4716981132001</v>
      </c>
      <c r="M516" s="2"/>
      <c r="S516">
        <v>0.22663536676595794</v>
      </c>
    </row>
    <row r="517" spans="1:22">
      <c r="A517" s="2" t="s">
        <v>74</v>
      </c>
      <c r="B517" s="4">
        <v>36289</v>
      </c>
      <c r="C517" s="2">
        <v>1.3972602739726028</v>
      </c>
      <c r="F517" s="2">
        <v>1308.96226415094</v>
      </c>
      <c r="M517" s="2"/>
      <c r="S517"/>
    </row>
    <row r="518" spans="1:22">
      <c r="A518" s="2" t="s">
        <v>74</v>
      </c>
      <c r="B518" s="4">
        <v>36289</v>
      </c>
      <c r="C518" s="2">
        <v>1.3972602739726028</v>
      </c>
      <c r="F518" s="2">
        <v>1591.98113207547</v>
      </c>
      <c r="M518" s="2"/>
      <c r="S518"/>
    </row>
    <row r="519" spans="1:22">
      <c r="A519" s="2" t="s">
        <v>74</v>
      </c>
      <c r="B519" s="4">
        <v>36297</v>
      </c>
      <c r="C519" s="2">
        <v>1.4191780821917808</v>
      </c>
      <c r="M519" s="2"/>
      <c r="S519"/>
      <c r="V519" s="2">
        <v>2.1954314720812098</v>
      </c>
    </row>
    <row r="520" spans="1:22">
      <c r="A520" s="2" t="s">
        <v>74</v>
      </c>
      <c r="B520" s="4">
        <v>36338</v>
      </c>
      <c r="C520" s="2">
        <v>1.5315068493150685</v>
      </c>
      <c r="M520" s="2"/>
      <c r="S520"/>
      <c r="V520" s="2">
        <v>2.5253807106598898</v>
      </c>
    </row>
    <row r="521" spans="1:22">
      <c r="A521" s="2" t="s">
        <v>74</v>
      </c>
      <c r="B521" s="4">
        <v>36375</v>
      </c>
      <c r="C521" s="2">
        <v>1.6328767123287671</v>
      </c>
      <c r="M521" s="2"/>
      <c r="S521"/>
      <c r="V521" s="2">
        <v>2.5634517766497402</v>
      </c>
    </row>
    <row r="522" spans="1:22">
      <c r="A522" s="2" t="s">
        <v>74</v>
      </c>
      <c r="B522" s="4">
        <v>36409</v>
      </c>
      <c r="C522" s="2">
        <v>1.726027397260274</v>
      </c>
      <c r="M522" s="2"/>
      <c r="S522"/>
      <c r="V522" s="2">
        <v>2.2208121827411098</v>
      </c>
    </row>
    <row r="523" spans="1:22">
      <c r="A523" s="2" t="s">
        <v>74</v>
      </c>
      <c r="B523" s="4">
        <v>36446</v>
      </c>
      <c r="C523" s="2">
        <v>1.8273972602739725</v>
      </c>
      <c r="M523" s="2"/>
      <c r="S523"/>
      <c r="V523" s="2">
        <v>1.7258883248730901</v>
      </c>
    </row>
    <row r="524" spans="1:22">
      <c r="A524" s="2" t="s">
        <v>74</v>
      </c>
      <c r="B524" s="4">
        <v>36487</v>
      </c>
      <c r="C524" s="2">
        <v>1.9397260273972603</v>
      </c>
      <c r="M524" s="2"/>
      <c r="S524"/>
      <c r="V524" s="2">
        <v>2.2461928934010098</v>
      </c>
    </row>
    <row r="525" spans="1:22">
      <c r="A525" s="2" t="s">
        <v>74</v>
      </c>
      <c r="B525" s="4">
        <v>36522</v>
      </c>
      <c r="C525" s="2">
        <v>2.0356164383561643</v>
      </c>
      <c r="M525" s="2"/>
      <c r="S525"/>
      <c r="V525" s="2">
        <v>3.2233502538071002</v>
      </c>
    </row>
    <row r="526" spans="1:22">
      <c r="A526" s="2" t="s">
        <v>74</v>
      </c>
      <c r="B526" s="4">
        <v>36552</v>
      </c>
      <c r="C526" s="2">
        <v>2.117808219178082</v>
      </c>
      <c r="M526" s="2"/>
      <c r="S526"/>
      <c r="V526" s="2">
        <v>2.75380710659898</v>
      </c>
    </row>
    <row r="527" spans="1:22">
      <c r="A527" s="2" t="s">
        <v>74</v>
      </c>
      <c r="B527" s="4">
        <v>36590</v>
      </c>
      <c r="C527" s="2">
        <v>2.2219178082191782</v>
      </c>
      <c r="M527" s="2"/>
      <c r="S527"/>
      <c r="V527" s="2">
        <v>2.9822335025380702</v>
      </c>
    </row>
    <row r="528" spans="1:22">
      <c r="A528" s="2" t="s">
        <v>74</v>
      </c>
      <c r="B528" s="4">
        <v>36631</v>
      </c>
      <c r="C528" s="2">
        <v>2.3342465753424659</v>
      </c>
      <c r="M528" s="2"/>
      <c r="S528"/>
      <c r="V528" s="2">
        <v>2.9060913705583702</v>
      </c>
    </row>
    <row r="529" spans="1:22">
      <c r="A529" s="2" t="s">
        <v>74</v>
      </c>
      <c r="B529" s="4">
        <v>36646</v>
      </c>
      <c r="C529" s="2">
        <v>2.3753424657534246</v>
      </c>
      <c r="F529" s="2">
        <v>4846.6981132075398</v>
      </c>
      <c r="M529" s="2"/>
      <c r="S529"/>
    </row>
    <row r="530" spans="1:22">
      <c r="A530" s="2" t="s">
        <v>74</v>
      </c>
      <c r="B530" s="4">
        <v>36650</v>
      </c>
      <c r="C530" s="2">
        <v>2.3863013698630136</v>
      </c>
      <c r="F530" s="2">
        <v>4492.9245283018799</v>
      </c>
      <c r="M530" s="2"/>
      <c r="S530">
        <v>0.27432798145386789</v>
      </c>
    </row>
    <row r="531" spans="1:22">
      <c r="A531" s="2" t="s">
        <v>74</v>
      </c>
      <c r="B531" s="4">
        <v>36653</v>
      </c>
      <c r="C531" s="2">
        <v>2.3945205479452056</v>
      </c>
      <c r="F531" s="2">
        <v>4245.28301886792</v>
      </c>
      <c r="M531" s="2"/>
      <c r="S531"/>
    </row>
    <row r="532" spans="1:22">
      <c r="A532" s="2" t="s">
        <v>74</v>
      </c>
      <c r="B532" s="4">
        <v>36668</v>
      </c>
      <c r="C532" s="2">
        <v>2.4356164383561643</v>
      </c>
      <c r="M532" s="2"/>
      <c r="S532"/>
      <c r="V532" s="2">
        <v>2.6522842639593902</v>
      </c>
    </row>
    <row r="533" spans="1:22">
      <c r="A533" s="2" t="s">
        <v>74</v>
      </c>
      <c r="B533" s="4">
        <v>36701</v>
      </c>
      <c r="C533" s="2">
        <v>2.526027397260274</v>
      </c>
      <c r="M533" s="2"/>
      <c r="S533"/>
      <c r="V533" s="2">
        <v>2.2969543147208098</v>
      </c>
    </row>
    <row r="534" spans="1:22">
      <c r="A534" s="2" t="s">
        <v>74</v>
      </c>
      <c r="B534" s="4">
        <v>36776</v>
      </c>
      <c r="C534" s="2">
        <v>2.7315068493150685</v>
      </c>
      <c r="M534" s="2"/>
      <c r="S534"/>
      <c r="V534" s="2">
        <v>2.2081218274111598</v>
      </c>
    </row>
    <row r="535" spans="1:22">
      <c r="A535" s="2" t="s">
        <v>74</v>
      </c>
      <c r="B535" s="4">
        <v>36810</v>
      </c>
      <c r="C535" s="2">
        <v>2.8246575342465752</v>
      </c>
      <c r="M535" s="2"/>
      <c r="S535"/>
      <c r="V535" s="2">
        <v>1.6243654822335001</v>
      </c>
    </row>
    <row r="536" spans="1:22">
      <c r="A536" s="2" t="s">
        <v>74</v>
      </c>
      <c r="B536" s="4">
        <v>36848</v>
      </c>
      <c r="C536" s="2">
        <v>2.9287671232876713</v>
      </c>
      <c r="M536" s="2"/>
      <c r="S536"/>
      <c r="V536" s="2">
        <v>2.2335025380710598</v>
      </c>
    </row>
    <row r="537" spans="1:22">
      <c r="A537" s="2" t="s">
        <v>74</v>
      </c>
      <c r="B537" s="4">
        <v>36889</v>
      </c>
      <c r="C537" s="2">
        <v>3.0410958904109591</v>
      </c>
      <c r="M537" s="2"/>
      <c r="S537"/>
      <c r="V537" s="2">
        <v>2.4746192893401</v>
      </c>
    </row>
    <row r="538" spans="1:22">
      <c r="A538" s="2" t="s">
        <v>74</v>
      </c>
      <c r="B538" s="4">
        <v>36919</v>
      </c>
      <c r="C538" s="2">
        <v>3.1232876712328768</v>
      </c>
      <c r="M538" s="2"/>
      <c r="S538"/>
      <c r="V538" s="2">
        <v>2.2081218274111598</v>
      </c>
    </row>
    <row r="539" spans="1:22">
      <c r="A539" s="2" t="s">
        <v>74</v>
      </c>
      <c r="B539" s="4">
        <v>36956</v>
      </c>
      <c r="C539" s="2">
        <v>3.2246575342465755</v>
      </c>
      <c r="M539" s="2"/>
      <c r="S539"/>
      <c r="V539" s="2">
        <v>2.01776649746192</v>
      </c>
    </row>
    <row r="540" spans="1:22">
      <c r="A540" s="2" t="s">
        <v>74</v>
      </c>
      <c r="B540" s="4">
        <v>36993</v>
      </c>
      <c r="C540" s="2">
        <v>3.3260273972602739</v>
      </c>
      <c r="M540" s="2"/>
      <c r="S540"/>
      <c r="V540" s="2">
        <v>1.8147208121827401</v>
      </c>
    </row>
    <row r="541" spans="1:22">
      <c r="A541" s="2" t="s">
        <v>74</v>
      </c>
      <c r="B541" s="4">
        <v>37034</v>
      </c>
      <c r="C541" s="2">
        <v>3.4383561643835616</v>
      </c>
      <c r="M541" s="2"/>
      <c r="S541"/>
      <c r="V541" s="2">
        <v>1.7131979695431401</v>
      </c>
    </row>
    <row r="542" spans="1:22">
      <c r="A542" s="2" t="s">
        <v>74</v>
      </c>
      <c r="B542" s="4">
        <v>37041</v>
      </c>
      <c r="C542" s="2">
        <v>3.4575342465753423</v>
      </c>
      <c r="F542" s="2">
        <v>7181.6037735848995</v>
      </c>
      <c r="M542" s="2"/>
      <c r="S542"/>
    </row>
    <row r="543" spans="1:22">
      <c r="A543" s="2" t="s">
        <v>74</v>
      </c>
      <c r="B543" s="4">
        <v>37044</v>
      </c>
      <c r="C543" s="2">
        <v>3.4657534246575343</v>
      </c>
      <c r="F543" s="2">
        <v>6615.566037735849</v>
      </c>
      <c r="M543" s="2"/>
      <c r="S543"/>
    </row>
    <row r="544" spans="1:22">
      <c r="A544" s="2" t="s">
        <v>74</v>
      </c>
      <c r="B544" s="4">
        <v>37048</v>
      </c>
      <c r="C544" s="2">
        <v>3.4767123287671233</v>
      </c>
      <c r="F544" s="2">
        <v>6863.2075471698099</v>
      </c>
      <c r="M544" s="2"/>
      <c r="S544">
        <v>0.20354056631801984</v>
      </c>
    </row>
    <row r="545" spans="1:66">
      <c r="A545" s="2" t="s">
        <v>74</v>
      </c>
      <c r="B545" s="4">
        <v>37068</v>
      </c>
      <c r="C545" s="2">
        <v>3.5315068493150683</v>
      </c>
      <c r="M545" s="2"/>
      <c r="S545"/>
      <c r="V545" s="2">
        <v>1.5609137055837501</v>
      </c>
    </row>
    <row r="546" spans="1:66">
      <c r="A546" s="2" t="s">
        <v>74</v>
      </c>
      <c r="B546" s="4">
        <v>37105</v>
      </c>
      <c r="C546" s="2">
        <v>3.6328767123287671</v>
      </c>
      <c r="M546" s="2"/>
      <c r="S546"/>
      <c r="V546" s="2">
        <v>1.7131979695431401</v>
      </c>
    </row>
    <row r="547" spans="1:66">
      <c r="A547" s="2" t="s">
        <v>74</v>
      </c>
      <c r="B547" s="4">
        <v>37139</v>
      </c>
      <c r="C547" s="2">
        <v>3.7260273972602738</v>
      </c>
      <c r="M547" s="2"/>
      <c r="S547"/>
      <c r="V547" s="2">
        <v>1.4847715736040601</v>
      </c>
    </row>
    <row r="548" spans="1:66">
      <c r="A548" s="2" t="s">
        <v>74</v>
      </c>
      <c r="B548" s="4">
        <v>37180</v>
      </c>
      <c r="C548" s="2">
        <v>3.8383561643835615</v>
      </c>
      <c r="M548" s="2"/>
      <c r="S548"/>
      <c r="V548" s="2">
        <v>1.99238578680203</v>
      </c>
    </row>
    <row r="549" spans="1:66">
      <c r="A549" s="2" t="s">
        <v>74</v>
      </c>
      <c r="B549" s="4">
        <v>37218</v>
      </c>
      <c r="C549" s="2">
        <v>3.9424657534246577</v>
      </c>
      <c r="M549" s="2"/>
      <c r="S549"/>
      <c r="V549" s="2">
        <v>1.6116751269035501</v>
      </c>
    </row>
    <row r="550" spans="1:66">
      <c r="A550" s="2" t="s">
        <v>74</v>
      </c>
      <c r="B550" s="4">
        <v>37449</v>
      </c>
      <c r="C550" s="2">
        <v>4.5753424657534243</v>
      </c>
      <c r="F550" s="2">
        <v>10436.3207547169</v>
      </c>
      <c r="M550" s="2"/>
      <c r="S550">
        <v>0.17850707562176141</v>
      </c>
    </row>
    <row r="551" spans="1:66">
      <c r="A551" s="2" t="s">
        <v>74</v>
      </c>
      <c r="B551" s="4">
        <v>37449</v>
      </c>
      <c r="C551" s="2">
        <v>4.5753424657534243</v>
      </c>
      <c r="F551" s="2">
        <v>10648.5849056603</v>
      </c>
      <c r="M551" s="2"/>
      <c r="S551"/>
    </row>
    <row r="552" spans="1:66">
      <c r="A552" s="2" t="s">
        <v>74</v>
      </c>
      <c r="B552" s="4">
        <v>37452</v>
      </c>
      <c r="C552" s="2">
        <v>4.5835616438356164</v>
      </c>
      <c r="F552" s="2">
        <v>10011.792452830101</v>
      </c>
      <c r="M552" s="2"/>
      <c r="S552"/>
    </row>
    <row r="553" spans="1:66">
      <c r="A553" s="2" t="s">
        <v>75</v>
      </c>
      <c r="B553" s="4">
        <v>20180</v>
      </c>
      <c r="C553" s="2">
        <v>2</v>
      </c>
      <c r="F553" s="2">
        <v>1830.5</v>
      </c>
      <c r="H553" s="2">
        <v>388.5</v>
      </c>
      <c r="J553" s="2">
        <v>597</v>
      </c>
      <c r="K553" s="2">
        <v>214</v>
      </c>
      <c r="L553" s="2">
        <v>631</v>
      </c>
      <c r="M553">
        <f t="shared" ref="M553:M564" si="15">K553+L553</f>
        <v>845</v>
      </c>
      <c r="N553" s="12">
        <f t="shared" ref="N553:N561" si="16">J553+M553</f>
        <v>1442</v>
      </c>
      <c r="S553"/>
      <c r="BN553" s="2">
        <v>1442</v>
      </c>
    </row>
    <row r="554" spans="1:66">
      <c r="A554" s="2" t="s">
        <v>75</v>
      </c>
      <c r="B554" s="4">
        <v>21276</v>
      </c>
      <c r="C554" s="2">
        <v>5</v>
      </c>
      <c r="F554" s="2">
        <v>5222.5</v>
      </c>
      <c r="H554" s="2">
        <v>451</v>
      </c>
      <c r="J554" s="2">
        <v>1115</v>
      </c>
      <c r="K554" s="2">
        <v>613.5</v>
      </c>
      <c r="L554" s="2">
        <v>3043</v>
      </c>
      <c r="M554">
        <f t="shared" si="15"/>
        <v>3656.5</v>
      </c>
      <c r="N554" s="12">
        <f t="shared" si="16"/>
        <v>4771.5</v>
      </c>
      <c r="S554"/>
      <c r="BN554" s="2">
        <v>4771.5</v>
      </c>
    </row>
    <row r="555" spans="1:66">
      <c r="A555" s="2" t="s">
        <v>75</v>
      </c>
      <c r="B555" s="4">
        <v>21641</v>
      </c>
      <c r="C555" s="2">
        <v>6</v>
      </c>
      <c r="F555" s="2">
        <v>5774.5</v>
      </c>
      <c r="H555" s="2">
        <v>546.5</v>
      </c>
      <c r="J555" s="2">
        <v>1855</v>
      </c>
      <c r="K555" s="2">
        <v>914</v>
      </c>
      <c r="L555" s="2">
        <v>2459</v>
      </c>
      <c r="M555">
        <f t="shared" si="15"/>
        <v>3373</v>
      </c>
      <c r="N555" s="12">
        <f t="shared" si="16"/>
        <v>5228</v>
      </c>
      <c r="S555"/>
      <c r="BN555" s="2">
        <v>5228</v>
      </c>
    </row>
    <row r="556" spans="1:66">
      <c r="A556" s="2" t="s">
        <v>75</v>
      </c>
      <c r="B556" s="4">
        <v>22737</v>
      </c>
      <c r="C556" s="2">
        <v>9</v>
      </c>
      <c r="F556" s="2">
        <v>11796.9</v>
      </c>
      <c r="H556" s="2">
        <v>609</v>
      </c>
      <c r="J556" s="2">
        <v>1279</v>
      </c>
      <c r="K556" s="2">
        <v>1679.9</v>
      </c>
      <c r="L556" s="2">
        <v>8229</v>
      </c>
      <c r="M556">
        <f t="shared" si="15"/>
        <v>9908.9</v>
      </c>
      <c r="N556" s="12">
        <f t="shared" si="16"/>
        <v>11187.9</v>
      </c>
      <c r="S556"/>
      <c r="BN556" s="2">
        <v>11187.9</v>
      </c>
    </row>
    <row r="557" spans="1:66">
      <c r="A557" s="2" t="s">
        <v>75</v>
      </c>
      <c r="B557" s="4">
        <v>23102</v>
      </c>
      <c r="C557" s="2">
        <v>10</v>
      </c>
      <c r="F557" s="2">
        <v>8424</v>
      </c>
      <c r="H557" s="2">
        <v>403.5</v>
      </c>
      <c r="J557" s="2">
        <v>846</v>
      </c>
      <c r="K557" s="2">
        <v>1111</v>
      </c>
      <c r="L557" s="2">
        <v>6063.5000000000009</v>
      </c>
      <c r="M557">
        <f t="shared" si="15"/>
        <v>7174.5000000000009</v>
      </c>
      <c r="N557" s="12">
        <f t="shared" si="16"/>
        <v>8020.5000000000009</v>
      </c>
      <c r="S557"/>
      <c r="BN557" s="2">
        <v>8020.5</v>
      </c>
    </row>
    <row r="558" spans="1:66">
      <c r="A558" s="2" t="s">
        <v>75</v>
      </c>
      <c r="B558" s="4">
        <v>23833</v>
      </c>
      <c r="C558" s="2">
        <v>12</v>
      </c>
      <c r="F558" s="2">
        <v>19665.5</v>
      </c>
      <c r="H558" s="2">
        <v>476.5</v>
      </c>
      <c r="J558" s="2">
        <v>1479</v>
      </c>
      <c r="K558" s="2">
        <v>2986.5</v>
      </c>
      <c r="L558" s="2">
        <v>14723.5</v>
      </c>
      <c r="M558">
        <f t="shared" si="15"/>
        <v>17710</v>
      </c>
      <c r="N558" s="12">
        <f t="shared" si="16"/>
        <v>19189</v>
      </c>
      <c r="S558"/>
      <c r="BN558" s="2">
        <v>19189</v>
      </c>
    </row>
    <row r="559" spans="1:66">
      <c r="A559" s="2" t="s">
        <v>75</v>
      </c>
      <c r="B559" s="4">
        <v>24563</v>
      </c>
      <c r="C559" s="2">
        <v>14</v>
      </c>
      <c r="F559" s="2">
        <v>14110</v>
      </c>
      <c r="H559" s="2">
        <v>581.5</v>
      </c>
      <c r="J559" s="2">
        <v>1426</v>
      </c>
      <c r="K559" s="2">
        <v>1875</v>
      </c>
      <c r="L559" s="2">
        <v>10227.5</v>
      </c>
      <c r="M559">
        <f t="shared" si="15"/>
        <v>12102.5</v>
      </c>
      <c r="N559" s="12">
        <f t="shared" si="16"/>
        <v>13528.5</v>
      </c>
      <c r="S559"/>
      <c r="BN559" s="2">
        <v>13528.5</v>
      </c>
    </row>
    <row r="560" spans="1:66">
      <c r="A560" s="2" t="s">
        <v>75</v>
      </c>
      <c r="B560" s="4">
        <v>25294</v>
      </c>
      <c r="C560" s="2">
        <v>16</v>
      </c>
      <c r="F560" s="2">
        <v>18744.5</v>
      </c>
      <c r="H560" s="2">
        <v>574</v>
      </c>
      <c r="J560" s="2">
        <v>1777.5</v>
      </c>
      <c r="K560" s="2">
        <v>2649</v>
      </c>
      <c r="L560" s="2">
        <v>13744</v>
      </c>
      <c r="M560">
        <f t="shared" si="15"/>
        <v>16393</v>
      </c>
      <c r="N560" s="12">
        <f t="shared" si="16"/>
        <v>18170.5</v>
      </c>
      <c r="S560"/>
      <c r="BN560" s="2">
        <v>18170.5</v>
      </c>
    </row>
    <row r="561" spans="1:68">
      <c r="A561" s="2" t="s">
        <v>75</v>
      </c>
      <c r="B561" s="4">
        <v>25294</v>
      </c>
      <c r="C561" s="2">
        <v>16</v>
      </c>
      <c r="F561" s="2">
        <v>23073.5</v>
      </c>
      <c r="H561" s="2">
        <v>558.5</v>
      </c>
      <c r="J561" s="2">
        <v>1735</v>
      </c>
      <c r="K561" s="2">
        <v>3504.5</v>
      </c>
      <c r="L561" s="2">
        <v>17275.5</v>
      </c>
      <c r="M561">
        <f t="shared" si="15"/>
        <v>20780</v>
      </c>
      <c r="N561" s="12">
        <f t="shared" si="16"/>
        <v>22515</v>
      </c>
      <c r="S561"/>
      <c r="BN561" s="2">
        <v>22515</v>
      </c>
    </row>
    <row r="562" spans="1:68">
      <c r="A562" s="2" t="s">
        <v>75</v>
      </c>
      <c r="B562" s="4">
        <v>26755</v>
      </c>
      <c r="C562" s="2">
        <v>20</v>
      </c>
      <c r="M562">
        <f t="shared" si="15"/>
        <v>0</v>
      </c>
      <c r="S562"/>
    </row>
    <row r="563" spans="1:68">
      <c r="A563" s="2" t="s">
        <v>75</v>
      </c>
      <c r="B563" s="4">
        <v>29312</v>
      </c>
      <c r="C563" s="2">
        <v>27</v>
      </c>
      <c r="F563" s="2">
        <v>39399.5</v>
      </c>
      <c r="H563" s="2">
        <v>615</v>
      </c>
      <c r="J563" s="2">
        <v>2083.5</v>
      </c>
      <c r="K563" s="2">
        <v>3818</v>
      </c>
      <c r="L563" s="2">
        <v>32883</v>
      </c>
      <c r="M563">
        <f t="shared" si="15"/>
        <v>36701</v>
      </c>
      <c r="N563" s="12">
        <f t="shared" ref="N563:N564" si="17">J563+M563</f>
        <v>38784.5</v>
      </c>
      <c r="S563"/>
      <c r="BN563" s="2">
        <v>38784.5</v>
      </c>
    </row>
    <row r="564" spans="1:68">
      <c r="A564" s="2" t="s">
        <v>75</v>
      </c>
      <c r="B564" s="4">
        <v>30773</v>
      </c>
      <c r="C564" s="2">
        <v>31</v>
      </c>
      <c r="F564" s="2">
        <v>46103.5</v>
      </c>
      <c r="H564" s="2">
        <v>649</v>
      </c>
      <c r="J564" s="2">
        <v>2207.5</v>
      </c>
      <c r="K564" s="2">
        <v>4242</v>
      </c>
      <c r="L564" s="2">
        <v>39005</v>
      </c>
      <c r="M564">
        <f t="shared" si="15"/>
        <v>43247</v>
      </c>
      <c r="N564" s="12">
        <f t="shared" si="17"/>
        <v>45454.5</v>
      </c>
      <c r="S564"/>
      <c r="BN564" s="2">
        <v>45454.5</v>
      </c>
    </row>
    <row r="565" spans="1:68">
      <c r="A565" s="2" t="s">
        <v>76</v>
      </c>
      <c r="B565" s="4">
        <v>37266</v>
      </c>
      <c r="C565" s="2">
        <v>0.27671232876712326</v>
      </c>
      <c r="F565" s="2">
        <v>17.999981999999996</v>
      </c>
      <c r="H565" s="2">
        <v>10.666655999999998</v>
      </c>
      <c r="M565" s="2">
        <v>7.3333259999999996</v>
      </c>
      <c r="Q565" s="2">
        <v>2.5555555555555554</v>
      </c>
      <c r="S565"/>
      <c r="V565" s="2">
        <v>0.17269316064000001</v>
      </c>
      <c r="AA565" s="2">
        <v>1.03</v>
      </c>
      <c r="AB565" s="2">
        <v>1.97</v>
      </c>
      <c r="BP565" s="2">
        <v>161.90000000000003</v>
      </c>
    </row>
    <row r="566" spans="1:68">
      <c r="A566" s="2" t="s">
        <v>76</v>
      </c>
      <c r="B566" s="4">
        <v>37266</v>
      </c>
      <c r="C566" s="2">
        <v>0.27671232876712326</v>
      </c>
      <c r="F566" s="2">
        <v>19.111091999999999</v>
      </c>
      <c r="H566" s="2">
        <v>11.222211</v>
      </c>
      <c r="M566" s="2">
        <v>7.8888809999999987</v>
      </c>
      <c r="Q566" s="2">
        <v>2.4444444444444442</v>
      </c>
      <c r="S566"/>
      <c r="V566" s="2">
        <v>0.17338315995</v>
      </c>
      <c r="AA566" s="2">
        <v>0.92</v>
      </c>
      <c r="AB566" s="2">
        <v>1.97</v>
      </c>
      <c r="BP566" s="2">
        <v>154.5</v>
      </c>
    </row>
    <row r="567" spans="1:68">
      <c r="A567" s="2" t="s">
        <v>76</v>
      </c>
      <c r="B567" s="4">
        <v>37266</v>
      </c>
      <c r="C567" s="2">
        <v>0.27671232876712326</v>
      </c>
      <c r="F567" s="2">
        <v>15.999984000000001</v>
      </c>
      <c r="H567" s="2">
        <v>9.222213</v>
      </c>
      <c r="M567" s="2">
        <v>6.7777710000000004</v>
      </c>
      <c r="S567"/>
      <c r="V567" s="2">
        <v>0.12772765004999997</v>
      </c>
      <c r="AA567" s="2">
        <v>1.03</v>
      </c>
      <c r="AB567" s="2">
        <v>1.97</v>
      </c>
      <c r="BP567" s="2">
        <v>138.49999999999997</v>
      </c>
    </row>
    <row r="568" spans="1:68">
      <c r="A568" s="2" t="s">
        <v>76</v>
      </c>
      <c r="B568" s="4">
        <v>37266</v>
      </c>
      <c r="C568" s="2">
        <v>0.27671232876712326</v>
      </c>
      <c r="F568" s="2">
        <v>20.222201999999996</v>
      </c>
      <c r="H568" s="2">
        <v>11.888876999999999</v>
      </c>
      <c r="M568" s="2">
        <v>8.3333249999999985</v>
      </c>
      <c r="S568"/>
      <c r="V568" s="2">
        <v>0.18035426408999997</v>
      </c>
      <c r="AA568" s="2">
        <v>1.1399999999999999</v>
      </c>
      <c r="AB568" s="2">
        <v>2.0099999999999998</v>
      </c>
      <c r="BP568" s="2">
        <v>151.69999999999999</v>
      </c>
    </row>
    <row r="569" spans="1:68">
      <c r="A569" s="2" t="s">
        <v>76</v>
      </c>
      <c r="B569" s="4">
        <v>37482.550000000003</v>
      </c>
      <c r="C569" s="2">
        <v>0.87000000000000799</v>
      </c>
      <c r="M569" s="2"/>
      <c r="Q569" s="2">
        <v>273.88888888888886</v>
      </c>
      <c r="S569"/>
    </row>
    <row r="570" spans="1:68">
      <c r="A570" s="2" t="s">
        <v>76</v>
      </c>
      <c r="B570" s="4">
        <v>37482.550000000003</v>
      </c>
      <c r="C570" s="2">
        <v>0.87000000000000799</v>
      </c>
      <c r="M570" s="2"/>
      <c r="Q570" s="2">
        <v>274.44444444444451</v>
      </c>
      <c r="S570"/>
    </row>
    <row r="571" spans="1:68">
      <c r="A571" s="2" t="s">
        <v>76</v>
      </c>
      <c r="B571" s="4">
        <v>37722</v>
      </c>
      <c r="C571" s="2">
        <v>1.526027397260274</v>
      </c>
      <c r="F571" s="2">
        <v>1063.2211589999999</v>
      </c>
      <c r="H571" s="2">
        <v>292.11081899999999</v>
      </c>
      <c r="M571" s="2">
        <v>771.11033999999995</v>
      </c>
      <c r="S571"/>
      <c r="V571" s="2">
        <v>2.3660976338999995</v>
      </c>
      <c r="AA571" s="2">
        <v>8.0500000000000007</v>
      </c>
      <c r="AB571" s="2">
        <v>6.14</v>
      </c>
      <c r="BP571" s="2">
        <v>80.999999999999972</v>
      </c>
    </row>
    <row r="572" spans="1:68">
      <c r="A572" s="2" t="s">
        <v>76</v>
      </c>
      <c r="B572" s="4">
        <v>37722</v>
      </c>
      <c r="C572" s="2">
        <v>1.526027397260274</v>
      </c>
      <c r="F572" s="2">
        <v>1135.7766419999998</v>
      </c>
      <c r="H572" s="2">
        <v>357.88853099999994</v>
      </c>
      <c r="M572" s="2">
        <v>777.88811099999987</v>
      </c>
      <c r="S572"/>
      <c r="V572" s="2">
        <v>2.3119599102600001</v>
      </c>
      <c r="AA572" s="2">
        <v>7.88</v>
      </c>
      <c r="AB572" s="2">
        <v>6.18</v>
      </c>
      <c r="BP572" s="2">
        <v>64.600000000000009</v>
      </c>
    </row>
    <row r="573" spans="1:68">
      <c r="A573" s="2" t="s">
        <v>76</v>
      </c>
      <c r="B573" s="4">
        <v>37722</v>
      </c>
      <c r="C573" s="2">
        <v>1.526027397260274</v>
      </c>
      <c r="F573" s="2">
        <v>1027.5545279999999</v>
      </c>
      <c r="H573" s="2">
        <v>317.44412699999998</v>
      </c>
      <c r="M573" s="2">
        <v>710.11040099999991</v>
      </c>
      <c r="S573"/>
      <c r="V573" s="2">
        <v>2.4887619556800002</v>
      </c>
      <c r="AA573" s="2">
        <v>7.8</v>
      </c>
      <c r="AB573" s="2">
        <v>6.02</v>
      </c>
      <c r="BP573" s="2">
        <v>78.40000000000002</v>
      </c>
    </row>
    <row r="574" spans="1:68">
      <c r="A574" s="2" t="s">
        <v>76</v>
      </c>
      <c r="B574" s="4">
        <v>37722</v>
      </c>
      <c r="C574" s="2">
        <v>1.526027397260274</v>
      </c>
      <c r="F574" s="2">
        <v>1244.9987549999998</v>
      </c>
      <c r="H574" s="2">
        <v>369.66629699999993</v>
      </c>
      <c r="M574" s="2">
        <v>875.33245799999986</v>
      </c>
      <c r="S574"/>
      <c r="V574" s="2">
        <v>3.3233000100300001</v>
      </c>
      <c r="AA574" s="2">
        <v>8.1999999999999993</v>
      </c>
      <c r="AB574" s="2">
        <v>6.24</v>
      </c>
      <c r="BP574" s="2">
        <v>89.90000000000002</v>
      </c>
    </row>
    <row r="575" spans="1:68">
      <c r="A575" s="2" t="s">
        <v>76</v>
      </c>
      <c r="B575" s="4">
        <v>37854.85</v>
      </c>
      <c r="C575" s="2">
        <v>1.8899999999999959</v>
      </c>
      <c r="M575" s="2"/>
      <c r="Q575" s="2">
        <v>791.88888888888891</v>
      </c>
      <c r="S575"/>
    </row>
    <row r="576" spans="1:68">
      <c r="A576" s="2" t="s">
        <v>76</v>
      </c>
      <c r="B576" s="4">
        <v>37854.85</v>
      </c>
      <c r="C576" s="2">
        <v>1.8899999999999959</v>
      </c>
      <c r="M576" s="2"/>
      <c r="Q576" s="2">
        <v>619.22222222222229</v>
      </c>
      <c r="S576"/>
    </row>
    <row r="577" spans="1:68">
      <c r="A577" s="2" t="s">
        <v>76</v>
      </c>
      <c r="B577" s="4">
        <v>37905</v>
      </c>
      <c r="C577" s="2">
        <v>2.0273972602739727</v>
      </c>
      <c r="F577" s="2">
        <v>2669.7751079999998</v>
      </c>
      <c r="H577" s="2">
        <v>505.44393899999994</v>
      </c>
      <c r="M577" s="2">
        <v>2164.331169</v>
      </c>
      <c r="S577"/>
      <c r="V577" s="2">
        <v>4.0789325877299998</v>
      </c>
      <c r="AA577" s="2">
        <v>11.3</v>
      </c>
      <c r="AB577" s="2">
        <v>8.44</v>
      </c>
      <c r="BP577" s="2">
        <v>80.7</v>
      </c>
    </row>
    <row r="578" spans="1:68">
      <c r="A578" s="2" t="s">
        <v>76</v>
      </c>
      <c r="B578" s="4">
        <v>37905</v>
      </c>
      <c r="C578" s="2">
        <v>2.0273972602739727</v>
      </c>
      <c r="F578" s="2">
        <v>2451.5531039999996</v>
      </c>
      <c r="H578" s="2">
        <v>493.11061799999987</v>
      </c>
      <c r="M578" s="2">
        <v>1958.4424859999999</v>
      </c>
      <c r="S578"/>
      <c r="V578" s="2">
        <v>4.063231492319999</v>
      </c>
      <c r="AA578" s="2">
        <v>10.9</v>
      </c>
      <c r="AB578" s="2">
        <v>8.5</v>
      </c>
      <c r="BP578" s="2">
        <v>82.4</v>
      </c>
    </row>
    <row r="579" spans="1:68">
      <c r="A579" s="2" t="s">
        <v>76</v>
      </c>
      <c r="B579" s="4">
        <v>37905</v>
      </c>
      <c r="C579" s="2">
        <v>2.0273972602739727</v>
      </c>
      <c r="F579" s="2">
        <v>2139.9978599999995</v>
      </c>
      <c r="H579" s="2">
        <v>459.55509599999993</v>
      </c>
      <c r="M579" s="2">
        <v>1680.4427639999997</v>
      </c>
      <c r="S579"/>
      <c r="V579" s="2">
        <v>3.6580585641600001</v>
      </c>
      <c r="AA579" s="2">
        <v>11.3</v>
      </c>
      <c r="AB579" s="2">
        <v>8.2799999999999994</v>
      </c>
      <c r="BP579" s="2">
        <v>79.600000000000023</v>
      </c>
    </row>
    <row r="580" spans="1:68">
      <c r="A580" s="2" t="s">
        <v>76</v>
      </c>
      <c r="B580" s="4">
        <v>37905</v>
      </c>
      <c r="C580" s="2">
        <v>2.0273972602739727</v>
      </c>
      <c r="F580" s="2">
        <v>2587.219634999999</v>
      </c>
      <c r="H580" s="2">
        <v>477.22174499999994</v>
      </c>
      <c r="M580" s="2">
        <v>2109.9978899999992</v>
      </c>
      <c r="S580"/>
      <c r="V580" s="2">
        <v>4.1709180513000002</v>
      </c>
      <c r="AA580" s="2">
        <v>11</v>
      </c>
      <c r="AB580" s="2">
        <v>8.44</v>
      </c>
      <c r="BP580" s="2">
        <v>87.4</v>
      </c>
    </row>
    <row r="581" spans="1:68">
      <c r="A581" s="2" t="s">
        <v>76</v>
      </c>
      <c r="B581" s="4">
        <v>38270</v>
      </c>
      <c r="C581" s="2">
        <v>3.0273972602739727</v>
      </c>
      <c r="F581" s="2">
        <v>7749.8811389999983</v>
      </c>
      <c r="H581" s="2">
        <v>658.66600799999992</v>
      </c>
      <c r="M581" s="2">
        <v>7091.2151309999981</v>
      </c>
      <c r="S581"/>
      <c r="V581" s="2">
        <v>4.99268834064</v>
      </c>
      <c r="AA581" s="2">
        <v>20.3</v>
      </c>
      <c r="AB581" s="2">
        <v>13.37</v>
      </c>
      <c r="BP581" s="2">
        <v>75.800000000000011</v>
      </c>
    </row>
    <row r="582" spans="1:68">
      <c r="A582" s="2" t="s">
        <v>76</v>
      </c>
      <c r="B582" s="4">
        <v>38270</v>
      </c>
      <c r="C582" s="2">
        <v>3.0273972602739727</v>
      </c>
      <c r="F582" s="2">
        <v>8204.3251289999989</v>
      </c>
      <c r="H582" s="2">
        <v>711.44373299999984</v>
      </c>
      <c r="M582" s="2">
        <v>7492.8813959999998</v>
      </c>
      <c r="Q582" s="2">
        <v>1509</v>
      </c>
      <c r="S582"/>
      <c r="V582" s="2">
        <v>5.0156783176499991</v>
      </c>
      <c r="AA582" s="2">
        <v>20.149999999999999</v>
      </c>
      <c r="AB582" s="2">
        <v>13.34</v>
      </c>
      <c r="BP582" s="2">
        <v>70.5</v>
      </c>
    </row>
    <row r="583" spans="1:68">
      <c r="A583" s="2" t="s">
        <v>76</v>
      </c>
      <c r="B583" s="4">
        <v>38270</v>
      </c>
      <c r="C583" s="2">
        <v>3.0273972602739727</v>
      </c>
      <c r="F583" s="2">
        <v>8260.1028509999996</v>
      </c>
      <c r="H583" s="2">
        <v>759.777018</v>
      </c>
      <c r="M583" s="2">
        <v>7500.3258329999999</v>
      </c>
      <c r="Q583" s="2">
        <v>1429.9999999999998</v>
      </c>
      <c r="S583"/>
      <c r="V583" s="2">
        <v>5.4779922997799995</v>
      </c>
      <c r="AA583" s="2">
        <v>20.2</v>
      </c>
      <c r="AB583" s="2">
        <v>13.46</v>
      </c>
      <c r="BP583" s="2">
        <v>72.099999999999994</v>
      </c>
    </row>
    <row r="584" spans="1:68">
      <c r="A584" s="2" t="s">
        <v>76</v>
      </c>
      <c r="B584" s="4">
        <v>38270</v>
      </c>
      <c r="C584" s="2">
        <v>3.0273972602739727</v>
      </c>
      <c r="F584" s="2">
        <v>7488.2147339999992</v>
      </c>
      <c r="H584" s="2">
        <v>649.55490599999996</v>
      </c>
      <c r="M584" s="2">
        <v>6838.6598279999989</v>
      </c>
      <c r="S584"/>
      <c r="V584" s="2">
        <v>4.8326885006399998</v>
      </c>
      <c r="AA584" s="2">
        <v>20.22</v>
      </c>
      <c r="AB584" s="2">
        <v>13.31</v>
      </c>
      <c r="BP584" s="2">
        <v>74.400000000000006</v>
      </c>
    </row>
    <row r="585" spans="1:68">
      <c r="A585" s="2" t="s">
        <v>76</v>
      </c>
      <c r="B585" s="4">
        <v>39000</v>
      </c>
      <c r="C585" s="2">
        <v>5.0273972602739727</v>
      </c>
      <c r="F585" s="2">
        <v>18849.98115</v>
      </c>
      <c r="H585" s="2">
        <v>502.22171999999989</v>
      </c>
      <c r="M585" s="2">
        <v>18347.759429999998</v>
      </c>
      <c r="S585"/>
      <c r="V585" s="2">
        <v>3.1790634875999997</v>
      </c>
      <c r="AA585" s="2">
        <v>28</v>
      </c>
      <c r="AB585" s="2">
        <v>16.93</v>
      </c>
      <c r="BP585" s="2">
        <v>63.300000000000004</v>
      </c>
    </row>
    <row r="586" spans="1:68">
      <c r="A586" s="2" t="s">
        <v>76</v>
      </c>
      <c r="B586" s="4">
        <v>39000</v>
      </c>
      <c r="C586" s="2">
        <v>5.0273972602739727</v>
      </c>
      <c r="F586" s="2">
        <v>17170.316163</v>
      </c>
      <c r="H586" s="2">
        <v>567.44387699999993</v>
      </c>
      <c r="M586" s="2">
        <v>16602.872285999998</v>
      </c>
      <c r="S586"/>
      <c r="V586" s="2">
        <v>3.9323860676099991</v>
      </c>
      <c r="AA586" s="2">
        <v>27</v>
      </c>
      <c r="AB586" s="2">
        <v>16.62</v>
      </c>
      <c r="BP586" s="2">
        <v>69.3</v>
      </c>
    </row>
    <row r="587" spans="1:68">
      <c r="A587" s="2" t="s">
        <v>76</v>
      </c>
      <c r="B587" s="4">
        <v>39000</v>
      </c>
      <c r="C587" s="2">
        <v>5.0273972602739727</v>
      </c>
      <c r="F587" s="2">
        <v>16918.983080999998</v>
      </c>
      <c r="H587" s="2">
        <v>553.55500199999994</v>
      </c>
      <c r="M587" s="2">
        <v>16365.428078999998</v>
      </c>
      <c r="S587"/>
      <c r="V587" s="2">
        <v>3.7918517636999995</v>
      </c>
      <c r="AA587" s="2">
        <v>27.7</v>
      </c>
      <c r="AB587" s="2">
        <v>16.55</v>
      </c>
      <c r="BP587" s="2">
        <v>68.5</v>
      </c>
    </row>
    <row r="588" spans="1:68">
      <c r="A588" s="2" t="s">
        <v>76</v>
      </c>
      <c r="B588" s="4">
        <v>39000</v>
      </c>
      <c r="C588" s="2">
        <v>5.0273972602739727</v>
      </c>
      <c r="F588" s="2">
        <v>18137.204084999998</v>
      </c>
      <c r="H588" s="2">
        <v>594.99940500000002</v>
      </c>
      <c r="M588" s="2">
        <v>17542.204679999999</v>
      </c>
      <c r="S588"/>
      <c r="V588" s="2">
        <v>4.1709458290499999</v>
      </c>
      <c r="AA588" s="2">
        <v>28.25</v>
      </c>
      <c r="AB588" s="2">
        <v>16.68</v>
      </c>
      <c r="BP588" s="2">
        <v>70.099999999999994</v>
      </c>
    </row>
    <row r="589" spans="1:68">
      <c r="A589" s="2" t="s">
        <v>76</v>
      </c>
      <c r="B589" s="4">
        <v>39187.1</v>
      </c>
      <c r="C589" s="2">
        <v>5.5399999999999956</v>
      </c>
      <c r="M589" s="2"/>
      <c r="Q589" s="2">
        <v>1630.6666666666665</v>
      </c>
      <c r="S589"/>
      <c r="BP589" s="2">
        <v>999</v>
      </c>
    </row>
    <row r="590" spans="1:68">
      <c r="A590" s="2" t="s">
        <v>76</v>
      </c>
      <c r="B590" s="4">
        <v>39187.1</v>
      </c>
      <c r="C590" s="2">
        <v>5.5399999999999956</v>
      </c>
      <c r="M590" s="2"/>
      <c r="Q590" s="2">
        <v>1624.5555555555557</v>
      </c>
      <c r="S590"/>
      <c r="BP590" s="2">
        <v>999</v>
      </c>
    </row>
    <row r="591" spans="1:68">
      <c r="A591" s="2" t="s">
        <v>76</v>
      </c>
      <c r="B591" s="4">
        <v>39485</v>
      </c>
      <c r="C591" s="2">
        <v>6.3561643835616435</v>
      </c>
      <c r="F591" s="2">
        <v>25966.974032999999</v>
      </c>
      <c r="H591" s="2">
        <v>575.55497999999989</v>
      </c>
      <c r="M591" s="2">
        <v>25391.419052999998</v>
      </c>
      <c r="S591"/>
      <c r="V591" s="2">
        <v>3.9252849635999993</v>
      </c>
      <c r="AA591" s="2">
        <v>30.72</v>
      </c>
      <c r="AB591" s="2">
        <v>17.73</v>
      </c>
      <c r="BP591" s="2">
        <v>68.2</v>
      </c>
    </row>
    <row r="592" spans="1:68">
      <c r="A592" s="2" t="s">
        <v>76</v>
      </c>
      <c r="B592" s="4">
        <v>39485</v>
      </c>
      <c r="C592" s="2">
        <v>6.3561643835616435</v>
      </c>
      <c r="F592" s="2">
        <v>25738.418705999997</v>
      </c>
      <c r="H592" s="2">
        <v>576.44386799999995</v>
      </c>
      <c r="M592" s="2">
        <v>25161.974837999998</v>
      </c>
      <c r="S592"/>
      <c r="V592" s="2">
        <v>3.2223212221199993</v>
      </c>
      <c r="AA592" s="2">
        <v>31.8</v>
      </c>
      <c r="AB592" s="2">
        <v>17.7</v>
      </c>
      <c r="BP592" s="2">
        <v>55.899999999999991</v>
      </c>
    </row>
    <row r="593" spans="1:68">
      <c r="A593" s="2" t="s">
        <v>76</v>
      </c>
      <c r="B593" s="4">
        <v>39485</v>
      </c>
      <c r="C593" s="2">
        <v>6.3561643835616435</v>
      </c>
      <c r="F593" s="2">
        <v>24264.086846999999</v>
      </c>
      <c r="H593" s="2">
        <v>523.33280999999999</v>
      </c>
      <c r="M593" s="2">
        <v>23740.754036999999</v>
      </c>
      <c r="S593"/>
      <c r="V593" s="2">
        <v>3.5795964203999997</v>
      </c>
      <c r="AA593" s="2">
        <v>30.57</v>
      </c>
      <c r="AB593" s="2">
        <v>17.600000000000001</v>
      </c>
      <c r="BP593" s="2">
        <v>68.399999999999991</v>
      </c>
    </row>
    <row r="594" spans="1:68">
      <c r="A594" s="2" t="s">
        <v>76</v>
      </c>
      <c r="B594" s="4">
        <v>39485</v>
      </c>
      <c r="C594" s="2">
        <v>6.3561643835616435</v>
      </c>
      <c r="F594" s="2">
        <v>25437.307896000002</v>
      </c>
      <c r="H594" s="2">
        <v>545.22167699999989</v>
      </c>
      <c r="M594" s="2">
        <v>24892.086219000001</v>
      </c>
      <c r="S594"/>
      <c r="V594" s="2">
        <v>2.8242482868599996</v>
      </c>
      <c r="AA594" s="2">
        <v>31</v>
      </c>
      <c r="AB594" s="2">
        <v>17.73</v>
      </c>
      <c r="BP594" s="2">
        <v>51.800000000000004</v>
      </c>
    </row>
    <row r="595" spans="1:68">
      <c r="A595" s="2" t="s">
        <v>77</v>
      </c>
      <c r="B595" s="4">
        <v>37722</v>
      </c>
      <c r="C595" s="2">
        <v>0.27397260273972601</v>
      </c>
      <c r="F595" s="2">
        <v>25.888863000000001</v>
      </c>
      <c r="H595" s="2">
        <v>16.888871999999999</v>
      </c>
      <c r="M595" s="2">
        <v>8.9999910000000014</v>
      </c>
      <c r="Q595" s="2">
        <v>2.5555555555555554</v>
      </c>
      <c r="S595"/>
      <c r="V595" s="2">
        <v>0.22732421712000001</v>
      </c>
      <c r="AA595" s="2">
        <v>1.06</v>
      </c>
      <c r="AB595" s="2">
        <v>2.0099999999999998</v>
      </c>
      <c r="BP595" s="2">
        <v>134.60000000000002</v>
      </c>
    </row>
    <row r="596" spans="1:68">
      <c r="A596" s="2" t="s">
        <v>77</v>
      </c>
      <c r="B596" s="4">
        <v>37722</v>
      </c>
      <c r="C596" s="2">
        <v>0.27397260273972601</v>
      </c>
      <c r="F596" s="2">
        <v>22.999976999999998</v>
      </c>
      <c r="H596" s="2">
        <v>14.222207999999998</v>
      </c>
      <c r="M596" s="2">
        <v>8.7777689999999993</v>
      </c>
      <c r="Q596" s="2">
        <v>3.1111111111111112</v>
      </c>
      <c r="S596"/>
      <c r="V596" s="2">
        <v>0.16127983871999998</v>
      </c>
      <c r="AA596" s="2">
        <v>1.1200000000000001</v>
      </c>
      <c r="AB596" s="2">
        <v>2.04</v>
      </c>
      <c r="BP596" s="2">
        <v>113.39999999999999</v>
      </c>
    </row>
    <row r="597" spans="1:68">
      <c r="A597" s="2" t="s">
        <v>77</v>
      </c>
      <c r="B597" s="4">
        <v>37722</v>
      </c>
      <c r="C597" s="2">
        <v>0.27397260273972601</v>
      </c>
      <c r="F597" s="2">
        <v>29.222192999999997</v>
      </c>
      <c r="H597" s="2">
        <v>17.777759999999997</v>
      </c>
      <c r="M597" s="2">
        <v>11.444432999999998</v>
      </c>
      <c r="S597"/>
      <c r="V597" s="2">
        <v>0.21279978719999998</v>
      </c>
      <c r="AA597" s="2">
        <v>1.28</v>
      </c>
      <c r="AB597" s="2">
        <v>2.48</v>
      </c>
      <c r="BP597" s="2">
        <v>119.70000000000002</v>
      </c>
    </row>
    <row r="598" spans="1:68">
      <c r="A598" s="2" t="s">
        <v>77</v>
      </c>
      <c r="B598" s="4">
        <v>37939.550000000003</v>
      </c>
      <c r="C598" s="2">
        <v>0.87000000000000799</v>
      </c>
      <c r="M598" s="2"/>
      <c r="Q598" s="2">
        <v>219.2222222222222</v>
      </c>
      <c r="S598"/>
    </row>
    <row r="599" spans="1:68">
      <c r="A599" s="2" t="s">
        <v>77</v>
      </c>
      <c r="B599" s="4">
        <v>37939.550000000003</v>
      </c>
      <c r="C599" s="2">
        <v>0.87000000000000799</v>
      </c>
      <c r="M599" s="2"/>
      <c r="Q599" s="2">
        <v>322.11111111111109</v>
      </c>
      <c r="S599"/>
    </row>
    <row r="600" spans="1:68">
      <c r="A600" s="2" t="s">
        <v>77</v>
      </c>
      <c r="B600" s="4">
        <v>37722</v>
      </c>
      <c r="C600" s="2">
        <v>0.27397260273972601</v>
      </c>
      <c r="F600" s="2">
        <v>27.999972</v>
      </c>
      <c r="H600" s="2">
        <v>18.222203999999998</v>
      </c>
      <c r="M600" s="2">
        <v>9.777768</v>
      </c>
      <c r="S600"/>
      <c r="V600" s="2">
        <v>0.25474641191999997</v>
      </c>
      <c r="AA600" s="2">
        <v>1.18</v>
      </c>
      <c r="AB600" s="2">
        <v>2.0099999999999998</v>
      </c>
      <c r="BP600" s="2">
        <v>139.79999999999998</v>
      </c>
    </row>
    <row r="601" spans="1:68">
      <c r="A601" s="2" t="s">
        <v>77</v>
      </c>
      <c r="B601" s="4">
        <v>38178</v>
      </c>
      <c r="C601" s="2">
        <v>1.5232876712328767</v>
      </c>
      <c r="F601" s="2">
        <v>1208.8876799999998</v>
      </c>
      <c r="H601" s="2">
        <v>475.99952399999995</v>
      </c>
      <c r="M601" s="2">
        <v>732.88815599999998</v>
      </c>
      <c r="S601"/>
      <c r="V601" s="2">
        <v>4.1316758683199994</v>
      </c>
      <c r="AA601" s="2">
        <v>7.82</v>
      </c>
      <c r="AB601" s="2">
        <v>6.4</v>
      </c>
      <c r="BP601" s="2">
        <v>86.8</v>
      </c>
    </row>
    <row r="602" spans="1:68">
      <c r="A602" s="2" t="s">
        <v>77</v>
      </c>
      <c r="B602" s="4">
        <v>38178</v>
      </c>
      <c r="C602" s="2">
        <v>1.5232876712328767</v>
      </c>
      <c r="F602" s="2">
        <v>1276.2209459999999</v>
      </c>
      <c r="H602" s="2">
        <v>412.77736499999992</v>
      </c>
      <c r="M602" s="2">
        <v>863.44358099999988</v>
      </c>
      <c r="S602"/>
      <c r="V602" s="2">
        <v>3.6035463964500001</v>
      </c>
      <c r="AA602" s="2">
        <v>8.1999999999999993</v>
      </c>
      <c r="AB602" s="2">
        <v>6.72</v>
      </c>
      <c r="BP602" s="2">
        <v>87.300000000000011</v>
      </c>
    </row>
    <row r="603" spans="1:68">
      <c r="A603" s="2" t="s">
        <v>77</v>
      </c>
      <c r="B603" s="4">
        <v>38178</v>
      </c>
      <c r="C603" s="2">
        <v>1.5232876712328767</v>
      </c>
      <c r="F603" s="2">
        <v>1293.1098179999999</v>
      </c>
      <c r="H603" s="2">
        <v>476.22174599999988</v>
      </c>
      <c r="M603" s="2">
        <v>816.88807199999997</v>
      </c>
      <c r="S603"/>
      <c r="V603" s="2">
        <v>3.8335850552999995</v>
      </c>
      <c r="AA603" s="2">
        <v>8.25</v>
      </c>
      <c r="AB603" s="2">
        <v>6.75</v>
      </c>
      <c r="BP603" s="2">
        <v>80.500000000000014</v>
      </c>
    </row>
    <row r="604" spans="1:68">
      <c r="A604" s="2" t="s">
        <v>77</v>
      </c>
      <c r="B604" s="4">
        <v>38178</v>
      </c>
      <c r="C604" s="2">
        <v>1.5232876712328767</v>
      </c>
      <c r="F604" s="2">
        <v>1178.5543769999999</v>
      </c>
      <c r="H604" s="2">
        <v>412.55514299999993</v>
      </c>
      <c r="M604" s="2">
        <v>765.999234</v>
      </c>
      <c r="S604"/>
      <c r="V604" s="2">
        <v>3.8367628298999996</v>
      </c>
      <c r="AA604" s="2">
        <v>7.4</v>
      </c>
      <c r="AB604" s="2">
        <v>6.43</v>
      </c>
      <c r="BP604" s="2">
        <v>93.000000000000014</v>
      </c>
    </row>
    <row r="605" spans="1:68">
      <c r="A605" s="2" t="s">
        <v>77</v>
      </c>
      <c r="B605" s="4">
        <v>38315.5</v>
      </c>
      <c r="C605" s="2">
        <v>1.9</v>
      </c>
      <c r="M605" s="2"/>
      <c r="Q605" s="2">
        <v>405</v>
      </c>
      <c r="S605"/>
    </row>
    <row r="606" spans="1:68">
      <c r="A606" s="2" t="s">
        <v>77</v>
      </c>
      <c r="B606" s="4">
        <v>38315.5</v>
      </c>
      <c r="C606" s="2">
        <v>1.9</v>
      </c>
      <c r="M606" s="2"/>
      <c r="Q606" s="2">
        <v>630.33333333333326</v>
      </c>
      <c r="S606"/>
    </row>
    <row r="607" spans="1:68">
      <c r="A607" s="2" t="s">
        <v>77</v>
      </c>
      <c r="B607" s="4">
        <v>38423</v>
      </c>
      <c r="C607" s="2">
        <v>2.1945205479452055</v>
      </c>
      <c r="F607" s="2">
        <v>3901.4405429999997</v>
      </c>
      <c r="H607" s="2">
        <v>719.99928</v>
      </c>
      <c r="M607" s="2">
        <v>3181.4412629999997</v>
      </c>
      <c r="S607"/>
      <c r="V607" s="2">
        <v>5.8463941535999995</v>
      </c>
      <c r="AA607" s="2">
        <v>14.25</v>
      </c>
      <c r="AB607" s="2">
        <v>10.57</v>
      </c>
      <c r="BP607" s="2">
        <v>81.199999999999989</v>
      </c>
    </row>
    <row r="608" spans="1:68">
      <c r="A608" s="2" t="s">
        <v>77</v>
      </c>
      <c r="B608" s="4">
        <v>38423</v>
      </c>
      <c r="C608" s="2">
        <v>2.1945205479452055</v>
      </c>
      <c r="F608" s="2">
        <v>3714.9962849999997</v>
      </c>
      <c r="H608" s="2">
        <v>675.66599099999996</v>
      </c>
      <c r="M608" s="2">
        <v>3039.3302939999999</v>
      </c>
      <c r="S608"/>
      <c r="V608" s="2">
        <v>5.9526173807100005</v>
      </c>
      <c r="AA608" s="2">
        <v>13.9</v>
      </c>
      <c r="AB608" s="2">
        <v>10.57</v>
      </c>
      <c r="BP608" s="2">
        <v>88.100000000000023</v>
      </c>
    </row>
    <row r="609" spans="1:68">
      <c r="A609" s="2" t="s">
        <v>77</v>
      </c>
      <c r="B609" s="4">
        <v>38423</v>
      </c>
      <c r="C609" s="2">
        <v>2.1945205479452055</v>
      </c>
      <c r="F609" s="2">
        <v>3941.9960579999997</v>
      </c>
      <c r="H609" s="2">
        <v>659.99934000000007</v>
      </c>
      <c r="M609" s="2">
        <v>3281.9967179999999</v>
      </c>
      <c r="S609"/>
      <c r="V609" s="2">
        <v>5.7419942579999992</v>
      </c>
      <c r="AA609" s="2">
        <v>14.5</v>
      </c>
      <c r="AB609" s="2">
        <v>10.73</v>
      </c>
      <c r="BP609" s="2">
        <v>86.999999999999972</v>
      </c>
    </row>
    <row r="610" spans="1:68">
      <c r="A610" s="2" t="s">
        <v>77</v>
      </c>
      <c r="B610" s="4">
        <v>38423</v>
      </c>
      <c r="C610" s="2">
        <v>2.1945205479452055</v>
      </c>
      <c r="F610" s="2">
        <v>3676.5518790000001</v>
      </c>
      <c r="H610" s="2">
        <v>614.11049700000001</v>
      </c>
      <c r="M610" s="2">
        <v>3062.441382</v>
      </c>
      <c r="S610"/>
      <c r="V610" s="2">
        <v>4.4461599982799997</v>
      </c>
      <c r="AA610" s="2">
        <v>13.68</v>
      </c>
      <c r="AB610" s="2">
        <v>10.7</v>
      </c>
      <c r="BP610" s="2">
        <v>72.400000000000006</v>
      </c>
    </row>
    <row r="611" spans="1:68">
      <c r="A611" s="2" t="s">
        <v>77</v>
      </c>
      <c r="B611" s="4">
        <v>38726</v>
      </c>
      <c r="C611" s="2">
        <v>3.0246575342465754</v>
      </c>
      <c r="F611" s="2">
        <v>5999.4384449999998</v>
      </c>
      <c r="H611" s="2">
        <v>609.22161299999993</v>
      </c>
      <c r="M611" s="2">
        <v>5390.2168320000001</v>
      </c>
      <c r="Q611" s="2">
        <v>1438</v>
      </c>
      <c r="S611"/>
      <c r="V611" s="2">
        <v>5.2880436008399991</v>
      </c>
      <c r="AA611" s="2">
        <v>18.45</v>
      </c>
      <c r="AB611" s="2">
        <v>12.57</v>
      </c>
      <c r="BP611" s="2">
        <v>86.8</v>
      </c>
    </row>
    <row r="612" spans="1:68">
      <c r="A612" s="2" t="s">
        <v>77</v>
      </c>
      <c r="B612" s="4">
        <v>38726</v>
      </c>
      <c r="C612" s="2">
        <v>3.0246575342465754</v>
      </c>
      <c r="F612" s="2">
        <v>5698.4387459999998</v>
      </c>
      <c r="H612" s="2">
        <v>725.9992739999999</v>
      </c>
      <c r="M612" s="2">
        <v>4972.439472</v>
      </c>
      <c r="Q612" s="2">
        <v>1686</v>
      </c>
      <c r="S612"/>
      <c r="V612" s="2">
        <v>6.0911339088599998</v>
      </c>
      <c r="AA612" s="2">
        <v>16.649999999999999</v>
      </c>
      <c r="AB612" s="2">
        <v>12.41</v>
      </c>
      <c r="BP612" s="2">
        <v>83.90000000000002</v>
      </c>
    </row>
    <row r="613" spans="1:68">
      <c r="A613" s="2" t="s">
        <v>77</v>
      </c>
      <c r="B613" s="4">
        <v>38726</v>
      </c>
      <c r="C613" s="2">
        <v>3.0246575342465754</v>
      </c>
      <c r="F613" s="2">
        <v>6455.4379889999991</v>
      </c>
      <c r="H613" s="2">
        <v>749.8881389999998</v>
      </c>
      <c r="M613" s="2">
        <v>5705.5498499999994</v>
      </c>
      <c r="S613"/>
      <c r="V613" s="2">
        <v>6.1640805025800001</v>
      </c>
      <c r="AA613" s="2">
        <v>18.2</v>
      </c>
      <c r="AB613" s="2">
        <v>12.51</v>
      </c>
      <c r="BP613" s="2">
        <v>82.200000000000017</v>
      </c>
    </row>
    <row r="614" spans="1:68">
      <c r="A614" s="2" t="s">
        <v>77</v>
      </c>
      <c r="B614" s="4">
        <v>38726</v>
      </c>
      <c r="C614" s="2">
        <v>3.0246575342465754</v>
      </c>
      <c r="F614" s="2">
        <v>6470.8824179999992</v>
      </c>
      <c r="H614" s="2">
        <v>711.66595499999994</v>
      </c>
      <c r="M614" s="2">
        <v>5759.2164629999997</v>
      </c>
      <c r="S614"/>
      <c r="V614" s="2">
        <v>6.1060938938999998</v>
      </c>
      <c r="AA614" s="2">
        <v>18.399999999999999</v>
      </c>
      <c r="AB614" s="2">
        <v>12.67</v>
      </c>
      <c r="BP614" s="2">
        <v>85.800000000000011</v>
      </c>
    </row>
    <row r="615" spans="1:68">
      <c r="A615" s="2" t="s">
        <v>77</v>
      </c>
      <c r="B615" s="4">
        <v>39456</v>
      </c>
      <c r="C615" s="2">
        <v>5.0246575342465754</v>
      </c>
      <c r="F615" s="2">
        <v>10069.656596999999</v>
      </c>
      <c r="H615" s="2">
        <v>454.88843399999996</v>
      </c>
      <c r="M615" s="2">
        <v>9614.7681629999988</v>
      </c>
      <c r="S615"/>
      <c r="V615" s="2">
        <v>4.0712514842999994</v>
      </c>
      <c r="AA615" s="2">
        <v>24.5</v>
      </c>
      <c r="AB615" s="2">
        <v>15.12</v>
      </c>
      <c r="BP615" s="2">
        <v>89.5</v>
      </c>
    </row>
    <row r="616" spans="1:68">
      <c r="A616" s="2" t="s">
        <v>77</v>
      </c>
      <c r="B616" s="4">
        <v>39456</v>
      </c>
      <c r="C616" s="2">
        <v>5.0246575342465754</v>
      </c>
      <c r="F616" s="2">
        <v>11067.100043999999</v>
      </c>
      <c r="H616" s="2">
        <v>488.77728899999994</v>
      </c>
      <c r="M616" s="2">
        <v>10578.322754999999</v>
      </c>
      <c r="S616"/>
      <c r="V616" s="2">
        <v>4.2865768245299991</v>
      </c>
      <c r="AA616" s="2">
        <v>24.6</v>
      </c>
      <c r="AB616" s="2">
        <v>15.6</v>
      </c>
      <c r="BP616" s="2">
        <v>87.7</v>
      </c>
    </row>
    <row r="617" spans="1:68">
      <c r="A617" s="2" t="s">
        <v>77</v>
      </c>
      <c r="B617" s="4">
        <v>39456</v>
      </c>
      <c r="C617" s="2">
        <v>5.0246575342465754</v>
      </c>
      <c r="F617" s="2">
        <v>10479.433965</v>
      </c>
      <c r="H617" s="2">
        <v>463.44398100000001</v>
      </c>
      <c r="M617" s="2">
        <v>10015.989984</v>
      </c>
      <c r="S617"/>
      <c r="V617" s="2">
        <v>4.0319626347000002</v>
      </c>
      <c r="AA617" s="2">
        <v>25</v>
      </c>
      <c r="AB617" s="2">
        <v>15.25</v>
      </c>
      <c r="BP617" s="2">
        <v>87</v>
      </c>
    </row>
    <row r="618" spans="1:68">
      <c r="A618" s="2" t="s">
        <v>77</v>
      </c>
      <c r="B618" s="4">
        <v>39456</v>
      </c>
      <c r="C618" s="2">
        <v>5.0246575342465754</v>
      </c>
      <c r="F618" s="2">
        <v>11224.877664</v>
      </c>
      <c r="H618" s="2">
        <v>417.22180499999996</v>
      </c>
      <c r="M618" s="2">
        <v>10807.655859</v>
      </c>
      <c r="S618"/>
      <c r="V618" s="2">
        <v>3.3419466580499995</v>
      </c>
      <c r="AA618" s="2">
        <v>24.5</v>
      </c>
      <c r="AB618" s="2">
        <v>15.44</v>
      </c>
      <c r="BP618" s="2">
        <v>80.099999999999994</v>
      </c>
    </row>
    <row r="619" spans="1:68">
      <c r="A619" s="2" t="s">
        <v>77</v>
      </c>
      <c r="B619" s="4">
        <v>39644.1</v>
      </c>
      <c r="C619" s="2">
        <v>5.5399999999999956</v>
      </c>
      <c r="M619" s="2"/>
      <c r="Q619" s="2">
        <v>1722</v>
      </c>
      <c r="S619"/>
    </row>
    <row r="620" spans="1:68">
      <c r="A620" s="2" t="s">
        <v>77</v>
      </c>
      <c r="B620" s="4">
        <v>39644.1</v>
      </c>
      <c r="C620" s="2">
        <v>5.5399999999999956</v>
      </c>
      <c r="M620" s="2"/>
      <c r="Q620" s="2">
        <v>2078.6666666666665</v>
      </c>
      <c r="S620"/>
    </row>
    <row r="621" spans="1:68">
      <c r="A621" s="2" t="s">
        <v>78</v>
      </c>
      <c r="B621" s="4">
        <v>31841.200000000001</v>
      </c>
      <c r="C621" s="2">
        <v>0.08</v>
      </c>
      <c r="M621" s="2"/>
      <c r="S621"/>
      <c r="AA621" s="2">
        <v>0.3671875</v>
      </c>
    </row>
    <row r="622" spans="1:68">
      <c r="A622" s="2" t="s">
        <v>78</v>
      </c>
      <c r="B622" s="4">
        <v>31932.45</v>
      </c>
      <c r="C622" s="2">
        <v>0.33</v>
      </c>
      <c r="M622" s="2"/>
      <c r="S622"/>
      <c r="AA622" s="2">
        <v>0.55249999999999999</v>
      </c>
    </row>
    <row r="623" spans="1:68">
      <c r="A623" s="2" t="s">
        <v>78</v>
      </c>
      <c r="B623" s="4">
        <v>32023.7</v>
      </c>
      <c r="C623" s="2">
        <v>0.57999999999999996</v>
      </c>
      <c r="M623" s="2"/>
      <c r="S623"/>
      <c r="AA623" s="2">
        <v>0.74156250000000001</v>
      </c>
    </row>
    <row r="624" spans="1:68">
      <c r="A624" s="2" t="s">
        <v>78</v>
      </c>
      <c r="B624" s="4">
        <v>32114.95</v>
      </c>
      <c r="C624" s="2">
        <v>0.83</v>
      </c>
      <c r="M624" s="2"/>
      <c r="S624"/>
      <c r="AA624" s="2">
        <v>1.4156249999999999</v>
      </c>
      <c r="AB624" s="2">
        <v>0.30312499999999998</v>
      </c>
    </row>
    <row r="625" spans="1:28">
      <c r="A625" s="2" t="s">
        <v>78</v>
      </c>
      <c r="B625" s="4">
        <v>32206.2</v>
      </c>
      <c r="C625" s="2">
        <v>1.08</v>
      </c>
      <c r="M625" s="2"/>
      <c r="S625"/>
      <c r="AA625" s="2">
        <v>2.3687499999999999</v>
      </c>
      <c r="AB625" s="2">
        <v>1.2124999999999999</v>
      </c>
    </row>
    <row r="626" spans="1:28">
      <c r="A626" s="2" t="s">
        <v>78</v>
      </c>
      <c r="B626" s="4">
        <v>32297.45</v>
      </c>
      <c r="C626" s="2">
        <v>1.33</v>
      </c>
      <c r="M626" s="2"/>
      <c r="S626"/>
      <c r="AA626" s="2">
        <v>3.0281250000000002</v>
      </c>
      <c r="AB626" s="2">
        <v>2.3187500000000001</v>
      </c>
    </row>
    <row r="627" spans="1:28">
      <c r="A627" s="2" t="s">
        <v>78</v>
      </c>
      <c r="B627" s="4">
        <v>32388.7</v>
      </c>
      <c r="C627" s="2">
        <v>1.58</v>
      </c>
      <c r="M627" s="2"/>
      <c r="S627"/>
      <c r="AA627" s="2">
        <v>3.6312500000000001</v>
      </c>
      <c r="AB627" s="2">
        <v>3.078125</v>
      </c>
    </row>
    <row r="628" spans="1:28">
      <c r="A628" s="2" t="s">
        <v>78</v>
      </c>
      <c r="B628" s="4">
        <v>32479.95</v>
      </c>
      <c r="C628" s="2">
        <v>1.83</v>
      </c>
      <c r="M628" s="2"/>
      <c r="S628"/>
      <c r="AA628" s="2">
        <v>4.7750000000000004</v>
      </c>
      <c r="AB628" s="2">
        <v>4.203125</v>
      </c>
    </row>
    <row r="629" spans="1:28">
      <c r="A629" s="2" t="s">
        <v>78</v>
      </c>
      <c r="B629" s="4">
        <v>32571.200000000001</v>
      </c>
      <c r="C629" s="2">
        <v>2.08</v>
      </c>
      <c r="M629" s="2"/>
      <c r="S629"/>
      <c r="AA629" s="2">
        <v>5.8093750000000002</v>
      </c>
      <c r="AB629" s="2">
        <v>4.984375</v>
      </c>
    </row>
    <row r="630" spans="1:28">
      <c r="A630" s="2" t="s">
        <v>78</v>
      </c>
      <c r="B630" s="4">
        <v>32662.45</v>
      </c>
      <c r="C630" s="2">
        <v>2.33</v>
      </c>
      <c r="M630" s="2"/>
      <c r="S630"/>
      <c r="AA630" s="2">
        <v>6.1774193548387091</v>
      </c>
      <c r="AB630" s="2">
        <v>5.4645161290322584</v>
      </c>
    </row>
    <row r="631" spans="1:28">
      <c r="A631" s="2" t="s">
        <v>78</v>
      </c>
      <c r="B631" s="4">
        <v>32753.7</v>
      </c>
      <c r="C631" s="2">
        <v>2.58</v>
      </c>
      <c r="M631" s="2"/>
      <c r="S631"/>
      <c r="AA631" s="2">
        <v>6.4354838709677411</v>
      </c>
      <c r="AB631" s="2">
        <v>6.1032258064516141</v>
      </c>
    </row>
    <row r="632" spans="1:28">
      <c r="A632" s="2" t="s">
        <v>78</v>
      </c>
      <c r="B632" s="4">
        <v>32844.949999999997</v>
      </c>
      <c r="C632" s="2">
        <v>2.83</v>
      </c>
      <c r="M632" s="2"/>
      <c r="S632"/>
      <c r="AA632" s="2">
        <v>7.1354838709677413</v>
      </c>
      <c r="AB632" s="2">
        <v>6.6645161290322577</v>
      </c>
    </row>
    <row r="633" spans="1:28">
      <c r="A633" s="2" t="s">
        <v>78</v>
      </c>
      <c r="B633" s="4">
        <v>32936.199999999997</v>
      </c>
      <c r="C633" s="2">
        <v>3.08</v>
      </c>
      <c r="M633" s="2"/>
      <c r="S633"/>
      <c r="AA633" s="2">
        <v>7.4709677419354845</v>
      </c>
      <c r="AB633" s="2">
        <v>6.9419354838709673</v>
      </c>
    </row>
    <row r="634" spans="1:28">
      <c r="A634" s="2" t="s">
        <v>78</v>
      </c>
      <c r="B634" s="4">
        <v>33027.449999999997</v>
      </c>
      <c r="C634" s="2">
        <v>3.33</v>
      </c>
      <c r="M634" s="2"/>
      <c r="S634"/>
      <c r="AB634" s="2">
        <v>7.058064516129031</v>
      </c>
    </row>
    <row r="635" spans="1:28">
      <c r="A635" s="2" t="s">
        <v>78</v>
      </c>
      <c r="B635" s="4">
        <v>33118.699999999997</v>
      </c>
      <c r="C635" s="2">
        <v>3.58</v>
      </c>
      <c r="M635" s="2"/>
      <c r="S635"/>
      <c r="AA635" s="2">
        <v>7.8483870967741947</v>
      </c>
      <c r="AB635" s="2">
        <v>7.4225806451612915</v>
      </c>
    </row>
    <row r="636" spans="1:28">
      <c r="A636" s="2" t="s">
        <v>78</v>
      </c>
      <c r="B636" s="4">
        <v>33209.949999999997</v>
      </c>
      <c r="C636" s="2">
        <v>3.83</v>
      </c>
      <c r="M636" s="2"/>
      <c r="S636"/>
      <c r="AB636" s="2">
        <v>7.6935483870967722</v>
      </c>
    </row>
    <row r="637" spans="1:28">
      <c r="A637" s="2" t="s">
        <v>78</v>
      </c>
      <c r="B637" s="4">
        <v>33301.199999999997</v>
      </c>
      <c r="C637" s="2">
        <v>4.08</v>
      </c>
      <c r="M637" s="2"/>
      <c r="S637"/>
      <c r="AB637" s="2">
        <v>7.8903225806451607</v>
      </c>
    </row>
    <row r="638" spans="1:28">
      <c r="A638" s="2" t="s">
        <v>78</v>
      </c>
      <c r="B638" s="4">
        <v>33392.449999999997</v>
      </c>
      <c r="C638" s="2">
        <v>4.33</v>
      </c>
      <c r="M638" s="2"/>
      <c r="S638"/>
      <c r="AB638" s="2">
        <v>8.3935483870967698</v>
      </c>
    </row>
    <row r="639" spans="1:28">
      <c r="A639" s="2" t="s">
        <v>78</v>
      </c>
      <c r="B639" s="4">
        <v>33483.699999999997</v>
      </c>
      <c r="C639" s="2">
        <v>4.58</v>
      </c>
      <c r="M639" s="2"/>
      <c r="S639"/>
      <c r="AA639" s="2">
        <v>9.2225806451612904</v>
      </c>
      <c r="AB639" s="2">
        <v>8.6741935483870964</v>
      </c>
    </row>
    <row r="640" spans="1:28">
      <c r="A640" s="2" t="s">
        <v>78</v>
      </c>
      <c r="B640" s="4">
        <v>33848.699999999997</v>
      </c>
      <c r="C640" s="2">
        <v>5.58</v>
      </c>
      <c r="M640" s="2"/>
      <c r="S640"/>
      <c r="AB640" s="2">
        <v>9.5483870967741939</v>
      </c>
    </row>
    <row r="641" spans="1:28">
      <c r="A641" s="2" t="s">
        <v>78</v>
      </c>
      <c r="B641" s="4">
        <v>34002</v>
      </c>
      <c r="C641" s="2">
        <v>6</v>
      </c>
      <c r="M641" s="2"/>
      <c r="S641"/>
      <c r="AB641" s="2">
        <v>9.7709677419354808</v>
      </c>
    </row>
    <row r="642" spans="1:28">
      <c r="A642" s="2" t="s">
        <v>78</v>
      </c>
      <c r="B642" s="4">
        <v>34184.5</v>
      </c>
      <c r="C642" s="2">
        <v>6.5</v>
      </c>
      <c r="M642" s="2"/>
      <c r="S642"/>
      <c r="AA642" s="2">
        <v>12.043333333333331</v>
      </c>
      <c r="AB642" s="2">
        <v>10.583333333333336</v>
      </c>
    </row>
    <row r="643" spans="1:28">
      <c r="A643" s="2" t="s">
        <v>78</v>
      </c>
      <c r="B643" s="4">
        <v>34487.449999999997</v>
      </c>
      <c r="C643" s="2">
        <v>7.33</v>
      </c>
      <c r="M643" s="2"/>
      <c r="S643"/>
      <c r="AA643" s="2">
        <v>12.993333333333336</v>
      </c>
      <c r="AB643" s="2">
        <v>11.053333333333335</v>
      </c>
    </row>
    <row r="644" spans="1:28">
      <c r="A644" s="2" t="s">
        <v>78</v>
      </c>
      <c r="B644" s="4">
        <v>35432.800000000003</v>
      </c>
      <c r="C644" s="2">
        <v>9.92</v>
      </c>
      <c r="M644" s="2"/>
      <c r="S644"/>
      <c r="AA644" s="2">
        <v>15.086206896551724</v>
      </c>
      <c r="AB644" s="2">
        <v>12.255172413793105</v>
      </c>
    </row>
    <row r="645" spans="1:28">
      <c r="A645" s="2" t="s">
        <v>79</v>
      </c>
      <c r="B645" s="4">
        <v>31841.200000000001</v>
      </c>
      <c r="C645" s="2">
        <v>0.08</v>
      </c>
      <c r="M645" s="2"/>
      <c r="S645"/>
      <c r="AA645" s="2">
        <v>0.36343750000000002</v>
      </c>
    </row>
    <row r="646" spans="1:28">
      <c r="A646" s="2" t="s">
        <v>79</v>
      </c>
      <c r="B646" s="4">
        <v>31932.45</v>
      </c>
      <c r="C646" s="2">
        <v>0.33</v>
      </c>
      <c r="M646" s="2"/>
      <c r="S646"/>
      <c r="AA646" s="2">
        <v>1.1825000000000001</v>
      </c>
    </row>
    <row r="647" spans="1:28">
      <c r="A647" s="2" t="s">
        <v>79</v>
      </c>
      <c r="B647" s="4">
        <v>32023.7</v>
      </c>
      <c r="C647" s="2">
        <v>0.57999999999999996</v>
      </c>
      <c r="M647" s="2"/>
      <c r="S647"/>
      <c r="AA647" s="2">
        <v>2.3565624999999999</v>
      </c>
    </row>
    <row r="648" spans="1:28">
      <c r="A648" s="2" t="s">
        <v>79</v>
      </c>
      <c r="B648" s="4">
        <v>32114.95</v>
      </c>
      <c r="C648" s="2">
        <v>0.83</v>
      </c>
      <c r="M648" s="2"/>
      <c r="S648"/>
      <c r="AA648" s="2">
        <v>4.8125</v>
      </c>
      <c r="AB648" s="2">
        <v>4.78125</v>
      </c>
    </row>
    <row r="649" spans="1:28">
      <c r="A649" s="2" t="s">
        <v>79</v>
      </c>
      <c r="B649" s="4">
        <v>32206.2</v>
      </c>
      <c r="C649" s="2">
        <v>1.08</v>
      </c>
      <c r="M649" s="2"/>
      <c r="S649"/>
      <c r="AA649" s="2">
        <v>7.2218749999999998</v>
      </c>
      <c r="AB649" s="2">
        <v>6.9718749999999998</v>
      </c>
    </row>
    <row r="650" spans="1:28">
      <c r="A650" s="2" t="s">
        <v>79</v>
      </c>
      <c r="B650" s="4">
        <v>32297.45</v>
      </c>
      <c r="C650" s="2">
        <v>1.33</v>
      </c>
      <c r="M650" s="2"/>
      <c r="S650"/>
      <c r="AA650" s="2">
        <v>8.8000000000000007</v>
      </c>
      <c r="AB650" s="2">
        <v>8.7281250000000004</v>
      </c>
    </row>
    <row r="651" spans="1:28">
      <c r="A651" s="2" t="s">
        <v>79</v>
      </c>
      <c r="B651" s="4">
        <v>32388.7</v>
      </c>
      <c r="C651" s="2">
        <v>1.58</v>
      </c>
      <c r="M651" s="2"/>
      <c r="S651"/>
      <c r="AA651" s="2">
        <v>9.7593750000000004</v>
      </c>
      <c r="AB651" s="2">
        <v>9.9406250000000007</v>
      </c>
    </row>
    <row r="652" spans="1:28">
      <c r="A652" s="2" t="s">
        <v>79</v>
      </c>
      <c r="B652" s="4">
        <v>32479.95</v>
      </c>
      <c r="C652" s="2">
        <v>1.83</v>
      </c>
      <c r="M652" s="2"/>
      <c r="S652"/>
      <c r="AA652" s="2">
        <v>11.783870967741935</v>
      </c>
      <c r="AB652" s="2">
        <v>11.493548387096775</v>
      </c>
    </row>
    <row r="653" spans="1:28">
      <c r="A653" s="2" t="s">
        <v>79</v>
      </c>
      <c r="B653" s="4">
        <v>32571.200000000001</v>
      </c>
      <c r="C653" s="2">
        <v>2.08</v>
      </c>
      <c r="M653" s="2"/>
      <c r="S653"/>
      <c r="AA653" s="2">
        <v>13.635483870967741</v>
      </c>
      <c r="AB653" s="2">
        <v>12.612903225806452</v>
      </c>
    </row>
    <row r="654" spans="1:28">
      <c r="A654" s="2" t="s">
        <v>79</v>
      </c>
      <c r="B654" s="4">
        <v>32662.45</v>
      </c>
      <c r="C654" s="2">
        <v>2.33</v>
      </c>
      <c r="M654" s="2"/>
      <c r="S654"/>
      <c r="AA654" s="2">
        <v>14.538709677419355</v>
      </c>
      <c r="AB654" s="2">
        <v>13.319354838709677</v>
      </c>
    </row>
    <row r="655" spans="1:28">
      <c r="A655" s="2" t="s">
        <v>79</v>
      </c>
      <c r="B655" s="4">
        <v>32753.7</v>
      </c>
      <c r="C655" s="2">
        <v>2.58</v>
      </c>
      <c r="M655" s="2"/>
      <c r="S655"/>
      <c r="AA655" s="2">
        <v>14.896774193548385</v>
      </c>
      <c r="AB655" s="2">
        <v>14.087096774193546</v>
      </c>
    </row>
    <row r="656" spans="1:28">
      <c r="A656" s="2" t="s">
        <v>79</v>
      </c>
      <c r="B656" s="4">
        <v>32844.949999999997</v>
      </c>
      <c r="C656" s="2">
        <v>2.83</v>
      </c>
      <c r="M656" s="2"/>
      <c r="S656"/>
      <c r="AA656" s="2">
        <v>15.667741935483869</v>
      </c>
      <c r="AB656" s="2">
        <v>14.50322580645161</v>
      </c>
    </row>
    <row r="657" spans="1:28">
      <c r="A657" s="2" t="s">
        <v>79</v>
      </c>
      <c r="B657" s="4">
        <v>32936.199999999997</v>
      </c>
      <c r="C657" s="2">
        <v>3.08</v>
      </c>
      <c r="M657" s="2"/>
      <c r="S657"/>
      <c r="AA657" s="2">
        <v>16.36</v>
      </c>
      <c r="AB657" s="2">
        <v>15.046666666666665</v>
      </c>
    </row>
    <row r="658" spans="1:28">
      <c r="A658" s="2" t="s">
        <v>79</v>
      </c>
      <c r="B658" s="4">
        <v>33027.449999999997</v>
      </c>
      <c r="C658" s="2">
        <v>3.33</v>
      </c>
      <c r="M658" s="2"/>
      <c r="S658"/>
      <c r="AB658" s="2">
        <v>15.15</v>
      </c>
    </row>
    <row r="659" spans="1:28">
      <c r="A659" s="2" t="s">
        <v>79</v>
      </c>
      <c r="B659" s="4">
        <v>33118.699999999997</v>
      </c>
      <c r="C659" s="2">
        <v>3.58</v>
      </c>
      <c r="M659" s="2"/>
      <c r="S659"/>
      <c r="AA659" s="2">
        <v>16.923333333333336</v>
      </c>
      <c r="AB659" s="2">
        <v>15.51</v>
      </c>
    </row>
    <row r="660" spans="1:28">
      <c r="A660" s="2" t="s">
        <v>79</v>
      </c>
      <c r="B660" s="4">
        <v>33209.949999999997</v>
      </c>
      <c r="C660" s="2">
        <v>3.83</v>
      </c>
      <c r="M660" s="2"/>
      <c r="S660"/>
      <c r="AB660" s="2">
        <v>15.69</v>
      </c>
    </row>
    <row r="661" spans="1:28">
      <c r="A661" s="2" t="s">
        <v>79</v>
      </c>
      <c r="B661" s="4">
        <v>33301.199999999997</v>
      </c>
      <c r="C661" s="2">
        <v>4.08</v>
      </c>
      <c r="M661" s="2"/>
      <c r="S661"/>
      <c r="AB661" s="2">
        <v>15.81</v>
      </c>
    </row>
    <row r="662" spans="1:28">
      <c r="A662" s="2" t="s">
        <v>79</v>
      </c>
      <c r="B662" s="4">
        <v>33392.449999999997</v>
      </c>
      <c r="C662" s="2">
        <v>4.33</v>
      </c>
      <c r="M662" s="2"/>
      <c r="S662"/>
      <c r="AB662" s="2">
        <v>16.260000000000002</v>
      </c>
    </row>
    <row r="663" spans="1:28">
      <c r="A663" s="2" t="s">
        <v>79</v>
      </c>
      <c r="B663" s="4">
        <v>33483.699999999997</v>
      </c>
      <c r="C663" s="2">
        <v>4.58</v>
      </c>
      <c r="M663" s="2"/>
      <c r="S663"/>
      <c r="AA663" s="2">
        <v>18.386666666666667</v>
      </c>
      <c r="AB663" s="2">
        <v>16.356666666666669</v>
      </c>
    </row>
    <row r="664" spans="1:28">
      <c r="A664" s="2" t="s">
        <v>79</v>
      </c>
      <c r="B664" s="4">
        <v>33848.699999999997</v>
      </c>
      <c r="C664" s="2">
        <v>5.58</v>
      </c>
      <c r="M664" s="2"/>
      <c r="S664"/>
      <c r="AB664" s="2">
        <v>17.383333333333329</v>
      </c>
    </row>
    <row r="665" spans="1:28">
      <c r="A665" s="2" t="s">
        <v>79</v>
      </c>
      <c r="B665" s="4">
        <v>34002</v>
      </c>
      <c r="C665" s="2">
        <v>6</v>
      </c>
      <c r="M665" s="2"/>
      <c r="S665"/>
      <c r="AB665" s="2">
        <v>17.616666666666664</v>
      </c>
    </row>
    <row r="666" spans="1:28">
      <c r="A666" s="2" t="s">
        <v>79</v>
      </c>
      <c r="B666" s="4">
        <v>34184.5</v>
      </c>
      <c r="C666" s="2">
        <v>6.5</v>
      </c>
      <c r="M666" s="2"/>
      <c r="S666"/>
      <c r="AA666" s="2">
        <v>21.033333333333335</v>
      </c>
      <c r="AB666" s="2">
        <v>17.89</v>
      </c>
    </row>
    <row r="667" spans="1:28">
      <c r="A667" s="2" t="s">
        <v>79</v>
      </c>
      <c r="B667" s="4">
        <v>34487.449999999997</v>
      </c>
      <c r="C667" s="2">
        <v>7.33</v>
      </c>
      <c r="M667" s="2"/>
      <c r="S667"/>
      <c r="AA667" s="2">
        <v>21.746666666666666</v>
      </c>
      <c r="AB667" s="2">
        <v>18.306666666666665</v>
      </c>
    </row>
    <row r="668" spans="1:28">
      <c r="A668" s="2" t="s">
        <v>79</v>
      </c>
      <c r="B668" s="4">
        <v>35432.800000000003</v>
      </c>
      <c r="C668" s="2">
        <v>9.92</v>
      </c>
      <c r="M668" s="2"/>
      <c r="S668"/>
      <c r="AA668" s="2">
        <v>22.748275862068962</v>
      </c>
      <c r="AB668" s="2">
        <v>19.013793103448272</v>
      </c>
    </row>
    <row r="669" spans="1:28">
      <c r="A669" s="2" t="s">
        <v>80</v>
      </c>
      <c r="B669" s="4">
        <v>31841.200000000001</v>
      </c>
      <c r="C669" s="2">
        <v>0.08</v>
      </c>
      <c r="M669" s="2"/>
      <c r="S669"/>
      <c r="AA669" s="2">
        <v>0.34499999999999997</v>
      </c>
    </row>
    <row r="670" spans="1:28">
      <c r="A670" s="2" t="s">
        <v>80</v>
      </c>
      <c r="B670" s="4">
        <v>31932.45</v>
      </c>
      <c r="C670" s="2">
        <v>0.33</v>
      </c>
      <c r="M670" s="2"/>
      <c r="S670"/>
      <c r="AA670" s="2">
        <v>0.55625000000000002</v>
      </c>
    </row>
    <row r="671" spans="1:28">
      <c r="A671" s="2" t="s">
        <v>80</v>
      </c>
      <c r="B671" s="4">
        <v>32023.7</v>
      </c>
      <c r="C671" s="2">
        <v>0.57999999999999996</v>
      </c>
      <c r="M671" s="2"/>
      <c r="S671"/>
      <c r="AA671" s="2">
        <v>0.81562500000000004</v>
      </c>
    </row>
    <row r="672" spans="1:28">
      <c r="A672" s="2" t="s">
        <v>80</v>
      </c>
      <c r="B672" s="4">
        <v>32114.95</v>
      </c>
      <c r="C672" s="2">
        <v>0.83</v>
      </c>
      <c r="M672" s="2"/>
      <c r="S672"/>
      <c r="AA672" s="2">
        <v>1.815625</v>
      </c>
      <c r="AB672" s="2">
        <v>0.67812499999999998</v>
      </c>
    </row>
    <row r="673" spans="1:28">
      <c r="A673" s="2" t="s">
        <v>80</v>
      </c>
      <c r="B673" s="4">
        <v>32206.2</v>
      </c>
      <c r="C673" s="2">
        <v>1.08</v>
      </c>
      <c r="M673" s="2"/>
      <c r="S673"/>
      <c r="AA673" s="2">
        <v>3.05</v>
      </c>
      <c r="AB673" s="2">
        <v>2.2312500000000002</v>
      </c>
    </row>
    <row r="674" spans="1:28">
      <c r="A674" s="2" t="s">
        <v>80</v>
      </c>
      <c r="B674" s="4">
        <v>32297.45</v>
      </c>
      <c r="C674" s="2">
        <v>1.33</v>
      </c>
      <c r="M674" s="2"/>
      <c r="S674"/>
      <c r="AA674" s="2">
        <v>3.8312499999999998</v>
      </c>
      <c r="AB674" s="2">
        <v>3.4281250000000001</v>
      </c>
    </row>
    <row r="675" spans="1:28">
      <c r="A675" s="2" t="s">
        <v>80</v>
      </c>
      <c r="B675" s="4">
        <v>32388.7</v>
      </c>
      <c r="C675" s="2">
        <v>1.58</v>
      </c>
      <c r="M675" s="2"/>
      <c r="S675"/>
      <c r="AA675" s="2">
        <v>4.21875</v>
      </c>
      <c r="AB675" s="2">
        <v>4.0718750000000004</v>
      </c>
    </row>
    <row r="676" spans="1:28">
      <c r="A676" s="2" t="s">
        <v>80</v>
      </c>
      <c r="B676" s="4">
        <v>32479.95</v>
      </c>
      <c r="C676" s="2">
        <v>1.83</v>
      </c>
      <c r="M676" s="2"/>
      <c r="S676"/>
      <c r="AA676" s="2">
        <v>5.2093749999999996</v>
      </c>
      <c r="AB676" s="2">
        <v>5.0281250000000002</v>
      </c>
    </row>
    <row r="677" spans="1:28">
      <c r="A677" s="2" t="s">
        <v>80</v>
      </c>
      <c r="B677" s="4">
        <v>32571.200000000001</v>
      </c>
      <c r="C677" s="2">
        <v>2.08</v>
      </c>
      <c r="M677" s="2"/>
      <c r="S677"/>
      <c r="AA677" s="2">
        <v>5.7374999999999998</v>
      </c>
      <c r="AB677" s="2">
        <v>5.6124999999999998</v>
      </c>
    </row>
    <row r="678" spans="1:28">
      <c r="A678" s="2" t="s">
        <v>80</v>
      </c>
      <c r="B678" s="4">
        <v>32662.45</v>
      </c>
      <c r="C678" s="2">
        <v>2.33</v>
      </c>
      <c r="M678" s="2"/>
      <c r="S678"/>
      <c r="AA678" s="2">
        <v>5.95</v>
      </c>
      <c r="AB678" s="2">
        <v>6.0687499999999996</v>
      </c>
    </row>
    <row r="679" spans="1:28">
      <c r="A679" s="2" t="s">
        <v>80</v>
      </c>
      <c r="B679" s="4">
        <v>32753.7</v>
      </c>
      <c r="C679" s="2">
        <v>2.58</v>
      </c>
      <c r="M679" s="2"/>
      <c r="S679"/>
      <c r="AA679" s="2">
        <v>6.0843749999999996</v>
      </c>
      <c r="AB679" s="2">
        <v>6.35</v>
      </c>
    </row>
    <row r="680" spans="1:28">
      <c r="A680" s="2" t="s">
        <v>80</v>
      </c>
      <c r="B680" s="4">
        <v>32844.949999999997</v>
      </c>
      <c r="C680" s="2">
        <v>2.83</v>
      </c>
      <c r="M680" s="2"/>
      <c r="S680"/>
      <c r="AA680" s="2">
        <v>6.46875</v>
      </c>
      <c r="AB680" s="2">
        <v>6.6624999999999996</v>
      </c>
    </row>
    <row r="681" spans="1:28">
      <c r="A681" s="2" t="s">
        <v>80</v>
      </c>
      <c r="B681" s="4">
        <v>32936.199999999997</v>
      </c>
      <c r="C681" s="2">
        <v>3.08</v>
      </c>
      <c r="M681" s="2"/>
      <c r="S681"/>
      <c r="AA681" s="2">
        <v>6.7468750000000002</v>
      </c>
      <c r="AB681" s="2">
        <v>6.8624999999999998</v>
      </c>
    </row>
    <row r="682" spans="1:28">
      <c r="A682" s="2" t="s">
        <v>80</v>
      </c>
      <c r="B682" s="4">
        <v>33027.449999999997</v>
      </c>
      <c r="C682" s="2">
        <v>3.33</v>
      </c>
      <c r="M682" s="2"/>
      <c r="S682"/>
      <c r="AB682" s="2">
        <v>7.0125000000000002</v>
      </c>
    </row>
    <row r="683" spans="1:28">
      <c r="A683" s="2" t="s">
        <v>80</v>
      </c>
      <c r="B683" s="4">
        <v>33118.699999999997</v>
      </c>
      <c r="C683" s="2">
        <v>3.58</v>
      </c>
      <c r="M683" s="2"/>
      <c r="S683"/>
      <c r="AA683" s="2">
        <v>6.9937500000000004</v>
      </c>
      <c r="AB683" s="2">
        <v>7.2218749999999998</v>
      </c>
    </row>
    <row r="684" spans="1:28">
      <c r="A684" s="2" t="s">
        <v>80</v>
      </c>
      <c r="B684" s="4">
        <v>33209.949999999997</v>
      </c>
      <c r="C684" s="2">
        <v>3.83</v>
      </c>
      <c r="M684" s="2"/>
      <c r="S684"/>
      <c r="AB684" s="2">
        <v>7.3375000000000004</v>
      </c>
    </row>
    <row r="685" spans="1:28">
      <c r="A685" s="2" t="s">
        <v>80</v>
      </c>
      <c r="B685" s="4">
        <v>33301.199999999997</v>
      </c>
      <c r="C685" s="2">
        <v>4.08</v>
      </c>
      <c r="M685" s="2"/>
      <c r="S685"/>
      <c r="AB685" s="2">
        <v>7.7374999999999998</v>
      </c>
    </row>
    <row r="686" spans="1:28">
      <c r="A686" s="2" t="s">
        <v>80</v>
      </c>
      <c r="B686" s="4">
        <v>33392.449999999997</v>
      </c>
      <c r="C686" s="2">
        <v>4.33</v>
      </c>
      <c r="M686" s="2"/>
      <c r="S686"/>
      <c r="AB686" s="2">
        <v>8.3874999999999993</v>
      </c>
    </row>
    <row r="687" spans="1:28">
      <c r="A687" s="2" t="s">
        <v>80</v>
      </c>
      <c r="B687" s="4">
        <v>33483.699999999997</v>
      </c>
      <c r="C687" s="2">
        <v>4.58</v>
      </c>
      <c r="M687" s="2"/>
      <c r="S687"/>
      <c r="AA687" s="2">
        <v>8.6125000000000007</v>
      </c>
      <c r="AB687" s="2">
        <v>8.7281250000000004</v>
      </c>
    </row>
    <row r="688" spans="1:28">
      <c r="A688" s="2" t="s">
        <v>80</v>
      </c>
      <c r="B688" s="4">
        <v>33848.699999999997</v>
      </c>
      <c r="C688" s="2">
        <v>5.58</v>
      </c>
      <c r="M688" s="2"/>
      <c r="S688"/>
      <c r="AB688" s="2">
        <v>9.9312500000000004</v>
      </c>
    </row>
    <row r="689" spans="1:28">
      <c r="A689" s="2" t="s">
        <v>80</v>
      </c>
      <c r="B689" s="4">
        <v>34002</v>
      </c>
      <c r="C689" s="2">
        <v>6</v>
      </c>
      <c r="M689" s="2"/>
      <c r="S689"/>
      <c r="AB689" s="2">
        <v>10.125</v>
      </c>
    </row>
    <row r="690" spans="1:28">
      <c r="A690" s="2" t="s">
        <v>80</v>
      </c>
      <c r="B690" s="4">
        <v>34184.5</v>
      </c>
      <c r="C690" s="2">
        <v>6.5</v>
      </c>
      <c r="M690" s="2"/>
      <c r="S690"/>
      <c r="AA690" s="2">
        <v>10.987500000000001</v>
      </c>
      <c r="AB690" s="2">
        <v>10.69375</v>
      </c>
    </row>
    <row r="691" spans="1:28">
      <c r="A691" s="2" t="s">
        <v>80</v>
      </c>
      <c r="B691" s="4">
        <v>34487.449999999997</v>
      </c>
      <c r="C691" s="2">
        <v>7.33</v>
      </c>
      <c r="M691" s="2"/>
      <c r="S691"/>
      <c r="AA691" s="2">
        <v>12.24375</v>
      </c>
      <c r="AB691" s="2">
        <v>11.246874999999999</v>
      </c>
    </row>
    <row r="692" spans="1:28">
      <c r="A692" s="2" t="s">
        <v>80</v>
      </c>
      <c r="B692" s="4">
        <v>35432.800000000003</v>
      </c>
      <c r="C692" s="2">
        <v>9.92</v>
      </c>
      <c r="M692" s="2"/>
      <c r="S692"/>
      <c r="AA692" s="2">
        <v>13.481249999999999</v>
      </c>
      <c r="AB692" s="2">
        <v>11.909375000000001</v>
      </c>
    </row>
    <row r="693" spans="1:28">
      <c r="A693" s="2" t="s">
        <v>81</v>
      </c>
      <c r="B693" s="4">
        <v>31841.200000000001</v>
      </c>
      <c r="C693" s="2">
        <v>0.08</v>
      </c>
      <c r="M693" s="2"/>
      <c r="S693"/>
      <c r="AA693" s="2">
        <v>0.36749999999999999</v>
      </c>
    </row>
    <row r="694" spans="1:28">
      <c r="A694" s="2" t="s">
        <v>81</v>
      </c>
      <c r="B694" s="4">
        <v>31932.45</v>
      </c>
      <c r="C694" s="2">
        <v>0.33</v>
      </c>
      <c r="M694" s="2"/>
      <c r="S694"/>
      <c r="AA694" s="2">
        <v>1.34375</v>
      </c>
    </row>
    <row r="695" spans="1:28">
      <c r="A695" s="2" t="s">
        <v>81</v>
      </c>
      <c r="B695" s="4">
        <v>32023.7</v>
      </c>
      <c r="C695" s="2">
        <v>0.57999999999999996</v>
      </c>
      <c r="M695" s="2"/>
      <c r="S695"/>
      <c r="AA695" s="2">
        <v>2.5812499999999998</v>
      </c>
    </row>
    <row r="696" spans="1:28">
      <c r="A696" s="2" t="s">
        <v>81</v>
      </c>
      <c r="B696" s="4">
        <v>32114.95</v>
      </c>
      <c r="C696" s="2">
        <v>0.83</v>
      </c>
      <c r="M696" s="2"/>
      <c r="S696"/>
      <c r="AA696" s="2">
        <v>5.033333333333335</v>
      </c>
      <c r="AB696" s="2">
        <v>5.5966666666666667</v>
      </c>
    </row>
    <row r="697" spans="1:28">
      <c r="A697" s="2" t="s">
        <v>81</v>
      </c>
      <c r="B697" s="4">
        <v>32206.2</v>
      </c>
      <c r="C697" s="2">
        <v>1.08</v>
      </c>
      <c r="M697" s="2"/>
      <c r="S697"/>
      <c r="AA697" s="2">
        <v>7.3793103448275854</v>
      </c>
      <c r="AB697" s="2">
        <v>8.144827586206894</v>
      </c>
    </row>
    <row r="698" spans="1:28">
      <c r="A698" s="2" t="s">
        <v>81</v>
      </c>
      <c r="B698" s="4">
        <v>32297.45</v>
      </c>
      <c r="C698" s="2">
        <v>1.33</v>
      </c>
      <c r="M698" s="2"/>
      <c r="S698"/>
      <c r="AA698" s="2">
        <v>9.35</v>
      </c>
      <c r="AB698" s="2">
        <v>10.004545454545454</v>
      </c>
    </row>
    <row r="699" spans="1:28">
      <c r="A699" s="2" t="s">
        <v>81</v>
      </c>
      <c r="B699" s="4">
        <v>32388.7</v>
      </c>
      <c r="C699" s="2">
        <v>1.58</v>
      </c>
      <c r="M699" s="2"/>
      <c r="S699"/>
      <c r="AA699" s="2">
        <v>10.286363636363635</v>
      </c>
      <c r="AB699" s="2">
        <v>11.272727272727273</v>
      </c>
    </row>
    <row r="700" spans="1:28">
      <c r="A700" s="2" t="s">
        <v>81</v>
      </c>
      <c r="B700" s="4">
        <v>32479.95</v>
      </c>
      <c r="C700" s="2">
        <v>1.83</v>
      </c>
      <c r="M700" s="2"/>
      <c r="S700"/>
      <c r="AA700" s="2">
        <v>11.88</v>
      </c>
      <c r="AB700" s="2">
        <v>12.945</v>
      </c>
    </row>
    <row r="701" spans="1:28">
      <c r="A701" s="2" t="s">
        <v>81</v>
      </c>
      <c r="B701" s="4">
        <v>32571.200000000001</v>
      </c>
      <c r="C701" s="2">
        <v>2.08</v>
      </c>
      <c r="M701" s="2"/>
      <c r="S701"/>
      <c r="AA701" s="2">
        <v>13.875</v>
      </c>
      <c r="AB701" s="2">
        <v>14.175000000000001</v>
      </c>
    </row>
    <row r="702" spans="1:28">
      <c r="A702" s="2" t="s">
        <v>81</v>
      </c>
      <c r="B702" s="4">
        <v>32662.45</v>
      </c>
      <c r="C702" s="2">
        <v>2.33</v>
      </c>
      <c r="M702" s="2"/>
      <c r="S702"/>
      <c r="AA702" s="2">
        <v>14.585000000000001</v>
      </c>
      <c r="AB702" s="2">
        <v>14.99</v>
      </c>
    </row>
    <row r="703" spans="1:28">
      <c r="A703" s="2" t="s">
        <v>81</v>
      </c>
      <c r="B703" s="4">
        <v>32753.7</v>
      </c>
      <c r="C703" s="2">
        <v>2.58</v>
      </c>
      <c r="M703" s="2"/>
      <c r="S703"/>
      <c r="AA703" s="2">
        <v>14.955</v>
      </c>
      <c r="AB703" s="2">
        <v>15.82</v>
      </c>
    </row>
    <row r="704" spans="1:28">
      <c r="A704" s="2" t="s">
        <v>81</v>
      </c>
      <c r="B704" s="4">
        <v>32844.949999999997</v>
      </c>
      <c r="C704" s="2">
        <v>2.83</v>
      </c>
      <c r="M704" s="2"/>
      <c r="S704"/>
      <c r="AA704" s="2">
        <v>15.865</v>
      </c>
      <c r="AB704" s="2">
        <v>16.64</v>
      </c>
    </row>
    <row r="705" spans="1:68">
      <c r="A705" s="2" t="s">
        <v>81</v>
      </c>
      <c r="B705" s="4">
        <v>32936.199999999997</v>
      </c>
      <c r="C705" s="2">
        <v>3.08</v>
      </c>
      <c r="M705" s="2"/>
      <c r="S705"/>
      <c r="AA705" s="2">
        <v>16.675000000000001</v>
      </c>
      <c r="AB705" s="2">
        <v>16.965</v>
      </c>
    </row>
    <row r="706" spans="1:68">
      <c r="A706" s="2" t="s">
        <v>81</v>
      </c>
      <c r="B706" s="4">
        <v>33027.449999999997</v>
      </c>
      <c r="C706" s="2">
        <v>3.33</v>
      </c>
      <c r="M706" s="2"/>
      <c r="S706"/>
      <c r="AB706" s="2">
        <v>17.135000000000002</v>
      </c>
    </row>
    <row r="707" spans="1:68">
      <c r="A707" s="2" t="s">
        <v>81</v>
      </c>
      <c r="B707" s="4">
        <v>33118.699999999997</v>
      </c>
      <c r="C707" s="2">
        <v>3.58</v>
      </c>
      <c r="M707" s="2"/>
      <c r="S707"/>
      <c r="AA707" s="2">
        <v>17.065000000000001</v>
      </c>
      <c r="AB707" s="2">
        <v>17.344999999999999</v>
      </c>
    </row>
    <row r="708" spans="1:68">
      <c r="A708" s="2" t="s">
        <v>81</v>
      </c>
      <c r="B708" s="4">
        <v>33209.949999999997</v>
      </c>
      <c r="C708" s="2">
        <v>3.83</v>
      </c>
      <c r="M708" s="2"/>
      <c r="S708"/>
      <c r="AB708" s="2">
        <v>17.52</v>
      </c>
    </row>
    <row r="709" spans="1:68">
      <c r="A709" s="2" t="s">
        <v>81</v>
      </c>
      <c r="B709" s="4">
        <v>33301.199999999997</v>
      </c>
      <c r="C709" s="2">
        <v>4.08</v>
      </c>
      <c r="M709" s="2"/>
      <c r="S709"/>
      <c r="AB709" s="2">
        <v>17.79</v>
      </c>
    </row>
    <row r="710" spans="1:68">
      <c r="A710" s="2" t="s">
        <v>81</v>
      </c>
      <c r="B710" s="4">
        <v>33392.449999999997</v>
      </c>
      <c r="C710" s="2">
        <v>4.33</v>
      </c>
      <c r="M710" s="2"/>
      <c r="S710"/>
      <c r="AB710" s="2">
        <v>18.579999999999998</v>
      </c>
    </row>
    <row r="711" spans="1:68">
      <c r="A711" s="2" t="s">
        <v>81</v>
      </c>
      <c r="B711" s="4">
        <v>33483.699999999997</v>
      </c>
      <c r="C711" s="2">
        <v>4.58</v>
      </c>
      <c r="M711" s="2"/>
      <c r="S711"/>
      <c r="AA711" s="2">
        <v>18.565000000000001</v>
      </c>
      <c r="AB711" s="2">
        <v>18.89</v>
      </c>
    </row>
    <row r="712" spans="1:68">
      <c r="A712" s="2" t="s">
        <v>81</v>
      </c>
      <c r="B712" s="4">
        <v>33848.699999999997</v>
      </c>
      <c r="C712" s="2">
        <v>5.58</v>
      </c>
      <c r="M712" s="2"/>
      <c r="S712"/>
      <c r="AB712" s="2">
        <v>20.994736842105265</v>
      </c>
    </row>
    <row r="713" spans="1:68">
      <c r="A713" s="2" t="s">
        <v>81</v>
      </c>
      <c r="B713" s="4">
        <v>34002</v>
      </c>
      <c r="C713" s="2">
        <v>6</v>
      </c>
      <c r="M713" s="2"/>
      <c r="S713"/>
      <c r="AB713" s="2">
        <v>21.378947368421056</v>
      </c>
    </row>
    <row r="714" spans="1:68">
      <c r="A714" s="2" t="s">
        <v>81</v>
      </c>
      <c r="B714" s="4">
        <v>34184.5</v>
      </c>
      <c r="C714" s="2">
        <v>6.5</v>
      </c>
      <c r="M714" s="2"/>
      <c r="S714"/>
      <c r="AA714" s="2">
        <v>21.15789473684211</v>
      </c>
      <c r="AB714" s="2">
        <v>21.93684210526316</v>
      </c>
    </row>
    <row r="715" spans="1:68">
      <c r="A715" s="2" t="s">
        <v>81</v>
      </c>
      <c r="B715" s="4">
        <v>34487.449999999997</v>
      </c>
      <c r="C715" s="2">
        <v>7.33</v>
      </c>
      <c r="M715" s="2"/>
      <c r="S715"/>
      <c r="AA715" s="2">
        <v>21.826315789473682</v>
      </c>
      <c r="AB715" s="2">
        <v>22.252631578947362</v>
      </c>
    </row>
    <row r="716" spans="1:68">
      <c r="A716" s="2" t="s">
        <v>81</v>
      </c>
      <c r="B716" s="4">
        <v>35432.800000000003</v>
      </c>
      <c r="C716" s="2">
        <v>9.92</v>
      </c>
      <c r="M716" s="2"/>
      <c r="S716"/>
      <c r="AA716" s="2">
        <v>22.815789473684209</v>
      </c>
      <c r="AB716" s="2">
        <v>22.484210526315788</v>
      </c>
    </row>
    <row r="717" spans="1:68">
      <c r="A717" s="2" t="s">
        <v>81</v>
      </c>
      <c r="B717" s="4">
        <v>32052</v>
      </c>
      <c r="C717" s="2">
        <v>0.66</v>
      </c>
      <c r="F717" s="2">
        <v>609</v>
      </c>
      <c r="H717" s="2">
        <v>243.00000000000003</v>
      </c>
      <c r="J717" s="2">
        <v>237</v>
      </c>
      <c r="K717" s="2">
        <v>24</v>
      </c>
      <c r="L717" s="2">
        <v>104</v>
      </c>
      <c r="M717">
        <f>K717+L717</f>
        <v>128</v>
      </c>
      <c r="S717"/>
      <c r="V717" s="2">
        <v>2.0099999999999998</v>
      </c>
      <c r="BN717" s="2">
        <v>366</v>
      </c>
      <c r="BP717" s="2">
        <v>82.716049382716022</v>
      </c>
    </row>
    <row r="718" spans="1:68">
      <c r="A718" s="2" t="s">
        <v>81</v>
      </c>
      <c r="B718" s="4">
        <v>32191</v>
      </c>
      <c r="C718" s="2">
        <v>1.04</v>
      </c>
      <c r="F718" s="2">
        <v>1944.0000000000002</v>
      </c>
      <c r="H718" s="2">
        <v>465.00000000000006</v>
      </c>
      <c r="J718" s="2">
        <v>660</v>
      </c>
      <c r="K718" s="2">
        <v>135</v>
      </c>
      <c r="L718" s="2">
        <v>685</v>
      </c>
      <c r="M718">
        <f t="shared" ref="M718:M756" si="18">K718+L718</f>
        <v>820</v>
      </c>
      <c r="S718"/>
      <c r="V718" s="2">
        <v>4.95</v>
      </c>
      <c r="BN718" s="2">
        <v>1479.0000000000002</v>
      </c>
      <c r="BP718" s="2">
        <v>106.45161290322581</v>
      </c>
    </row>
    <row r="719" spans="1:68">
      <c r="A719" s="2" t="s">
        <v>81</v>
      </c>
      <c r="B719" s="4">
        <v>32337</v>
      </c>
      <c r="C719" s="2">
        <v>1.44</v>
      </c>
      <c r="F719" s="2">
        <v>2437</v>
      </c>
      <c r="H719" s="2">
        <v>468</v>
      </c>
      <c r="J719" s="2">
        <v>725</v>
      </c>
      <c r="K719" s="2">
        <v>189</v>
      </c>
      <c r="L719" s="2">
        <v>1055</v>
      </c>
      <c r="M719">
        <f t="shared" si="18"/>
        <v>1244</v>
      </c>
      <c r="S719"/>
      <c r="V719" s="2">
        <v>4.5</v>
      </c>
      <c r="BN719" s="2">
        <v>1969</v>
      </c>
      <c r="BP719" s="2">
        <v>96.15384615384616</v>
      </c>
    </row>
    <row r="720" spans="1:68">
      <c r="A720" s="2" t="s">
        <v>81</v>
      </c>
      <c r="B720" s="4">
        <v>32472</v>
      </c>
      <c r="C720" s="2">
        <v>1.81</v>
      </c>
      <c r="F720" s="2">
        <v>3062</v>
      </c>
      <c r="H720" s="2">
        <v>459.99999999999994</v>
      </c>
      <c r="J720" s="2">
        <v>741</v>
      </c>
      <c r="K720" s="2">
        <v>264</v>
      </c>
      <c r="L720" s="2">
        <v>1596</v>
      </c>
      <c r="M720">
        <f t="shared" si="18"/>
        <v>1860</v>
      </c>
      <c r="S720"/>
      <c r="V720" s="2">
        <v>4.29</v>
      </c>
      <c r="BN720" s="2">
        <v>2602</v>
      </c>
      <c r="BP720" s="2">
        <v>93.260869565217405</v>
      </c>
    </row>
    <row r="721" spans="1:68">
      <c r="A721" s="2" t="s">
        <v>81</v>
      </c>
      <c r="B721" s="4">
        <v>32688</v>
      </c>
      <c r="C721" s="2">
        <v>2.4</v>
      </c>
      <c r="F721" s="2">
        <v>3888.0000000000005</v>
      </c>
      <c r="H721" s="2">
        <v>396</v>
      </c>
      <c r="J721" s="2">
        <v>617</v>
      </c>
      <c r="K721" s="2">
        <v>384</v>
      </c>
      <c r="L721" s="2">
        <v>2491</v>
      </c>
      <c r="M721">
        <f t="shared" si="18"/>
        <v>2875</v>
      </c>
      <c r="S721"/>
      <c r="V721" s="2">
        <v>3.87</v>
      </c>
      <c r="BN721" s="2">
        <v>3492.0000000000005</v>
      </c>
      <c r="BP721" s="2">
        <v>97.727272727272734</v>
      </c>
    </row>
    <row r="722" spans="1:68">
      <c r="A722" s="2" t="s">
        <v>81</v>
      </c>
      <c r="B722" s="4">
        <v>32943</v>
      </c>
      <c r="C722" s="2">
        <v>3.1</v>
      </c>
      <c r="F722" s="2">
        <v>6311</v>
      </c>
      <c r="H722" s="2">
        <v>600</v>
      </c>
      <c r="J722" s="2">
        <v>1018</v>
      </c>
      <c r="K722" s="2">
        <v>609</v>
      </c>
      <c r="L722" s="2">
        <v>4047.9999999999995</v>
      </c>
      <c r="M722">
        <f t="shared" si="18"/>
        <v>4657</v>
      </c>
      <c r="S722"/>
      <c r="V722" s="2">
        <v>3.6865749439928703</v>
      </c>
      <c r="BN722" s="2">
        <v>5711</v>
      </c>
      <c r="BP722" s="2">
        <v>61.442915733214505</v>
      </c>
    </row>
    <row r="723" spans="1:68">
      <c r="A723" s="2" t="s">
        <v>81</v>
      </c>
      <c r="B723" s="4">
        <v>33126</v>
      </c>
      <c r="C723" s="2">
        <v>3.6</v>
      </c>
      <c r="F723" s="2">
        <v>7158</v>
      </c>
      <c r="H723" s="2">
        <v>631</v>
      </c>
      <c r="J723" s="2">
        <v>1201</v>
      </c>
      <c r="K723" s="2">
        <v>694</v>
      </c>
      <c r="L723" s="2">
        <v>4632</v>
      </c>
      <c r="M723">
        <f t="shared" si="18"/>
        <v>5326</v>
      </c>
      <c r="S723"/>
      <c r="V723" s="2">
        <v>3.7855418070094617</v>
      </c>
      <c r="BN723" s="2">
        <v>6527</v>
      </c>
      <c r="BP723" s="2">
        <v>59.992738621386081</v>
      </c>
    </row>
    <row r="724" spans="1:68">
      <c r="A724" s="2" t="s">
        <v>81</v>
      </c>
      <c r="B724" s="4">
        <v>33308</v>
      </c>
      <c r="C724" s="2">
        <v>4.0999999999999996</v>
      </c>
      <c r="F724" s="2">
        <v>8083</v>
      </c>
      <c r="H724" s="2">
        <v>665</v>
      </c>
      <c r="J724" s="2">
        <v>1404</v>
      </c>
      <c r="K724" s="2">
        <v>781</v>
      </c>
      <c r="L724" s="2">
        <v>5233</v>
      </c>
      <c r="M724">
        <f t="shared" si="18"/>
        <v>6014</v>
      </c>
      <c r="S724"/>
      <c r="V724" s="2">
        <v>3.9889772338145639</v>
      </c>
      <c r="BN724" s="2">
        <v>7418</v>
      </c>
      <c r="BP724" s="2">
        <v>59.984620057361866</v>
      </c>
    </row>
    <row r="725" spans="1:68">
      <c r="A725" s="2" t="s">
        <v>81</v>
      </c>
      <c r="B725" s="4">
        <v>33491</v>
      </c>
      <c r="C725" s="2">
        <v>4.5999999999999996</v>
      </c>
      <c r="F725" s="2">
        <v>9853</v>
      </c>
      <c r="H725" s="2">
        <v>757</v>
      </c>
      <c r="J725" s="2">
        <v>1760.0000000000002</v>
      </c>
      <c r="K725" s="2">
        <v>926</v>
      </c>
      <c r="L725" s="2">
        <v>6409.9999999999991</v>
      </c>
      <c r="M725">
        <f t="shared" si="18"/>
        <v>7335.9999999999991</v>
      </c>
      <c r="S725"/>
      <c r="V725" s="2">
        <v>4.5351055053411846</v>
      </c>
      <c r="BN725" s="2">
        <v>9096</v>
      </c>
      <c r="BP725" s="2">
        <v>59.9089234523274</v>
      </c>
    </row>
    <row r="726" spans="1:68">
      <c r="A726" s="2" t="s">
        <v>81</v>
      </c>
      <c r="B726" s="4">
        <v>33856</v>
      </c>
      <c r="C726" s="2">
        <v>5.6</v>
      </c>
      <c r="F726" s="2">
        <v>13702.000000000002</v>
      </c>
      <c r="H726" s="2">
        <v>936.99999999999989</v>
      </c>
      <c r="J726" s="2">
        <v>2566</v>
      </c>
      <c r="K726" s="2">
        <v>1199</v>
      </c>
      <c r="L726" s="2">
        <v>9000</v>
      </c>
      <c r="M726">
        <f t="shared" si="18"/>
        <v>10199</v>
      </c>
      <c r="S726"/>
      <c r="V726" s="2">
        <v>5.3922041846935125</v>
      </c>
      <c r="BN726" s="2">
        <v>12765.000000000002</v>
      </c>
      <c r="BP726" s="2">
        <v>57.547536656280826</v>
      </c>
    </row>
    <row r="727" spans="1:68">
      <c r="A727" s="2" t="s">
        <v>80</v>
      </c>
      <c r="B727" s="4">
        <v>32052</v>
      </c>
      <c r="C727" s="2">
        <v>0.66</v>
      </c>
      <c r="F727" s="2">
        <v>36</v>
      </c>
      <c r="H727" s="2">
        <v>19</v>
      </c>
      <c r="J727" s="2">
        <v>10</v>
      </c>
      <c r="K727" s="2">
        <v>2</v>
      </c>
      <c r="L727" s="2">
        <v>5</v>
      </c>
      <c r="M727">
        <f t="shared" si="18"/>
        <v>7</v>
      </c>
      <c r="S727"/>
      <c r="V727" s="2">
        <v>0.16</v>
      </c>
      <c r="BN727" s="2">
        <v>17</v>
      </c>
      <c r="BP727" s="2">
        <v>84.210526315789465</v>
      </c>
    </row>
    <row r="728" spans="1:68">
      <c r="A728" s="2" t="s">
        <v>80</v>
      </c>
      <c r="B728" s="4">
        <v>32191</v>
      </c>
      <c r="C728" s="2">
        <v>1.04</v>
      </c>
      <c r="F728" s="2">
        <v>438.99999999999994</v>
      </c>
      <c r="H728" s="2">
        <v>178</v>
      </c>
      <c r="J728" s="2">
        <v>168</v>
      </c>
      <c r="K728" s="2">
        <v>18</v>
      </c>
      <c r="L728" s="2">
        <v>75</v>
      </c>
      <c r="M728">
        <f t="shared" si="18"/>
        <v>93</v>
      </c>
      <c r="S728"/>
      <c r="V728" s="2">
        <v>0.67</v>
      </c>
      <c r="BN728" s="2">
        <v>260.99999999999994</v>
      </c>
      <c r="BP728" s="2">
        <v>37.640449438202246</v>
      </c>
    </row>
    <row r="729" spans="1:68">
      <c r="A729" s="2" t="s">
        <v>80</v>
      </c>
      <c r="B729" s="4">
        <v>32337</v>
      </c>
      <c r="C729" s="2">
        <v>1.44</v>
      </c>
      <c r="F729" s="2">
        <v>438.99999999999994</v>
      </c>
      <c r="H729" s="2">
        <v>142</v>
      </c>
      <c r="J729" s="2">
        <v>140</v>
      </c>
      <c r="K729" s="2">
        <v>34</v>
      </c>
      <c r="L729" s="2">
        <v>123</v>
      </c>
      <c r="M729">
        <f t="shared" si="18"/>
        <v>157</v>
      </c>
      <c r="S729"/>
      <c r="V729" s="2">
        <v>1.37</v>
      </c>
      <c r="BN729" s="2">
        <v>296.99999999999994</v>
      </c>
      <c r="BP729" s="2">
        <v>96.478873239436624</v>
      </c>
    </row>
    <row r="730" spans="1:68">
      <c r="A730" s="2" t="s">
        <v>80</v>
      </c>
      <c r="B730" s="4">
        <v>32472</v>
      </c>
      <c r="C730" s="2">
        <v>1.81</v>
      </c>
      <c r="F730" s="2">
        <v>501</v>
      </c>
      <c r="H730" s="2">
        <v>100</v>
      </c>
      <c r="J730" s="2">
        <v>90</v>
      </c>
      <c r="K730" s="2">
        <v>62</v>
      </c>
      <c r="L730" s="2">
        <v>249.00000000000003</v>
      </c>
      <c r="M730">
        <f t="shared" si="18"/>
        <v>311</v>
      </c>
      <c r="S730"/>
      <c r="V730" s="2">
        <v>1.02</v>
      </c>
      <c r="BN730" s="2">
        <v>401</v>
      </c>
      <c r="BP730" s="2">
        <v>102.00000000000001</v>
      </c>
    </row>
    <row r="731" spans="1:68">
      <c r="A731" s="2" t="s">
        <v>80</v>
      </c>
      <c r="B731" s="4">
        <v>32688</v>
      </c>
      <c r="C731" s="2">
        <v>2.4</v>
      </c>
      <c r="F731" s="2">
        <v>713</v>
      </c>
      <c r="H731" s="2">
        <v>114.99999999999999</v>
      </c>
      <c r="J731" s="2">
        <v>107</v>
      </c>
      <c r="K731" s="2">
        <v>94</v>
      </c>
      <c r="L731" s="2">
        <v>397</v>
      </c>
      <c r="M731">
        <f t="shared" si="18"/>
        <v>491</v>
      </c>
      <c r="S731"/>
      <c r="V731" s="2">
        <v>1.17</v>
      </c>
      <c r="BN731" s="2">
        <v>598</v>
      </c>
      <c r="BP731" s="2">
        <v>101.73913043478262</v>
      </c>
    </row>
    <row r="732" spans="1:68">
      <c r="A732" s="2" t="s">
        <v>80</v>
      </c>
      <c r="B732" s="4">
        <v>32943</v>
      </c>
      <c r="C732" s="2">
        <v>3.1</v>
      </c>
      <c r="F732" s="2">
        <v>1257</v>
      </c>
      <c r="H732" s="2">
        <v>134</v>
      </c>
      <c r="J732" s="2">
        <v>146</v>
      </c>
      <c r="K732" s="2">
        <v>183</v>
      </c>
      <c r="L732" s="2">
        <v>794</v>
      </c>
      <c r="M732">
        <f t="shared" si="18"/>
        <v>977</v>
      </c>
      <c r="S732"/>
      <c r="V732" s="2">
        <v>0.8641386971188576</v>
      </c>
      <c r="BN732" s="2">
        <v>1123</v>
      </c>
      <c r="BP732" s="2">
        <v>64.487962471556543</v>
      </c>
    </row>
    <row r="733" spans="1:68">
      <c r="A733" s="2" t="s">
        <v>80</v>
      </c>
      <c r="B733" s="4">
        <v>33126</v>
      </c>
      <c r="C733" s="2">
        <v>3.6</v>
      </c>
      <c r="F733" s="2">
        <v>1544</v>
      </c>
      <c r="H733" s="2">
        <v>152</v>
      </c>
      <c r="J733" s="2">
        <v>216</v>
      </c>
      <c r="K733" s="2">
        <v>219</v>
      </c>
      <c r="L733" s="2">
        <v>957</v>
      </c>
      <c r="M733">
        <f t="shared" si="18"/>
        <v>1176</v>
      </c>
      <c r="S733"/>
      <c r="V733" s="2">
        <v>0.9262639277357525</v>
      </c>
      <c r="BN733" s="2">
        <v>1392</v>
      </c>
      <c r="BP733" s="2">
        <v>60.938416298404768</v>
      </c>
    </row>
    <row r="734" spans="1:68">
      <c r="A734" s="2" t="s">
        <v>80</v>
      </c>
      <c r="B734" s="4">
        <v>33308</v>
      </c>
      <c r="C734" s="2">
        <v>4.0999999999999996</v>
      </c>
      <c r="F734" s="2">
        <v>1960.0000000000002</v>
      </c>
      <c r="H734" s="2">
        <v>180</v>
      </c>
      <c r="J734" s="2">
        <v>314</v>
      </c>
      <c r="K734" s="2">
        <v>267</v>
      </c>
      <c r="L734" s="2">
        <v>1199</v>
      </c>
      <c r="M734">
        <f t="shared" si="18"/>
        <v>1466</v>
      </c>
      <c r="S734"/>
      <c r="V734" s="2">
        <v>1.091920584234471</v>
      </c>
      <c r="BN734" s="2">
        <v>1780.0000000000002</v>
      </c>
      <c r="BP734" s="2">
        <v>60.662254679692836</v>
      </c>
    </row>
    <row r="735" spans="1:68">
      <c r="A735" s="2" t="s">
        <v>80</v>
      </c>
      <c r="B735" s="4">
        <v>33491</v>
      </c>
      <c r="C735" s="2">
        <v>4.5999999999999996</v>
      </c>
      <c r="F735" s="2">
        <v>2785</v>
      </c>
      <c r="H735" s="2">
        <v>239</v>
      </c>
      <c r="J735" s="2">
        <v>499</v>
      </c>
      <c r="K735" s="2">
        <v>355</v>
      </c>
      <c r="L735" s="2">
        <v>1692.0000000000002</v>
      </c>
      <c r="M735">
        <f t="shared" si="18"/>
        <v>2047.0000000000002</v>
      </c>
      <c r="S735"/>
      <c r="V735" s="2">
        <v>1.4467260957771373</v>
      </c>
      <c r="BN735" s="2">
        <v>2546</v>
      </c>
      <c r="BP735" s="2">
        <v>60.532472626658461</v>
      </c>
    </row>
    <row r="736" spans="1:68">
      <c r="A736" s="2" t="s">
        <v>80</v>
      </c>
      <c r="B736" s="4">
        <v>33856</v>
      </c>
      <c r="C736" s="2">
        <v>5.6</v>
      </c>
      <c r="F736" s="2">
        <v>4184</v>
      </c>
      <c r="H736" s="2">
        <v>322</v>
      </c>
      <c r="J736" s="2">
        <v>836.99999999999989</v>
      </c>
      <c r="K736" s="2">
        <v>484.99999999999994</v>
      </c>
      <c r="L736" s="2">
        <v>2540</v>
      </c>
      <c r="M736">
        <f t="shared" si="18"/>
        <v>3025</v>
      </c>
      <c r="S736"/>
      <c r="V736" s="2">
        <v>1.9418855403379214</v>
      </c>
      <c r="BN736" s="2">
        <v>3862</v>
      </c>
      <c r="BP736" s="2">
        <v>60.307004358320533</v>
      </c>
    </row>
    <row r="737" spans="1:68">
      <c r="A737" s="2" t="s">
        <v>79</v>
      </c>
      <c r="B737" s="4">
        <v>32052</v>
      </c>
      <c r="C737" s="2">
        <v>0.66</v>
      </c>
      <c r="F737" s="2">
        <v>508</v>
      </c>
      <c r="H737" s="2">
        <v>206.99999999999997</v>
      </c>
      <c r="J737" s="2">
        <v>194</v>
      </c>
      <c r="K737" s="2">
        <v>21</v>
      </c>
      <c r="L737" s="2">
        <v>86</v>
      </c>
      <c r="M737">
        <f t="shared" si="18"/>
        <v>107</v>
      </c>
      <c r="S737"/>
      <c r="V737" s="2">
        <v>1.82</v>
      </c>
      <c r="BN737" s="2">
        <v>301</v>
      </c>
      <c r="BP737" s="2">
        <v>87.922705314009676</v>
      </c>
    </row>
    <row r="738" spans="1:68">
      <c r="A738" s="2" t="s">
        <v>79</v>
      </c>
      <c r="B738" s="4">
        <v>32191</v>
      </c>
      <c r="C738" s="2">
        <v>1.04</v>
      </c>
      <c r="F738" s="2">
        <v>1687</v>
      </c>
      <c r="H738" s="2">
        <v>425</v>
      </c>
      <c r="J738" s="2">
        <v>584</v>
      </c>
      <c r="K738" s="2">
        <v>117</v>
      </c>
      <c r="L738" s="2">
        <v>562</v>
      </c>
      <c r="M738">
        <f t="shared" si="18"/>
        <v>679</v>
      </c>
      <c r="S738"/>
      <c r="V738" s="2">
        <v>4.46</v>
      </c>
      <c r="BN738" s="2">
        <v>1262</v>
      </c>
      <c r="BP738" s="2">
        <v>104.94117647058825</v>
      </c>
    </row>
    <row r="739" spans="1:68">
      <c r="A739" s="2" t="s">
        <v>79</v>
      </c>
      <c r="B739" s="4">
        <v>32337</v>
      </c>
      <c r="C739" s="2">
        <v>1.44</v>
      </c>
      <c r="F739" s="2">
        <v>2581</v>
      </c>
      <c r="H739" s="2">
        <v>492</v>
      </c>
      <c r="J739" s="2">
        <v>730</v>
      </c>
      <c r="K739" s="2">
        <v>213</v>
      </c>
      <c r="L739" s="2">
        <v>1146</v>
      </c>
      <c r="M739">
        <f t="shared" si="18"/>
        <v>1359</v>
      </c>
      <c r="S739"/>
      <c r="V739" s="2">
        <v>4.8099999999999996</v>
      </c>
      <c r="BN739" s="2">
        <v>2089</v>
      </c>
      <c r="BP739" s="2">
        <v>97.76422764227641</v>
      </c>
    </row>
    <row r="740" spans="1:68">
      <c r="A740" s="2" t="s">
        <v>79</v>
      </c>
      <c r="B740" s="4">
        <v>32472</v>
      </c>
      <c r="C740" s="2">
        <v>1.81</v>
      </c>
      <c r="F740" s="2">
        <v>3347</v>
      </c>
      <c r="H740" s="2">
        <v>455.99999999999994</v>
      </c>
      <c r="J740" s="2">
        <v>643</v>
      </c>
      <c r="K740" s="2">
        <v>330</v>
      </c>
      <c r="L740" s="2">
        <v>1918</v>
      </c>
      <c r="M740">
        <f t="shared" si="18"/>
        <v>2248</v>
      </c>
      <c r="S740"/>
      <c r="V740" s="2">
        <v>4.79</v>
      </c>
      <c r="BN740" s="2">
        <v>2891</v>
      </c>
      <c r="BP740" s="2">
        <v>105.04385964912282</v>
      </c>
    </row>
    <row r="741" spans="1:68">
      <c r="A741" s="2" t="s">
        <v>79</v>
      </c>
      <c r="B741" s="4">
        <v>32688</v>
      </c>
      <c r="C741" s="2">
        <v>2.4</v>
      </c>
      <c r="F741" s="2">
        <v>4990</v>
      </c>
      <c r="H741" s="2">
        <v>516</v>
      </c>
      <c r="J741" s="2">
        <v>762</v>
      </c>
      <c r="K741" s="2">
        <v>509.99999999999994</v>
      </c>
      <c r="L741" s="2">
        <v>3201</v>
      </c>
      <c r="M741">
        <f t="shared" si="18"/>
        <v>3711</v>
      </c>
      <c r="S741"/>
      <c r="V741" s="2">
        <v>5.17</v>
      </c>
      <c r="BN741" s="2">
        <v>4474</v>
      </c>
      <c r="BP741" s="2">
        <v>100.1937984496124</v>
      </c>
    </row>
    <row r="742" spans="1:68">
      <c r="A742" s="2" t="s">
        <v>79</v>
      </c>
      <c r="B742" s="4">
        <v>32943</v>
      </c>
      <c r="C742" s="2">
        <v>3.1</v>
      </c>
      <c r="F742" s="2">
        <v>7203</v>
      </c>
      <c r="H742" s="2">
        <v>710</v>
      </c>
      <c r="J742" s="2">
        <v>1223</v>
      </c>
      <c r="K742" s="2">
        <v>727</v>
      </c>
      <c r="L742" s="2">
        <v>4543</v>
      </c>
      <c r="M742">
        <f t="shared" si="18"/>
        <v>5270</v>
      </c>
      <c r="S742"/>
      <c r="V742" s="2">
        <v>4.3050987125831597</v>
      </c>
      <c r="BN742" s="2">
        <v>6493</v>
      </c>
      <c r="BP742" s="2">
        <v>60.635193134974074</v>
      </c>
    </row>
    <row r="743" spans="1:68">
      <c r="A743" s="2" t="s">
        <v>79</v>
      </c>
      <c r="B743" s="4">
        <v>33126</v>
      </c>
      <c r="C743" s="2">
        <v>3.6</v>
      </c>
      <c r="F743" s="2">
        <v>8305</v>
      </c>
      <c r="H743" s="2">
        <v>757</v>
      </c>
      <c r="J743" s="2">
        <v>1460</v>
      </c>
      <c r="K743" s="2">
        <v>838.00000000000011</v>
      </c>
      <c r="L743" s="2">
        <v>5250</v>
      </c>
      <c r="M743">
        <f t="shared" si="18"/>
        <v>6088</v>
      </c>
      <c r="S743"/>
      <c r="V743" s="2">
        <v>4.5350863800777814</v>
      </c>
      <c r="BN743" s="2">
        <v>7548</v>
      </c>
      <c r="BP743" s="2">
        <v>59.908670806839915</v>
      </c>
    </row>
    <row r="744" spans="1:68">
      <c r="A744" s="2" t="s">
        <v>79</v>
      </c>
      <c r="B744" s="4">
        <v>33308</v>
      </c>
      <c r="C744" s="2">
        <v>4.0999999999999996</v>
      </c>
      <c r="F744" s="2">
        <v>9295</v>
      </c>
      <c r="H744" s="2">
        <v>791</v>
      </c>
      <c r="J744" s="2">
        <v>1686</v>
      </c>
      <c r="K744" s="2">
        <v>935</v>
      </c>
      <c r="L744" s="2">
        <v>5883</v>
      </c>
      <c r="M744">
        <f t="shared" si="18"/>
        <v>6818</v>
      </c>
      <c r="S744"/>
      <c r="V744" s="2">
        <v>4.7366539061573079</v>
      </c>
      <c r="BN744" s="2">
        <v>8504</v>
      </c>
      <c r="BP744" s="2">
        <v>59.881844578474187</v>
      </c>
    </row>
    <row r="745" spans="1:68">
      <c r="A745" s="2" t="s">
        <v>79</v>
      </c>
      <c r="B745" s="4">
        <v>33491</v>
      </c>
      <c r="C745" s="2">
        <v>4.5999999999999996</v>
      </c>
      <c r="F745" s="2">
        <v>10620</v>
      </c>
      <c r="H745" s="2">
        <v>851</v>
      </c>
      <c r="J745" s="2">
        <v>1989</v>
      </c>
      <c r="K745" s="2">
        <v>1056</v>
      </c>
      <c r="L745" s="2">
        <v>6776.0000000000009</v>
      </c>
      <c r="M745">
        <f t="shared" si="18"/>
        <v>7832.0000000000009</v>
      </c>
      <c r="S745"/>
      <c r="V745" s="2">
        <v>5.0975221261983501</v>
      </c>
      <c r="BN745" s="2">
        <v>9769</v>
      </c>
      <c r="BP745" s="2">
        <v>59.900377511143951</v>
      </c>
    </row>
    <row r="746" spans="1:68">
      <c r="A746" s="2" t="s">
        <v>79</v>
      </c>
      <c r="B746" s="4">
        <v>33856</v>
      </c>
      <c r="C746" s="2">
        <v>5.6</v>
      </c>
      <c r="F746" s="2">
        <v>13559</v>
      </c>
      <c r="H746" s="2">
        <v>969.99999999999989</v>
      </c>
      <c r="J746" s="2">
        <v>2659</v>
      </c>
      <c r="K746" s="2">
        <v>1270</v>
      </c>
      <c r="L746" s="2">
        <v>8660</v>
      </c>
      <c r="M746">
        <f t="shared" si="18"/>
        <v>9930</v>
      </c>
      <c r="S746"/>
      <c r="V746" s="2">
        <v>5.8077451577125405</v>
      </c>
      <c r="BN746" s="2">
        <v>12589</v>
      </c>
      <c r="BP746" s="2">
        <v>59.873661419716925</v>
      </c>
    </row>
    <row r="747" spans="1:68">
      <c r="A747" s="2" t="s">
        <v>78</v>
      </c>
      <c r="B747" s="4">
        <v>32052</v>
      </c>
      <c r="C747" s="2">
        <v>0.66</v>
      </c>
      <c r="F747" s="2">
        <v>17</v>
      </c>
      <c r="H747" s="2">
        <v>9</v>
      </c>
      <c r="J747" s="2">
        <v>4</v>
      </c>
      <c r="K747" s="2">
        <v>1</v>
      </c>
      <c r="L747" s="2">
        <v>3</v>
      </c>
      <c r="M747">
        <f t="shared" si="18"/>
        <v>4</v>
      </c>
      <c r="S747"/>
      <c r="V747" s="2">
        <v>0.09</v>
      </c>
      <c r="BN747" s="2">
        <v>8</v>
      </c>
      <c r="BP747" s="2">
        <v>100</v>
      </c>
    </row>
    <row r="748" spans="1:68">
      <c r="A748" s="2" t="s">
        <v>78</v>
      </c>
      <c r="B748" s="4">
        <v>32191</v>
      </c>
      <c r="C748" s="2">
        <v>1.04</v>
      </c>
      <c r="F748" s="2">
        <v>208</v>
      </c>
      <c r="H748" s="2">
        <v>89</v>
      </c>
      <c r="J748" s="2">
        <v>74</v>
      </c>
      <c r="K748" s="2">
        <v>9</v>
      </c>
      <c r="L748" s="2">
        <v>36</v>
      </c>
      <c r="M748">
        <f t="shared" si="18"/>
        <v>45</v>
      </c>
      <c r="S748"/>
      <c r="V748" s="2">
        <v>0.41</v>
      </c>
      <c r="BN748" s="2">
        <v>119</v>
      </c>
      <c r="BP748" s="2">
        <v>46.067415730337075</v>
      </c>
    </row>
    <row r="749" spans="1:68">
      <c r="A749" s="2" t="s">
        <v>78</v>
      </c>
      <c r="B749" s="4">
        <v>32337</v>
      </c>
      <c r="C749" s="2">
        <v>1.44</v>
      </c>
      <c r="F749" s="2">
        <v>271</v>
      </c>
      <c r="H749" s="2">
        <v>99</v>
      </c>
      <c r="J749" s="2">
        <v>92</v>
      </c>
      <c r="K749" s="2">
        <v>18</v>
      </c>
      <c r="L749" s="2">
        <v>62</v>
      </c>
      <c r="M749">
        <f t="shared" si="18"/>
        <v>80</v>
      </c>
      <c r="S749"/>
      <c r="V749" s="2">
        <v>1.02</v>
      </c>
      <c r="BN749" s="2">
        <v>172</v>
      </c>
      <c r="BP749" s="2">
        <v>103.03030303030303</v>
      </c>
    </row>
    <row r="750" spans="1:68">
      <c r="A750" s="2" t="s">
        <v>78</v>
      </c>
      <c r="B750" s="4">
        <v>32472</v>
      </c>
      <c r="C750" s="2">
        <v>1.81</v>
      </c>
      <c r="F750" s="2">
        <v>432</v>
      </c>
      <c r="H750" s="2">
        <v>102</v>
      </c>
      <c r="J750" s="2">
        <v>101</v>
      </c>
      <c r="K750" s="2">
        <v>47</v>
      </c>
      <c r="L750" s="2">
        <v>182</v>
      </c>
      <c r="M750">
        <f t="shared" si="18"/>
        <v>229</v>
      </c>
      <c r="S750"/>
      <c r="V750" s="2">
        <v>0.94</v>
      </c>
      <c r="BN750" s="2">
        <v>330</v>
      </c>
      <c r="BP750" s="2">
        <v>92.156862745098024</v>
      </c>
    </row>
    <row r="751" spans="1:68">
      <c r="A751" s="2" t="s">
        <v>78</v>
      </c>
      <c r="B751" s="4">
        <v>32688</v>
      </c>
      <c r="C751" s="2">
        <v>2.4</v>
      </c>
      <c r="F751" s="2">
        <v>818</v>
      </c>
      <c r="H751" s="2">
        <v>152</v>
      </c>
      <c r="J751" s="2">
        <v>174</v>
      </c>
      <c r="K751" s="2">
        <v>91</v>
      </c>
      <c r="L751" s="2">
        <v>401</v>
      </c>
      <c r="M751">
        <f t="shared" si="18"/>
        <v>492</v>
      </c>
      <c r="S751"/>
      <c r="V751" s="2">
        <v>1.24</v>
      </c>
      <c r="BN751" s="2">
        <v>666</v>
      </c>
      <c r="BP751" s="2">
        <v>81.578947368421055</v>
      </c>
    </row>
    <row r="752" spans="1:68">
      <c r="A752" s="2" t="s">
        <v>78</v>
      </c>
      <c r="B752" s="4">
        <v>32943</v>
      </c>
      <c r="C752" s="2">
        <v>3.1</v>
      </c>
      <c r="F752" s="2">
        <v>1443</v>
      </c>
      <c r="H752" s="2">
        <v>149</v>
      </c>
      <c r="J752" s="2">
        <v>175</v>
      </c>
      <c r="K752" s="2">
        <v>196</v>
      </c>
      <c r="L752" s="2">
        <v>923</v>
      </c>
      <c r="M752">
        <f t="shared" si="18"/>
        <v>1119</v>
      </c>
      <c r="S752"/>
      <c r="V752" s="2">
        <v>0.9511586455971146</v>
      </c>
      <c r="BN752" s="2">
        <v>1294</v>
      </c>
      <c r="BP752" s="2">
        <v>63.836150711215744</v>
      </c>
    </row>
    <row r="753" spans="1:68">
      <c r="A753" s="2" t="s">
        <v>78</v>
      </c>
      <c r="B753" s="4">
        <v>33126</v>
      </c>
      <c r="C753" s="2">
        <v>3.6</v>
      </c>
      <c r="F753" s="2">
        <v>1847</v>
      </c>
      <c r="H753" s="2">
        <v>177</v>
      </c>
      <c r="J753" s="2">
        <v>266</v>
      </c>
      <c r="K753" s="2">
        <v>242</v>
      </c>
      <c r="L753" s="2">
        <v>1162</v>
      </c>
      <c r="M753">
        <f t="shared" si="18"/>
        <v>1404</v>
      </c>
      <c r="S753"/>
      <c r="V753" s="2">
        <v>1.0711441730922997</v>
      </c>
      <c r="BN753" s="2">
        <v>1670</v>
      </c>
      <c r="BP753" s="2">
        <v>60.516619948717498</v>
      </c>
    </row>
    <row r="754" spans="1:68">
      <c r="A754" s="2" t="s">
        <v>78</v>
      </c>
      <c r="B754" s="4">
        <v>33308</v>
      </c>
      <c r="C754" s="2">
        <v>4.0999999999999996</v>
      </c>
      <c r="F754" s="2">
        <v>2287</v>
      </c>
      <c r="H754" s="2">
        <v>204</v>
      </c>
      <c r="J754" s="2">
        <v>367</v>
      </c>
      <c r="K754" s="2">
        <v>291</v>
      </c>
      <c r="L754" s="2">
        <v>1425</v>
      </c>
      <c r="M754">
        <f t="shared" si="18"/>
        <v>1716</v>
      </c>
      <c r="S754"/>
      <c r="V754" s="2">
        <v>1.2346715502656165</v>
      </c>
      <c r="BN754" s="2">
        <v>2083</v>
      </c>
      <c r="BP754" s="2">
        <v>60.523115209098847</v>
      </c>
    </row>
    <row r="755" spans="1:68">
      <c r="A755" s="2" t="s">
        <v>78</v>
      </c>
      <c r="B755" s="4">
        <v>33491</v>
      </c>
      <c r="C755" s="2">
        <v>4.5999999999999996</v>
      </c>
      <c r="F755" s="2">
        <v>3025</v>
      </c>
      <c r="H755" s="2">
        <v>252.99999999999997</v>
      </c>
      <c r="J755" s="2">
        <v>532</v>
      </c>
      <c r="K755" s="2">
        <v>366</v>
      </c>
      <c r="L755" s="2">
        <v>1873.9999999999998</v>
      </c>
      <c r="M755">
        <f t="shared" si="18"/>
        <v>2240</v>
      </c>
      <c r="S755"/>
      <c r="V755" s="2">
        <v>1.5272434546987774</v>
      </c>
      <c r="BN755" s="2">
        <v>2772</v>
      </c>
      <c r="BP755" s="2">
        <v>60.365353940663141</v>
      </c>
    </row>
    <row r="756" spans="1:68">
      <c r="A756" s="2" t="s">
        <v>78</v>
      </c>
      <c r="B756" s="4">
        <v>33856</v>
      </c>
      <c r="C756" s="2">
        <v>5.6</v>
      </c>
      <c r="F756" s="2">
        <v>4188</v>
      </c>
      <c r="H756" s="2">
        <v>314</v>
      </c>
      <c r="J756" s="2">
        <v>815</v>
      </c>
      <c r="K756" s="2">
        <v>469.00000000000006</v>
      </c>
      <c r="L756" s="2">
        <v>2590</v>
      </c>
      <c r="M756">
        <f t="shared" si="18"/>
        <v>3059</v>
      </c>
      <c r="S756"/>
      <c r="V756" s="2">
        <v>1.8928611151512691</v>
      </c>
      <c r="BN756" s="2">
        <v>3874</v>
      </c>
      <c r="BP756" s="2">
        <v>60.282201119467167</v>
      </c>
    </row>
    <row r="757" spans="1:68">
      <c r="A757" s="2" t="s">
        <v>82</v>
      </c>
      <c r="B757" s="4">
        <v>36987</v>
      </c>
      <c r="C757" s="2">
        <v>0.24931506849315069</v>
      </c>
      <c r="F757" s="2">
        <v>21.888866999999998</v>
      </c>
      <c r="H757" s="2">
        <v>13.111097999999998</v>
      </c>
      <c r="M757" s="2">
        <v>8.7777689999999993</v>
      </c>
      <c r="S757"/>
      <c r="V757" s="2">
        <v>0.18119537435999999</v>
      </c>
      <c r="AA757" s="2">
        <v>1</v>
      </c>
      <c r="AB757" s="2">
        <v>2.0699999999999998</v>
      </c>
      <c r="BP757" s="2">
        <v>138.20000000000002</v>
      </c>
    </row>
    <row r="758" spans="1:68">
      <c r="A758" s="2" t="s">
        <v>82</v>
      </c>
      <c r="B758" s="4">
        <v>36987</v>
      </c>
      <c r="C758" s="2">
        <v>0.24931506849315069</v>
      </c>
      <c r="F758" s="2">
        <v>27.555527999999995</v>
      </c>
      <c r="H758" s="2">
        <v>17.333315999999996</v>
      </c>
      <c r="M758" s="2">
        <v>10.222211999999999</v>
      </c>
      <c r="S758"/>
      <c r="V758" s="2">
        <v>0.25479974519999998</v>
      </c>
      <c r="AA758" s="2">
        <v>1.07</v>
      </c>
      <c r="AB758" s="2">
        <v>2.04</v>
      </c>
      <c r="BP758" s="2">
        <v>147</v>
      </c>
    </row>
    <row r="759" spans="1:68">
      <c r="A759" s="2" t="s">
        <v>82</v>
      </c>
      <c r="B759" s="4">
        <v>36987</v>
      </c>
      <c r="C759" s="2">
        <v>0.24931506849315069</v>
      </c>
      <c r="F759" s="2">
        <v>25.666640999999998</v>
      </c>
      <c r="H759" s="2">
        <v>15.999983999999998</v>
      </c>
      <c r="M759" s="2">
        <v>9.6666569999999989</v>
      </c>
      <c r="S759"/>
      <c r="V759" s="2">
        <v>0.21647978351999997</v>
      </c>
      <c r="AA759" s="2">
        <v>1.1000000000000001</v>
      </c>
      <c r="AB759" s="2">
        <v>2.0699999999999998</v>
      </c>
      <c r="BP759" s="2">
        <v>135.30000000000001</v>
      </c>
    </row>
    <row r="760" spans="1:68">
      <c r="A760" s="2" t="s">
        <v>82</v>
      </c>
      <c r="B760" s="4">
        <v>36987</v>
      </c>
      <c r="C760" s="2">
        <v>0.24931506849315069</v>
      </c>
      <c r="F760" s="2">
        <v>26.777750999999995</v>
      </c>
      <c r="H760" s="2">
        <v>18.222203999999998</v>
      </c>
      <c r="M760" s="2">
        <v>8.5555469999999989</v>
      </c>
      <c r="S760"/>
      <c r="V760" s="2">
        <v>0.26094196128000002</v>
      </c>
      <c r="AA760" s="2">
        <v>1.08</v>
      </c>
      <c r="AB760" s="2">
        <v>2.0699999999999998</v>
      </c>
      <c r="BP760" s="2">
        <v>143.20000000000002</v>
      </c>
    </row>
    <row r="761" spans="1:68">
      <c r="A761" s="2" t="s">
        <v>82</v>
      </c>
      <c r="B761" s="4">
        <v>37012.800000000003</v>
      </c>
      <c r="C761" s="2">
        <v>0.320000000000008</v>
      </c>
      <c r="M761" s="2"/>
      <c r="Q761" s="2">
        <v>5.2222222222222223</v>
      </c>
      <c r="S761"/>
    </row>
    <row r="762" spans="1:68">
      <c r="A762" s="2" t="s">
        <v>82</v>
      </c>
      <c r="B762" s="4">
        <v>37012.800000000003</v>
      </c>
      <c r="C762" s="2">
        <v>0.320000000000008</v>
      </c>
      <c r="M762" s="2"/>
      <c r="Q762" s="2">
        <v>6.2222222222222223</v>
      </c>
      <c r="S762"/>
    </row>
    <row r="763" spans="1:68">
      <c r="A763" s="2" t="s">
        <v>82</v>
      </c>
      <c r="B763" s="4">
        <v>37261</v>
      </c>
      <c r="C763" s="2">
        <v>1</v>
      </c>
      <c r="M763" s="2"/>
      <c r="Q763" s="2">
        <v>398.77777777777777</v>
      </c>
      <c r="S763"/>
    </row>
    <row r="764" spans="1:68">
      <c r="A764" s="2" t="s">
        <v>82</v>
      </c>
      <c r="B764" s="4">
        <v>37261</v>
      </c>
      <c r="C764" s="2">
        <v>1</v>
      </c>
      <c r="M764" s="2"/>
      <c r="Q764" s="2">
        <v>347.44444444444446</v>
      </c>
      <c r="S764"/>
    </row>
    <row r="765" spans="1:68">
      <c r="A765" s="2" t="s">
        <v>82</v>
      </c>
      <c r="B765" s="4">
        <v>37352</v>
      </c>
      <c r="C765" s="2">
        <v>1.2493150684931507</v>
      </c>
      <c r="F765" s="2">
        <v>671.33266200000003</v>
      </c>
      <c r="H765" s="2">
        <v>331.88855699999999</v>
      </c>
      <c r="M765" s="2">
        <v>339.44410499999998</v>
      </c>
      <c r="S765"/>
      <c r="V765" s="2">
        <v>3.5777586444599998</v>
      </c>
      <c r="AA765" s="2">
        <v>4.37</v>
      </c>
      <c r="AB765" s="2">
        <v>4.3</v>
      </c>
      <c r="BP765" s="2">
        <v>107.8</v>
      </c>
    </row>
    <row r="766" spans="1:68">
      <c r="A766" s="2" t="s">
        <v>82</v>
      </c>
      <c r="B766" s="4">
        <v>37352</v>
      </c>
      <c r="C766" s="2">
        <v>1.2493150684931507</v>
      </c>
      <c r="F766" s="2">
        <v>520.77725699999996</v>
      </c>
      <c r="H766" s="2">
        <v>233.66643300000001</v>
      </c>
      <c r="M766" s="2">
        <v>287.11082399999998</v>
      </c>
      <c r="S766"/>
      <c r="V766" s="2">
        <v>2.4885475114500002</v>
      </c>
      <c r="AA766" s="2">
        <v>4.2</v>
      </c>
      <c r="AB766" s="2">
        <v>4.3</v>
      </c>
      <c r="BP766" s="2">
        <v>106.5</v>
      </c>
    </row>
    <row r="767" spans="1:68">
      <c r="A767" s="2" t="s">
        <v>82</v>
      </c>
      <c r="B767" s="4">
        <v>37352</v>
      </c>
      <c r="C767" s="2">
        <v>1.2493150684931507</v>
      </c>
      <c r="F767" s="2">
        <v>600.33273299999996</v>
      </c>
      <c r="H767" s="2">
        <v>287.88860099999999</v>
      </c>
      <c r="M767" s="2">
        <v>312.44413199999991</v>
      </c>
      <c r="S767"/>
      <c r="V767" s="2">
        <v>2.8731282379800001</v>
      </c>
      <c r="AA767" s="2">
        <v>4.3</v>
      </c>
      <c r="AB767" s="2">
        <v>4.3</v>
      </c>
      <c r="BP767" s="2">
        <v>99.800000000000011</v>
      </c>
    </row>
    <row r="768" spans="1:68">
      <c r="A768" s="2" t="s">
        <v>82</v>
      </c>
      <c r="B768" s="4">
        <v>37352</v>
      </c>
      <c r="C768" s="2">
        <v>1.2493150684931507</v>
      </c>
      <c r="F768" s="2">
        <v>584.7771929999999</v>
      </c>
      <c r="H768" s="2">
        <v>309.11080199999998</v>
      </c>
      <c r="M768" s="2">
        <v>275.66639099999998</v>
      </c>
      <c r="S768"/>
      <c r="V768" s="2">
        <v>3.2023879087199996</v>
      </c>
      <c r="AA768" s="2">
        <v>4.8</v>
      </c>
      <c r="AB768" s="2">
        <v>4.3</v>
      </c>
      <c r="BP768" s="2">
        <v>103.6</v>
      </c>
    </row>
    <row r="769" spans="1:68">
      <c r="A769" s="2" t="s">
        <v>82</v>
      </c>
      <c r="B769" s="4">
        <v>37647.9</v>
      </c>
      <c r="C769" s="2">
        <v>2.0600000000000041</v>
      </c>
      <c r="M769" s="2"/>
      <c r="Q769" s="2">
        <v>874.66666666666663</v>
      </c>
      <c r="S769"/>
    </row>
    <row r="770" spans="1:68">
      <c r="A770" s="2" t="s">
        <v>82</v>
      </c>
      <c r="B770" s="4">
        <v>37647.9</v>
      </c>
      <c r="C770" s="2">
        <v>2.0600000000000041</v>
      </c>
      <c r="M770" s="2"/>
      <c r="Q770" s="2">
        <v>822.33333333333326</v>
      </c>
      <c r="S770"/>
    </row>
    <row r="771" spans="1:68">
      <c r="A771" s="2" t="s">
        <v>82</v>
      </c>
      <c r="B771" s="4">
        <v>37717</v>
      </c>
      <c r="C771" s="2">
        <v>2.2493150684931509</v>
      </c>
      <c r="F771" s="2">
        <v>3012.4414320000001</v>
      </c>
      <c r="H771" s="2">
        <v>629.66603699999996</v>
      </c>
      <c r="M771" s="2">
        <v>2382.7753950000001</v>
      </c>
      <c r="S771"/>
      <c r="V771" s="2">
        <v>5.314381352279999</v>
      </c>
      <c r="AA771" s="2">
        <v>10.4</v>
      </c>
      <c r="AB771" s="2">
        <v>8.91</v>
      </c>
      <c r="BP771" s="2">
        <v>84.399999999999991</v>
      </c>
    </row>
    <row r="772" spans="1:68">
      <c r="A772" s="2" t="s">
        <v>82</v>
      </c>
      <c r="B772" s="4">
        <v>37717</v>
      </c>
      <c r="C772" s="2">
        <v>2.2493150684931509</v>
      </c>
      <c r="F772" s="2">
        <v>3523.8853649999992</v>
      </c>
      <c r="H772" s="2">
        <v>680.55487499999992</v>
      </c>
      <c r="M772" s="2">
        <v>2843.3304899999994</v>
      </c>
      <c r="S772"/>
      <c r="V772" s="2">
        <v>6.0024939974999993</v>
      </c>
      <c r="AA772" s="2">
        <v>11.35</v>
      </c>
      <c r="AB772" s="2">
        <v>9.07</v>
      </c>
      <c r="BP772" s="2">
        <v>88.2</v>
      </c>
    </row>
    <row r="773" spans="1:68">
      <c r="A773" s="2" t="s">
        <v>82</v>
      </c>
      <c r="B773" s="4">
        <v>37717</v>
      </c>
      <c r="C773" s="2">
        <v>2.2493150684931509</v>
      </c>
      <c r="F773" s="2">
        <v>2856.66381</v>
      </c>
      <c r="H773" s="2">
        <v>536.11057499999993</v>
      </c>
      <c r="M773" s="2">
        <v>2320.5532350000003</v>
      </c>
      <c r="S773"/>
      <c r="V773" s="2">
        <v>4.8946895497499998</v>
      </c>
      <c r="AA773" s="2">
        <v>9.6</v>
      </c>
      <c r="AB773" s="2">
        <v>9.07</v>
      </c>
      <c r="BP773" s="2">
        <v>91.300000000000011</v>
      </c>
    </row>
    <row r="774" spans="1:68">
      <c r="A774" s="2" t="s">
        <v>82</v>
      </c>
      <c r="B774" s="4">
        <v>37717</v>
      </c>
      <c r="C774" s="2">
        <v>2.2493150684931509</v>
      </c>
      <c r="F774" s="2">
        <v>3072.9969269999992</v>
      </c>
      <c r="H774" s="2">
        <v>658.99934099999996</v>
      </c>
      <c r="M774" s="2">
        <v>2413.9975859999995</v>
      </c>
      <c r="S774"/>
      <c r="V774" s="2">
        <v>5.5817244182700003</v>
      </c>
      <c r="AA774" s="2">
        <v>10</v>
      </c>
      <c r="AB774" s="2">
        <v>8.91</v>
      </c>
      <c r="BP774" s="2">
        <v>84.700000000000017</v>
      </c>
    </row>
    <row r="775" spans="1:68">
      <c r="A775" s="2" t="s">
        <v>82</v>
      </c>
      <c r="B775" s="4">
        <v>38016.550000000003</v>
      </c>
      <c r="C775" s="2">
        <v>3.0700000000000078</v>
      </c>
      <c r="M775" s="2"/>
      <c r="Q775" s="2">
        <v>970.1111111111112</v>
      </c>
      <c r="S775"/>
    </row>
    <row r="776" spans="1:68">
      <c r="A776" s="2" t="s">
        <v>82</v>
      </c>
      <c r="B776" s="4">
        <v>38016.550000000003</v>
      </c>
      <c r="C776" s="2">
        <v>3.0700000000000078</v>
      </c>
      <c r="M776" s="2"/>
      <c r="Q776" s="2">
        <v>1412.2222222222222</v>
      </c>
      <c r="S776"/>
    </row>
    <row r="777" spans="1:68">
      <c r="A777" s="2" t="s">
        <v>82</v>
      </c>
      <c r="B777" s="4">
        <v>38053</v>
      </c>
      <c r="C777" s="2">
        <v>3.1698630136986301</v>
      </c>
      <c r="F777" s="2">
        <v>7068.7707089999985</v>
      </c>
      <c r="H777" s="2">
        <v>851.99914799999988</v>
      </c>
      <c r="M777" s="2">
        <v>6216.7715609999987</v>
      </c>
      <c r="S777"/>
      <c r="V777" s="2">
        <v>5.9384340615599989</v>
      </c>
      <c r="AA777" s="2">
        <v>16.600000000000001</v>
      </c>
      <c r="AB777" s="2">
        <v>12.89</v>
      </c>
      <c r="BP777" s="2">
        <v>69.7</v>
      </c>
    </row>
    <row r="778" spans="1:68">
      <c r="A778" s="2" t="s">
        <v>82</v>
      </c>
      <c r="B778" s="4">
        <v>38053</v>
      </c>
      <c r="C778" s="2">
        <v>3.1698630136986301</v>
      </c>
      <c r="F778" s="2">
        <v>7525.4369189999989</v>
      </c>
      <c r="H778" s="2">
        <v>771.99922800000002</v>
      </c>
      <c r="M778" s="2">
        <v>6753.4376909999992</v>
      </c>
      <c r="S778"/>
      <c r="V778" s="2">
        <v>4.9871150128800004</v>
      </c>
      <c r="AA778" s="2">
        <v>17.399999999999999</v>
      </c>
      <c r="AB778" s="2">
        <v>12.8</v>
      </c>
      <c r="BP778" s="2">
        <v>64.600000000000009</v>
      </c>
    </row>
    <row r="779" spans="1:68">
      <c r="A779" s="2" t="s">
        <v>82</v>
      </c>
      <c r="B779" s="4">
        <v>38053</v>
      </c>
      <c r="C779" s="2">
        <v>3.1698630136986301</v>
      </c>
      <c r="F779" s="2">
        <v>7017.3263159999997</v>
      </c>
      <c r="H779" s="2">
        <v>915.77686200000005</v>
      </c>
      <c r="M779" s="2">
        <v>6101.549454</v>
      </c>
      <c r="S779"/>
      <c r="V779" s="2">
        <v>7.1705328294599999</v>
      </c>
      <c r="AA779" s="2">
        <v>15.6</v>
      </c>
      <c r="AB779" s="2">
        <v>12.8</v>
      </c>
      <c r="BP779" s="2">
        <v>78.3</v>
      </c>
    </row>
    <row r="780" spans="1:68">
      <c r="A780" s="2" t="s">
        <v>82</v>
      </c>
      <c r="B780" s="4">
        <v>38053</v>
      </c>
      <c r="C780" s="2">
        <v>3.1698630136986301</v>
      </c>
      <c r="F780" s="2">
        <v>7327.103783999999</v>
      </c>
      <c r="H780" s="2">
        <v>600.4438439999999</v>
      </c>
      <c r="M780" s="2">
        <v>6726.6599399999996</v>
      </c>
      <c r="S780"/>
      <c r="V780" s="2">
        <v>4.4733066377999995</v>
      </c>
      <c r="AA780" s="2">
        <v>18</v>
      </c>
      <c r="AB780" s="2">
        <v>12.73</v>
      </c>
      <c r="BP780" s="2">
        <v>74.5</v>
      </c>
    </row>
    <row r="781" spans="1:68">
      <c r="A781" s="2" t="s">
        <v>82</v>
      </c>
      <c r="B781" s="4">
        <v>38713.699999999997</v>
      </c>
      <c r="C781" s="2">
        <v>4.9799999999999924</v>
      </c>
      <c r="M781" s="2"/>
      <c r="Q781" s="2">
        <v>1943.3333333333333</v>
      </c>
      <c r="S781"/>
    </row>
    <row r="782" spans="1:68">
      <c r="A782" s="2" t="s">
        <v>82</v>
      </c>
      <c r="B782" s="4">
        <v>38713.699999999997</v>
      </c>
      <c r="C782" s="2">
        <v>4.9799999999999924</v>
      </c>
      <c r="M782" s="2"/>
      <c r="Q782" s="2">
        <v>1870.7777777777776</v>
      </c>
      <c r="S782"/>
    </row>
    <row r="783" spans="1:68">
      <c r="A783" s="2" t="s">
        <v>82</v>
      </c>
      <c r="B783" s="4">
        <v>38841</v>
      </c>
      <c r="C783" s="2">
        <v>5.3287671232876717</v>
      </c>
      <c r="F783" s="2">
        <v>13827.986172000001</v>
      </c>
      <c r="H783" s="2">
        <v>576.33275700000002</v>
      </c>
      <c r="M783" s="2">
        <v>13251.653415000001</v>
      </c>
      <c r="S783"/>
      <c r="V783" s="2">
        <v>3.7000562999399995</v>
      </c>
      <c r="AA783" s="2">
        <v>23</v>
      </c>
      <c r="AB783" s="2">
        <v>16.23</v>
      </c>
      <c r="BP783" s="2">
        <v>64.199999999999989</v>
      </c>
    </row>
    <row r="784" spans="1:68">
      <c r="A784" s="2" t="s">
        <v>82</v>
      </c>
      <c r="B784" s="4">
        <v>38841</v>
      </c>
      <c r="C784" s="2">
        <v>5.3287671232876717</v>
      </c>
      <c r="F784" s="2">
        <v>13732.319601000001</v>
      </c>
      <c r="H784" s="2">
        <v>495.44394899999986</v>
      </c>
      <c r="M784" s="2">
        <v>13236.875652000001</v>
      </c>
      <c r="S784"/>
      <c r="V784" s="2">
        <v>3.4086543691199993</v>
      </c>
      <c r="AA784" s="2">
        <v>22.8</v>
      </c>
      <c r="AB784" s="2">
        <v>16.39</v>
      </c>
      <c r="BP784" s="2">
        <v>68.800000000000011</v>
      </c>
    </row>
    <row r="785" spans="1:68">
      <c r="A785" s="2" t="s">
        <v>82</v>
      </c>
      <c r="B785" s="4">
        <v>38841</v>
      </c>
      <c r="C785" s="2">
        <v>5.3287671232876717</v>
      </c>
      <c r="F785" s="2">
        <v>12807.098303999999</v>
      </c>
      <c r="H785" s="2">
        <v>477.66618900000003</v>
      </c>
      <c r="M785" s="2">
        <v>12329.432115</v>
      </c>
      <c r="S785"/>
      <c r="V785" s="2">
        <v>3.9168627498000004</v>
      </c>
      <c r="AA785" s="2">
        <v>22</v>
      </c>
      <c r="AB785" s="2">
        <v>16.39</v>
      </c>
      <c r="BP785" s="2">
        <v>82</v>
      </c>
    </row>
    <row r="786" spans="1:68">
      <c r="A786" s="2" t="s">
        <v>82</v>
      </c>
      <c r="B786" s="4">
        <v>38841</v>
      </c>
      <c r="C786" s="2">
        <v>5.3287671232876717</v>
      </c>
      <c r="F786" s="2">
        <v>13711.764065999998</v>
      </c>
      <c r="H786" s="2">
        <v>588.88829999999996</v>
      </c>
      <c r="M786" s="2">
        <v>13122.875765999997</v>
      </c>
      <c r="S786"/>
      <c r="V786" s="2">
        <v>4.0279959719999994</v>
      </c>
      <c r="AA786" s="2">
        <v>23.5</v>
      </c>
      <c r="AB786" s="2">
        <v>16.39</v>
      </c>
      <c r="BP786" s="2">
        <v>68.399999999999991</v>
      </c>
    </row>
    <row r="787" spans="1:68">
      <c r="A787" s="2" t="s">
        <v>82</v>
      </c>
      <c r="B787" s="4">
        <v>39451</v>
      </c>
      <c r="C787" s="2">
        <v>7</v>
      </c>
      <c r="F787" s="2">
        <v>17313.316019999995</v>
      </c>
      <c r="H787" s="2">
        <v>456.44398799999993</v>
      </c>
      <c r="M787" s="2">
        <v>16856.872031999996</v>
      </c>
      <c r="S787"/>
      <c r="V787" s="2">
        <v>3.0307880803199994</v>
      </c>
      <c r="AA787" s="2">
        <v>25</v>
      </c>
      <c r="AB787" s="2">
        <v>17</v>
      </c>
      <c r="BP787" s="2">
        <v>66.399999999999991</v>
      </c>
    </row>
    <row r="788" spans="1:68">
      <c r="A788" s="2" t="s">
        <v>82</v>
      </c>
      <c r="B788" s="4">
        <v>39451</v>
      </c>
      <c r="C788" s="2">
        <v>7</v>
      </c>
      <c r="F788" s="2">
        <v>15607.539947999996</v>
      </c>
      <c r="H788" s="2">
        <v>666.66599999999994</v>
      </c>
      <c r="M788" s="2">
        <v>14940.873947999997</v>
      </c>
      <c r="S788"/>
      <c r="V788" s="2">
        <v>4.4666621999999991</v>
      </c>
      <c r="AA788" s="2">
        <v>24.3</v>
      </c>
      <c r="AB788" s="2">
        <v>16.87</v>
      </c>
      <c r="BP788" s="2">
        <v>67</v>
      </c>
    </row>
    <row r="789" spans="1:68">
      <c r="A789" s="2" t="s">
        <v>82</v>
      </c>
      <c r="B789" s="4">
        <v>39451</v>
      </c>
      <c r="C789" s="2">
        <v>7</v>
      </c>
      <c r="F789" s="2">
        <v>16726.649939999996</v>
      </c>
      <c r="H789" s="2">
        <v>677.99932199999989</v>
      </c>
      <c r="M789" s="2">
        <v>16048.650617999996</v>
      </c>
      <c r="S789"/>
      <c r="V789" s="2">
        <v>4.3663156336800002</v>
      </c>
      <c r="AA789" s="2">
        <v>25.4</v>
      </c>
      <c r="AB789" s="2">
        <v>16.809999999999999</v>
      </c>
      <c r="BP789" s="2">
        <v>64.400000000000006</v>
      </c>
    </row>
    <row r="790" spans="1:68">
      <c r="A790" s="2" t="s">
        <v>82</v>
      </c>
      <c r="B790" s="4">
        <v>39451</v>
      </c>
      <c r="C790" s="2">
        <v>7</v>
      </c>
      <c r="F790" s="2">
        <v>17053.427390999997</v>
      </c>
      <c r="H790" s="2">
        <v>562.11054899999999</v>
      </c>
      <c r="M790" s="2">
        <v>16491.316841999997</v>
      </c>
      <c r="S790"/>
      <c r="V790" s="2">
        <v>3.7211718343799998</v>
      </c>
      <c r="AA790" s="2">
        <v>25.1</v>
      </c>
      <c r="AB790" s="2">
        <v>16.87</v>
      </c>
      <c r="BP790" s="2">
        <v>66.2</v>
      </c>
    </row>
    <row r="791" spans="1:68">
      <c r="A791" s="2" t="s">
        <v>82</v>
      </c>
      <c r="B791" s="4">
        <v>39556.85</v>
      </c>
      <c r="C791" s="2">
        <v>7.2899999999999956</v>
      </c>
      <c r="M791" s="2"/>
      <c r="Q791" s="2">
        <v>1591.8888888888889</v>
      </c>
      <c r="S791"/>
    </row>
    <row r="792" spans="1:68">
      <c r="A792" s="2" t="s">
        <v>82</v>
      </c>
      <c r="B792" s="4">
        <v>39556.85</v>
      </c>
      <c r="C792" s="2">
        <v>7.2899999999999956</v>
      </c>
      <c r="M792" s="2"/>
      <c r="Q792" s="2">
        <v>1973.4444444444441</v>
      </c>
      <c r="S792"/>
    </row>
    <row r="793" spans="1:68">
      <c r="A793" s="2" t="s">
        <v>83</v>
      </c>
      <c r="B793" s="4">
        <v>37436</v>
      </c>
      <c r="C793" s="2">
        <v>1.2493150684931507</v>
      </c>
      <c r="F793" s="2">
        <v>544.22167799999988</v>
      </c>
      <c r="H793" s="2">
        <v>224.11088699999996</v>
      </c>
      <c r="M793" s="2">
        <v>320.11079099999995</v>
      </c>
      <c r="S793"/>
      <c r="V793" s="2">
        <v>2.2209388901699998</v>
      </c>
      <c r="AA793" s="2">
        <v>4.62</v>
      </c>
      <c r="AB793" s="2">
        <v>4.3</v>
      </c>
      <c r="BP793" s="2">
        <v>99.100000000000009</v>
      </c>
    </row>
    <row r="794" spans="1:68">
      <c r="A794" s="2" t="s">
        <v>83</v>
      </c>
      <c r="B794" s="4">
        <v>37436</v>
      </c>
      <c r="C794" s="2">
        <v>1.2493150684931507</v>
      </c>
      <c r="F794" s="2">
        <v>553.88833499999998</v>
      </c>
      <c r="H794" s="2">
        <v>236.11087499999999</v>
      </c>
      <c r="M794" s="2">
        <v>317.77745999999996</v>
      </c>
      <c r="S794"/>
      <c r="V794" s="2">
        <v>2.5358307975000001</v>
      </c>
      <c r="AA794" s="2">
        <v>4.88</v>
      </c>
      <c r="AB794" s="2">
        <v>4.1399999999999997</v>
      </c>
      <c r="BP794" s="2">
        <v>107.40000000000002</v>
      </c>
    </row>
    <row r="795" spans="1:68">
      <c r="A795" s="2" t="s">
        <v>83</v>
      </c>
      <c r="B795" s="4">
        <v>37436</v>
      </c>
      <c r="C795" s="2">
        <v>1.2493150684931507</v>
      </c>
      <c r="F795" s="2">
        <v>420.88846799999999</v>
      </c>
      <c r="H795" s="2">
        <v>192.110919</v>
      </c>
      <c r="M795" s="2">
        <v>228.77754899999999</v>
      </c>
      <c r="S795"/>
      <c r="V795" s="2">
        <v>2.1093778906199998</v>
      </c>
      <c r="AA795" s="2">
        <v>4.3</v>
      </c>
      <c r="AB795" s="2">
        <v>4.04</v>
      </c>
      <c r="BP795" s="2">
        <v>109.79999999999998</v>
      </c>
    </row>
    <row r="796" spans="1:68">
      <c r="A796" s="2" t="s">
        <v>83</v>
      </c>
      <c r="B796" s="4">
        <v>37436</v>
      </c>
      <c r="C796" s="2">
        <v>1.2493150684931507</v>
      </c>
      <c r="F796" s="2">
        <v>445.55510999999996</v>
      </c>
      <c r="H796" s="2">
        <v>191.11091999999999</v>
      </c>
      <c r="M796" s="2">
        <v>254.44418999999996</v>
      </c>
      <c r="S796"/>
      <c r="V796" s="2">
        <v>2.1232423211999993</v>
      </c>
      <c r="AA796" s="2">
        <v>4.4000000000000004</v>
      </c>
      <c r="AB796" s="2">
        <v>4.1399999999999997</v>
      </c>
      <c r="BP796" s="2">
        <v>111.09999999999997</v>
      </c>
    </row>
    <row r="797" spans="1:68">
      <c r="A797" s="2" t="s">
        <v>83</v>
      </c>
      <c r="B797" s="4">
        <v>37560.35</v>
      </c>
      <c r="C797" s="2">
        <v>1.5899999999999961</v>
      </c>
      <c r="M797" s="2"/>
      <c r="Q797" s="2">
        <v>997.99999999999977</v>
      </c>
      <c r="S797"/>
    </row>
    <row r="798" spans="1:68">
      <c r="A798" s="2" t="s">
        <v>83</v>
      </c>
      <c r="B798" s="4">
        <v>37560.35</v>
      </c>
      <c r="C798" s="2">
        <v>1.5899999999999961</v>
      </c>
      <c r="M798" s="2"/>
      <c r="Q798" s="2">
        <v>591.66666666666674</v>
      </c>
      <c r="S798"/>
    </row>
    <row r="799" spans="1:68">
      <c r="A799" s="2" t="s">
        <v>83</v>
      </c>
      <c r="B799" s="4">
        <v>37728.25</v>
      </c>
      <c r="C799" s="2">
        <v>2.0499999999999998</v>
      </c>
      <c r="M799" s="2"/>
      <c r="Q799" s="2">
        <v>592.77777777777771</v>
      </c>
      <c r="S799"/>
    </row>
    <row r="800" spans="1:68">
      <c r="A800" s="2" t="s">
        <v>83</v>
      </c>
      <c r="B800" s="4">
        <v>37728.25</v>
      </c>
      <c r="C800" s="2">
        <v>2.0499999999999998</v>
      </c>
      <c r="M800" s="2"/>
      <c r="Q800" s="2">
        <v>907</v>
      </c>
      <c r="S800"/>
    </row>
    <row r="801" spans="1:68">
      <c r="A801" s="2" t="s">
        <v>83</v>
      </c>
      <c r="B801" s="4">
        <v>37830</v>
      </c>
      <c r="C801" s="2">
        <v>2.3287671232876712</v>
      </c>
      <c r="F801" s="2">
        <v>2466.3308669999997</v>
      </c>
      <c r="H801" s="2">
        <v>601.55495399999995</v>
      </c>
      <c r="M801" s="2">
        <v>1864.7759129999999</v>
      </c>
      <c r="S801"/>
      <c r="V801" s="2">
        <v>6.0516428372400002</v>
      </c>
      <c r="AA801" s="2">
        <v>8.3000000000000007</v>
      </c>
      <c r="AB801" s="2">
        <v>9.5500000000000007</v>
      </c>
      <c r="BP801" s="2">
        <v>100.60000000000001</v>
      </c>
    </row>
    <row r="802" spans="1:68">
      <c r="A802" s="2" t="s">
        <v>83</v>
      </c>
      <c r="B802" s="4">
        <v>37830</v>
      </c>
      <c r="C802" s="2">
        <v>2.3287671232876712</v>
      </c>
      <c r="F802" s="2">
        <v>2610.1085009999997</v>
      </c>
      <c r="H802" s="2">
        <v>533.33279999999991</v>
      </c>
      <c r="M802" s="2">
        <v>2076.775701</v>
      </c>
      <c r="S802"/>
      <c r="V802" s="2">
        <v>4.4746621919999994</v>
      </c>
      <c r="AA802" s="2">
        <v>9.3000000000000007</v>
      </c>
      <c r="AB802" s="2">
        <v>9.5500000000000007</v>
      </c>
      <c r="BP802" s="2">
        <v>83.9</v>
      </c>
    </row>
    <row r="803" spans="1:68">
      <c r="A803" s="2" t="s">
        <v>83</v>
      </c>
      <c r="B803" s="4">
        <v>37830</v>
      </c>
      <c r="C803" s="2">
        <v>2.3287671232876712</v>
      </c>
      <c r="F803" s="2">
        <v>2961.1081499999996</v>
      </c>
      <c r="H803" s="2">
        <v>794.88809399999991</v>
      </c>
      <c r="M803" s="2">
        <v>2166.2200559999997</v>
      </c>
      <c r="S803"/>
      <c r="V803" s="2">
        <v>7.5355391311199984</v>
      </c>
      <c r="AA803" s="2">
        <v>9.1999999999999993</v>
      </c>
      <c r="AB803" s="2">
        <v>9.5500000000000007</v>
      </c>
      <c r="BP803" s="2">
        <v>94.799999999999983</v>
      </c>
    </row>
    <row r="804" spans="1:68">
      <c r="A804" s="2" t="s">
        <v>83</v>
      </c>
      <c r="B804" s="4">
        <v>37830</v>
      </c>
      <c r="C804" s="2">
        <v>2.3287671232876712</v>
      </c>
      <c r="F804" s="2">
        <v>3115.4413289999998</v>
      </c>
      <c r="H804" s="2">
        <v>762.66590399999995</v>
      </c>
      <c r="M804" s="2">
        <v>2352.7754249999998</v>
      </c>
      <c r="S804"/>
      <c r="V804" s="2">
        <v>6.6504466828799993</v>
      </c>
      <c r="AA804" s="2">
        <v>9.8000000000000007</v>
      </c>
      <c r="AB804" s="2">
        <v>9.61</v>
      </c>
      <c r="BP804" s="2">
        <v>87.2</v>
      </c>
    </row>
    <row r="805" spans="1:68">
      <c r="A805" s="2" t="s">
        <v>83</v>
      </c>
      <c r="B805" s="4">
        <v>38096.9</v>
      </c>
      <c r="C805" s="2">
        <v>3.0600000000000041</v>
      </c>
      <c r="M805" s="2"/>
      <c r="Q805" s="2">
        <v>1186.7777777777778</v>
      </c>
      <c r="S805"/>
    </row>
    <row r="806" spans="1:68">
      <c r="A806" s="2" t="s">
        <v>83</v>
      </c>
      <c r="B806" s="4">
        <v>38096.9</v>
      </c>
      <c r="C806" s="2">
        <v>3.0600000000000041</v>
      </c>
      <c r="M806" s="2"/>
      <c r="Q806" s="2">
        <v>1799</v>
      </c>
      <c r="S806"/>
    </row>
    <row r="807" spans="1:68">
      <c r="A807" s="2" t="s">
        <v>83</v>
      </c>
      <c r="B807" s="4">
        <v>38137</v>
      </c>
      <c r="C807" s="2">
        <v>3.1698630136986301</v>
      </c>
      <c r="F807" s="2">
        <v>9736.545818999999</v>
      </c>
      <c r="H807" s="2">
        <v>897.88799099999983</v>
      </c>
      <c r="M807" s="2">
        <v>8838.6578279999994</v>
      </c>
      <c r="S807"/>
      <c r="V807" s="2">
        <v>8.2336328774699989</v>
      </c>
      <c r="AA807" s="2">
        <v>18.2</v>
      </c>
      <c r="AB807" s="2">
        <v>13.37</v>
      </c>
      <c r="BP807" s="2">
        <v>91.700000000000017</v>
      </c>
    </row>
    <row r="808" spans="1:68">
      <c r="A808" s="2" t="s">
        <v>83</v>
      </c>
      <c r="B808" s="4">
        <v>38137</v>
      </c>
      <c r="C808" s="2">
        <v>3.1698630136986301</v>
      </c>
      <c r="F808" s="2">
        <v>8067.2141549999997</v>
      </c>
      <c r="H808" s="2">
        <v>924.55463099999997</v>
      </c>
      <c r="M808" s="2">
        <v>7142.6595239999997</v>
      </c>
      <c r="S808"/>
      <c r="V808" s="2">
        <v>7.8124866319499997</v>
      </c>
      <c r="AA808" s="2">
        <v>18.2</v>
      </c>
      <c r="AB808" s="2">
        <v>13.37</v>
      </c>
      <c r="BP808" s="2">
        <v>84.499999999999986</v>
      </c>
    </row>
    <row r="809" spans="1:68">
      <c r="A809" s="2" t="s">
        <v>83</v>
      </c>
      <c r="B809" s="4">
        <v>38137</v>
      </c>
      <c r="C809" s="2">
        <v>3.1698630136986301</v>
      </c>
      <c r="F809" s="2">
        <v>8879.4355649999998</v>
      </c>
      <c r="H809" s="2">
        <v>921.6657449999999</v>
      </c>
      <c r="M809" s="2">
        <v>7957.7698200000004</v>
      </c>
      <c r="S809"/>
      <c r="V809" s="2">
        <v>7.6221757111499988</v>
      </c>
      <c r="AA809" s="2">
        <v>18.3</v>
      </c>
      <c r="AB809" s="2">
        <v>13.27</v>
      </c>
      <c r="BP809" s="2">
        <v>82.699999999999989</v>
      </c>
    </row>
    <row r="810" spans="1:68">
      <c r="A810" s="2" t="s">
        <v>83</v>
      </c>
      <c r="B810" s="4">
        <v>38137</v>
      </c>
      <c r="C810" s="2">
        <v>3.1698630136986301</v>
      </c>
      <c r="F810" s="2">
        <v>7910.6587559999989</v>
      </c>
      <c r="H810" s="2">
        <v>902.7768749999999</v>
      </c>
      <c r="M810" s="2">
        <v>7007.8818809999993</v>
      </c>
      <c r="S810"/>
      <c r="V810" s="2">
        <v>7.4659647562499991</v>
      </c>
      <c r="AA810" s="2">
        <v>18.399999999999999</v>
      </c>
      <c r="AB810" s="2">
        <v>13.27</v>
      </c>
      <c r="BP810" s="2">
        <v>82.699999999999989</v>
      </c>
    </row>
    <row r="811" spans="1:68">
      <c r="A811" s="2" t="s">
        <v>83</v>
      </c>
      <c r="B811" s="4">
        <v>38805</v>
      </c>
      <c r="C811" s="2">
        <v>5</v>
      </c>
      <c r="F811" s="2">
        <v>13025.431419</v>
      </c>
      <c r="H811" s="2">
        <v>590.33274299999994</v>
      </c>
      <c r="M811" s="2">
        <v>12435.098676</v>
      </c>
      <c r="Q811" s="2">
        <v>1309.3333333333335</v>
      </c>
      <c r="S811"/>
      <c r="V811" s="2">
        <v>4.6104987228299992</v>
      </c>
      <c r="AA811" s="2">
        <v>21.69</v>
      </c>
      <c r="AB811" s="2">
        <v>16.07</v>
      </c>
      <c r="BP811" s="2">
        <v>78.099999999999994</v>
      </c>
    </row>
    <row r="812" spans="1:68">
      <c r="A812" s="2" t="s">
        <v>83</v>
      </c>
      <c r="B812" s="4">
        <v>38805</v>
      </c>
      <c r="C812" s="2">
        <v>5</v>
      </c>
      <c r="F812" s="2">
        <v>11856.543699</v>
      </c>
      <c r="H812" s="2">
        <v>717.88817100000006</v>
      </c>
      <c r="M812" s="2">
        <v>11138.655527999999</v>
      </c>
      <c r="Q812" s="2">
        <v>1379.4444444444443</v>
      </c>
      <c r="S812"/>
      <c r="V812" s="2">
        <v>6.0302606363999995</v>
      </c>
      <c r="AA812" s="2">
        <v>20.9</v>
      </c>
      <c r="AB812" s="2">
        <v>15.92</v>
      </c>
      <c r="BP812" s="2">
        <v>84</v>
      </c>
    </row>
    <row r="813" spans="1:68">
      <c r="A813" s="2" t="s">
        <v>83</v>
      </c>
      <c r="B813" s="4">
        <v>38805</v>
      </c>
      <c r="C813" s="2">
        <v>5</v>
      </c>
      <c r="F813" s="2">
        <v>12348.654318000001</v>
      </c>
      <c r="H813" s="2">
        <v>735.88815299999999</v>
      </c>
      <c r="M813" s="2">
        <v>11612.766165000001</v>
      </c>
      <c r="S813"/>
      <c r="V813" s="2">
        <v>5.6369032519799989</v>
      </c>
      <c r="AA813" s="2">
        <v>21.2</v>
      </c>
      <c r="AB813" s="2">
        <v>16.07</v>
      </c>
      <c r="BP813" s="2">
        <v>76.59999999999998</v>
      </c>
    </row>
    <row r="814" spans="1:68">
      <c r="A814" s="2" t="s">
        <v>83</v>
      </c>
      <c r="B814" s="4">
        <v>38805</v>
      </c>
      <c r="C814" s="2">
        <v>5</v>
      </c>
      <c r="F814" s="2">
        <v>11028.211193999998</v>
      </c>
      <c r="H814" s="2">
        <v>652.33268099999998</v>
      </c>
      <c r="M814" s="2">
        <v>10375.878512999998</v>
      </c>
      <c r="S814"/>
      <c r="V814" s="2">
        <v>4.7881218785400002</v>
      </c>
      <c r="AA814" s="2">
        <v>21.2</v>
      </c>
      <c r="AB814" s="2">
        <v>15.85</v>
      </c>
      <c r="BP814" s="2">
        <v>73.400000000000006</v>
      </c>
    </row>
    <row r="815" spans="1:68">
      <c r="A815" s="2" t="s">
        <v>83</v>
      </c>
      <c r="B815" s="4">
        <v>39505</v>
      </c>
      <c r="C815" s="2">
        <v>6.9178082191780819</v>
      </c>
      <c r="F815" s="2">
        <v>14544.318788999997</v>
      </c>
      <c r="H815" s="2">
        <v>951.55460399999993</v>
      </c>
      <c r="M815" s="2">
        <v>13592.764184999998</v>
      </c>
      <c r="S815"/>
      <c r="V815" s="2">
        <v>7.0700507077199992</v>
      </c>
      <c r="AA815" s="2">
        <v>24.2</v>
      </c>
      <c r="AB815" s="2">
        <v>17.57</v>
      </c>
      <c r="BP815" s="2">
        <v>74.3</v>
      </c>
    </row>
    <row r="816" spans="1:68">
      <c r="A816" s="2" t="s">
        <v>83</v>
      </c>
      <c r="B816" s="4">
        <v>39505</v>
      </c>
      <c r="C816" s="2">
        <v>6.9178082191780819</v>
      </c>
      <c r="F816" s="2">
        <v>17566.537989</v>
      </c>
      <c r="H816" s="2">
        <v>735.88815299999999</v>
      </c>
      <c r="M816" s="2">
        <v>16830.649836000001</v>
      </c>
      <c r="S816"/>
      <c r="V816" s="2">
        <v>5.2910358200700003</v>
      </c>
      <c r="AA816" s="2">
        <v>24.1</v>
      </c>
      <c r="AB816" s="2">
        <v>17.829999999999998</v>
      </c>
      <c r="BP816" s="2">
        <v>71.900000000000006</v>
      </c>
    </row>
    <row r="817" spans="1:68">
      <c r="A817" s="2" t="s">
        <v>83</v>
      </c>
      <c r="B817" s="4">
        <v>39505</v>
      </c>
      <c r="C817" s="2">
        <v>6.9178082191780819</v>
      </c>
      <c r="F817" s="2">
        <v>22496.199725999999</v>
      </c>
      <c r="H817" s="2">
        <v>677.7770999999999</v>
      </c>
      <c r="M817" s="2">
        <v>21818.422626</v>
      </c>
      <c r="S817"/>
      <c r="V817" s="2">
        <v>5.4018834869999992</v>
      </c>
      <c r="AA817" s="2">
        <v>24</v>
      </c>
      <c r="AB817" s="2">
        <v>17.829999999999998</v>
      </c>
      <c r="BP817" s="2">
        <v>79.7</v>
      </c>
    </row>
    <row r="818" spans="1:68">
      <c r="A818" s="2" t="s">
        <v>83</v>
      </c>
      <c r="B818" s="4">
        <v>39505</v>
      </c>
      <c r="C818" s="2">
        <v>6.9178082191780819</v>
      </c>
      <c r="F818" s="2">
        <v>14620.429824000001</v>
      </c>
      <c r="H818" s="2">
        <v>804.5547509999999</v>
      </c>
      <c r="M818" s="2">
        <v>13815.875073000001</v>
      </c>
      <c r="S818"/>
      <c r="V818" s="2">
        <v>5.8893407773199993</v>
      </c>
      <c r="AA818" s="2">
        <v>24.32</v>
      </c>
      <c r="AB818" s="2">
        <v>17.829999999999998</v>
      </c>
      <c r="BP818" s="2">
        <v>73.2</v>
      </c>
    </row>
    <row r="819" spans="1:68">
      <c r="A819" s="2" t="s">
        <v>83</v>
      </c>
      <c r="B819" s="4">
        <v>39640.85</v>
      </c>
      <c r="C819" s="2">
        <v>7.2899999999999956</v>
      </c>
      <c r="M819" s="2"/>
      <c r="Q819" s="2">
        <v>2048.2222222222222</v>
      </c>
      <c r="S819"/>
    </row>
    <row r="820" spans="1:68">
      <c r="A820" s="2" t="s">
        <v>83</v>
      </c>
      <c r="B820" s="4">
        <v>39640.85</v>
      </c>
      <c r="C820" s="2">
        <v>7.2899999999999956</v>
      </c>
      <c r="M820" s="2"/>
      <c r="Q820" s="2">
        <v>1828.5555555555557</v>
      </c>
      <c r="S820"/>
    </row>
    <row r="821" spans="1:68">
      <c r="A821" s="2" t="s">
        <v>84</v>
      </c>
      <c r="B821" s="4">
        <v>40667</v>
      </c>
      <c r="C821" s="2">
        <v>1.5048679486910332</v>
      </c>
      <c r="F821" s="2">
        <v>1001.2454176807533</v>
      </c>
      <c r="M821" s="2"/>
      <c r="S821"/>
      <c r="V821" s="2">
        <v>2.1567505720823799</v>
      </c>
      <c r="BN821" s="2">
        <v>764.26881507842052</v>
      </c>
    </row>
    <row r="822" spans="1:68">
      <c r="A822" s="2" t="s">
        <v>84</v>
      </c>
      <c r="B822" s="4">
        <v>40842</v>
      </c>
      <c r="C822" s="2">
        <v>1.98410503222555</v>
      </c>
      <c r="F822" s="2">
        <v>1573.8532290486555</v>
      </c>
      <c r="M822" s="2"/>
      <c r="S822"/>
      <c r="V822" s="2">
        <v>3.20938215102974</v>
      </c>
      <c r="BN822" s="2">
        <v>1252.1098589692836</v>
      </c>
    </row>
    <row r="823" spans="1:68">
      <c r="A823" s="2" t="s">
        <v>84</v>
      </c>
      <c r="B823" s="4">
        <v>41030</v>
      </c>
      <c r="C823" s="2">
        <v>2.5004618646736501</v>
      </c>
      <c r="M823" s="2"/>
      <c r="S823"/>
      <c r="V823" s="2">
        <v>3.0778032036613201</v>
      </c>
    </row>
    <row r="824" spans="1:68">
      <c r="A824" s="2" t="s">
        <v>84</v>
      </c>
      <c r="B824" s="4">
        <v>41214</v>
      </c>
      <c r="C824" s="2">
        <v>3.0032383011777504</v>
      </c>
      <c r="F824" s="2">
        <v>3482.1327753057144</v>
      </c>
      <c r="M824" s="2"/>
      <c r="S824"/>
      <c r="V824" s="2">
        <v>3.8672768878718502</v>
      </c>
      <c r="BN824" s="2">
        <v>2973.104652695396</v>
      </c>
    </row>
    <row r="825" spans="1:68">
      <c r="A825" s="2" t="s">
        <v>84</v>
      </c>
      <c r="B825" s="4">
        <v>41579</v>
      </c>
      <c r="C825" s="2">
        <v>4.0033458946528588</v>
      </c>
      <c r="F825" s="2">
        <v>5178.0418904715507</v>
      </c>
      <c r="M825" s="2"/>
      <c r="S825"/>
      <c r="V825" s="2">
        <v>2.8203661327231102</v>
      </c>
      <c r="BN825" s="2">
        <v>4572.1391854487892</v>
      </c>
    </row>
    <row r="826" spans="1:68">
      <c r="A826" s="2" t="s">
        <v>85</v>
      </c>
      <c r="B826" s="4">
        <v>40666</v>
      </c>
      <c r="C826" s="2">
        <v>1.5017501120071666</v>
      </c>
      <c r="F826" s="2">
        <v>1114.8229300585924</v>
      </c>
      <c r="M826" s="2"/>
      <c r="S826"/>
      <c r="V826" s="2">
        <v>2.43951612903225</v>
      </c>
      <c r="BN826" s="2">
        <v>859.41358024690817</v>
      </c>
    </row>
    <row r="827" spans="1:68">
      <c r="A827" s="2" t="s">
        <v>85</v>
      </c>
      <c r="B827" s="4">
        <v>40849</v>
      </c>
      <c r="C827" s="2">
        <v>2.0045922939068084</v>
      </c>
      <c r="F827" s="2">
        <v>1696.6445259346447</v>
      </c>
      <c r="M827" s="2"/>
      <c r="S827"/>
      <c r="V827" s="2">
        <v>3.03091397849462</v>
      </c>
      <c r="BN827" s="2">
        <v>1359.0277777777712</v>
      </c>
    </row>
    <row r="828" spans="1:68">
      <c r="A828" s="2" t="s">
        <v>85</v>
      </c>
      <c r="B828" s="4">
        <v>41030</v>
      </c>
      <c r="C828" s="2">
        <v>2.4995414706541168</v>
      </c>
      <c r="M828" s="2"/>
      <c r="S828"/>
      <c r="V828" s="2">
        <v>3.0913978494623602</v>
      </c>
    </row>
    <row r="829" spans="1:68">
      <c r="A829" s="2" t="s">
        <v>85</v>
      </c>
      <c r="B829" s="4">
        <v>41213</v>
      </c>
      <c r="C829" s="2">
        <v>3.0020511312724003</v>
      </c>
      <c r="F829" s="2">
        <v>3937.8932881204018</v>
      </c>
      <c r="M829" s="2"/>
      <c r="S829"/>
      <c r="V829" s="2">
        <v>3.55510752688172</v>
      </c>
      <c r="BN829" s="2">
        <v>3397.993827160491</v>
      </c>
    </row>
    <row r="830" spans="1:68">
      <c r="A830" s="2" t="s">
        <v>85</v>
      </c>
      <c r="B830" s="4">
        <v>41576</v>
      </c>
      <c r="C830" s="2">
        <v>3.996622283826158</v>
      </c>
      <c r="F830" s="2">
        <v>5643.437900754735</v>
      </c>
      <c r="M830" s="2"/>
      <c r="S830"/>
      <c r="V830" s="2">
        <v>2.9704301075268802</v>
      </c>
      <c r="BN830" s="2">
        <v>5018.3641975308219</v>
      </c>
    </row>
    <row r="831" spans="1:68">
      <c r="A831" s="2" t="s">
        <v>86</v>
      </c>
      <c r="B831" s="4">
        <v>40665</v>
      </c>
      <c r="C831" s="2">
        <v>1.4988453383158669</v>
      </c>
      <c r="F831" s="2">
        <v>1162.6914139625583</v>
      </c>
      <c r="M831" s="2"/>
      <c r="S831"/>
      <c r="V831" s="2">
        <v>2.2826086956521698</v>
      </c>
      <c r="BN831" s="2">
        <v>899.78021615921648</v>
      </c>
    </row>
    <row r="832" spans="1:68">
      <c r="A832" s="2" t="s">
        <v>86</v>
      </c>
      <c r="B832" s="4">
        <v>40846</v>
      </c>
      <c r="C832" s="2">
        <v>1.9958878298658416</v>
      </c>
      <c r="F832" s="2">
        <v>1744.8305681717347</v>
      </c>
      <c r="M832" s="2"/>
      <c r="S832"/>
      <c r="V832" s="2">
        <v>3.0720823798626999</v>
      </c>
      <c r="BN832" s="2">
        <v>1401.172400158162</v>
      </c>
    </row>
    <row r="833" spans="1:66">
      <c r="A833" s="2" t="s">
        <v>86</v>
      </c>
      <c r="B833" s="4">
        <v>41030</v>
      </c>
      <c r="C833" s="2">
        <v>2.5000026242311</v>
      </c>
      <c r="M833" s="2"/>
      <c r="S833"/>
      <c r="V833" s="2">
        <v>3.2780320366132698</v>
      </c>
    </row>
    <row r="834" spans="1:66">
      <c r="A834" s="2" t="s">
        <v>86</v>
      </c>
      <c r="B834" s="4">
        <v>41213</v>
      </c>
      <c r="C834" s="2">
        <v>3.0020573971826252</v>
      </c>
      <c r="F834" s="2">
        <v>4264.5159928256771</v>
      </c>
      <c r="M834" s="2"/>
      <c r="S834"/>
      <c r="V834" s="2">
        <v>4.3821510297482797</v>
      </c>
      <c r="BN834" s="2">
        <v>3704.8662185316957</v>
      </c>
    </row>
    <row r="835" spans="1:66">
      <c r="A835" s="2" t="s">
        <v>86</v>
      </c>
      <c r="B835" s="4">
        <v>41577</v>
      </c>
      <c r="C835" s="2">
        <v>3.9972839208111997</v>
      </c>
      <c r="F835" s="2">
        <v>5995.9895293809286</v>
      </c>
      <c r="M835" s="2"/>
      <c r="S835"/>
      <c r="V835" s="2">
        <v>2.9633867276887802</v>
      </c>
      <c r="BN835" s="2">
        <v>5358.1053117173869</v>
      </c>
    </row>
    <row r="836" spans="1:66">
      <c r="A836" s="2" t="s">
        <v>87</v>
      </c>
      <c r="B836" s="4">
        <v>40666</v>
      </c>
      <c r="C836" s="2">
        <v>1.5014175907258001</v>
      </c>
      <c r="F836" s="2">
        <v>1114.8229300585924</v>
      </c>
      <c r="M836" s="2"/>
      <c r="S836"/>
      <c r="V836" s="2">
        <v>2.3118279569892399</v>
      </c>
      <c r="BN836" s="2">
        <v>859.41358024690817</v>
      </c>
    </row>
    <row r="837" spans="1:66">
      <c r="A837" s="2" t="s">
        <v>87</v>
      </c>
      <c r="B837" s="4">
        <v>40851</v>
      </c>
      <c r="C837" s="2">
        <v>2.0109276993727581</v>
      </c>
      <c r="F837" s="2">
        <v>1727.5355204805423</v>
      </c>
      <c r="M837" s="2"/>
      <c r="S837"/>
      <c r="V837" s="2">
        <v>2.9637096774193501</v>
      </c>
      <c r="BN837" s="2">
        <v>1386.0339506172797</v>
      </c>
    </row>
    <row r="838" spans="1:66">
      <c r="A838" s="2" t="s">
        <v>87</v>
      </c>
      <c r="B838" s="4">
        <v>41030</v>
      </c>
      <c r="C838" s="2">
        <v>2.4994189628136168</v>
      </c>
      <c r="M838" s="2"/>
      <c r="S838"/>
      <c r="V838" s="2">
        <v>3.0443548387096699</v>
      </c>
    </row>
    <row r="839" spans="1:66">
      <c r="A839" s="2" t="s">
        <v>87</v>
      </c>
      <c r="B839" s="4">
        <v>41214</v>
      </c>
      <c r="C839" s="2">
        <v>3.0049738183243666</v>
      </c>
      <c r="F839" s="2">
        <v>4124.9732831188649</v>
      </c>
      <c r="M839" s="2"/>
      <c r="S839"/>
      <c r="V839" s="2">
        <v>4.67741935483871</v>
      </c>
      <c r="BN839" s="2">
        <v>3573.5339506172813</v>
      </c>
    </row>
    <row r="840" spans="1:66">
      <c r="A840" s="2" t="s">
        <v>87</v>
      </c>
      <c r="B840" s="4">
        <v>41579</v>
      </c>
      <c r="C840" s="2">
        <v>4.0030801971326087</v>
      </c>
      <c r="F840" s="2">
        <v>6049.6674222146212</v>
      </c>
      <c r="M840" s="2"/>
      <c r="S840"/>
      <c r="V840" s="2">
        <v>2.9502688172043001</v>
      </c>
      <c r="BN840" s="2">
        <v>5409.9537037036744</v>
      </c>
    </row>
    <row r="841" spans="1:66">
      <c r="A841" s="2" t="s">
        <v>88</v>
      </c>
      <c r="B841" s="4">
        <v>40668</v>
      </c>
      <c r="C841" s="2">
        <v>1.5081205197132583</v>
      </c>
      <c r="F841" s="2">
        <v>1082.6951513574236</v>
      </c>
      <c r="M841" s="2"/>
      <c r="S841"/>
      <c r="V841" s="2">
        <v>2.3857526881720399</v>
      </c>
      <c r="BN841" s="2">
        <v>832.40740740740443</v>
      </c>
    </row>
    <row r="842" spans="1:66">
      <c r="A842" s="2" t="s">
        <v>88</v>
      </c>
      <c r="B842" s="4">
        <v>40852</v>
      </c>
      <c r="C842" s="2">
        <v>2.0110152049731167</v>
      </c>
      <c r="F842" s="2">
        <v>1696.6445259346447</v>
      </c>
      <c r="M842" s="2"/>
      <c r="S842"/>
      <c r="V842" s="2">
        <v>2.9973118279569801</v>
      </c>
      <c r="BN842" s="2">
        <v>1359.0277777777712</v>
      </c>
    </row>
    <row r="843" spans="1:66">
      <c r="A843" s="2" t="s">
        <v>88</v>
      </c>
      <c r="B843" s="4">
        <v>41032</v>
      </c>
      <c r="C843" s="2">
        <v>2.5062969030017919</v>
      </c>
      <c r="M843" s="2"/>
      <c r="S843"/>
      <c r="V843" s="2">
        <v>3.1854838709677402</v>
      </c>
    </row>
    <row r="844" spans="1:66">
      <c r="A844" s="2" t="s">
        <v>88</v>
      </c>
      <c r="B844" s="4">
        <v>41214</v>
      </c>
      <c r="C844" s="2">
        <v>3.0028911850358413</v>
      </c>
      <c r="F844" s="2">
        <v>4211.0982971730391</v>
      </c>
      <c r="M844" s="2"/>
      <c r="S844"/>
      <c r="V844" s="2">
        <v>3.8776881720430101</v>
      </c>
      <c r="BN844" s="2">
        <v>3654.5524691357978</v>
      </c>
    </row>
    <row r="845" spans="1:66">
      <c r="A845" s="2" t="s">
        <v>88</v>
      </c>
      <c r="B845" s="4">
        <v>41576</v>
      </c>
      <c r="C845" s="2">
        <v>3.9963597670250834</v>
      </c>
      <c r="F845" s="2">
        <v>5937.7944567635759</v>
      </c>
      <c r="M845" s="2"/>
      <c r="S845"/>
      <c r="V845" s="2">
        <v>2.8696236559139701</v>
      </c>
      <c r="BN845" s="2">
        <v>5301.9290123456776</v>
      </c>
    </row>
    <row r="846" spans="1:66">
      <c r="A846" s="2" t="s">
        <v>89</v>
      </c>
      <c r="B846" s="4">
        <v>40668</v>
      </c>
      <c r="C846" s="2">
        <v>1.5078755040322582</v>
      </c>
      <c r="F846" s="2">
        <v>1125.5136432796646</v>
      </c>
      <c r="M846" s="2"/>
      <c r="S846"/>
      <c r="V846" s="2">
        <v>2.2916666666666599</v>
      </c>
      <c r="BN846" s="2">
        <v>868.41563786007589</v>
      </c>
    </row>
    <row r="847" spans="1:66">
      <c r="A847" s="2" t="s">
        <v>89</v>
      </c>
      <c r="B847" s="4">
        <v>40849</v>
      </c>
      <c r="C847" s="2">
        <v>2.0047498039874498</v>
      </c>
      <c r="F847" s="2">
        <v>1701.7964038788059</v>
      </c>
      <c r="M847" s="2"/>
      <c r="S847"/>
      <c r="V847" s="2">
        <v>3.0913978494623602</v>
      </c>
      <c r="BN847" s="2">
        <v>1363.5288065843574</v>
      </c>
    </row>
    <row r="848" spans="1:66">
      <c r="A848" s="2" t="s">
        <v>89</v>
      </c>
      <c r="B848" s="4">
        <v>41032</v>
      </c>
      <c r="C848" s="2">
        <v>2.5066294242831497</v>
      </c>
      <c r="M848" s="2"/>
      <c r="S848"/>
      <c r="V848" s="2">
        <v>3.3131720430107499</v>
      </c>
    </row>
    <row r="849" spans="1:66">
      <c r="A849" s="2" t="s">
        <v>89</v>
      </c>
      <c r="B849" s="4">
        <v>41216</v>
      </c>
      <c r="C849" s="2">
        <v>3.0108716957885249</v>
      </c>
      <c r="F849" s="2">
        <v>4371.0348632576524</v>
      </c>
      <c r="M849" s="2"/>
      <c r="S849"/>
      <c r="V849" s="2">
        <v>4.4422043010752601</v>
      </c>
      <c r="BN849" s="2">
        <v>3805.3369341563748</v>
      </c>
    </row>
    <row r="850" spans="1:66">
      <c r="A850" s="2" t="s">
        <v>89</v>
      </c>
      <c r="B850" s="4">
        <v>41579</v>
      </c>
      <c r="C850" s="2">
        <v>4.0031677027329664</v>
      </c>
      <c r="F850" s="2">
        <v>5879.4710337500128</v>
      </c>
      <c r="M850" s="2"/>
      <c r="S850"/>
      <c r="V850" s="2">
        <v>2.9838709677419302</v>
      </c>
      <c r="BN850" s="2">
        <v>5245.6661522633603</v>
      </c>
    </row>
    <row r="851" spans="1:66">
      <c r="A851" s="2" t="s">
        <v>90</v>
      </c>
      <c r="B851" s="4">
        <v>40660</v>
      </c>
      <c r="C851" s="2">
        <v>1.4861440597904751</v>
      </c>
      <c r="F851" s="2">
        <v>1017.489911572655</v>
      </c>
      <c r="M851" s="2"/>
      <c r="S851"/>
      <c r="V851" s="2">
        <v>2.8203661327231102</v>
      </c>
      <c r="BN851" s="2">
        <v>777.81995518649831</v>
      </c>
    </row>
    <row r="852" spans="1:66">
      <c r="A852" s="2" t="s">
        <v>90</v>
      </c>
      <c r="B852" s="4">
        <v>40846</v>
      </c>
      <c r="C852" s="2">
        <v>1.9963470703083919</v>
      </c>
      <c r="F852" s="2">
        <v>1558.2315153154996</v>
      </c>
      <c r="M852" s="2"/>
      <c r="S852"/>
      <c r="V852" s="2">
        <v>2.8718535469107498</v>
      </c>
      <c r="BN852" s="2">
        <v>1238.558718861206</v>
      </c>
    </row>
    <row r="853" spans="1:66">
      <c r="A853" s="2" t="s">
        <v>90</v>
      </c>
      <c r="B853" s="4">
        <v>41026</v>
      </c>
      <c r="C853" s="2">
        <v>2.4887577939663665</v>
      </c>
      <c r="M853" s="2"/>
      <c r="S853"/>
      <c r="V853" s="2">
        <v>3.1807780320366099</v>
      </c>
    </row>
    <row r="854" spans="1:66">
      <c r="A854" s="2" t="s">
        <v>90</v>
      </c>
      <c r="B854" s="4">
        <v>41209</v>
      </c>
      <c r="C854" s="2">
        <v>2.9906288707408666</v>
      </c>
      <c r="F854" s="2">
        <v>3845.8734642576237</v>
      </c>
      <c r="M854" s="2"/>
      <c r="S854"/>
      <c r="V854" s="2">
        <v>4.3649885583524002</v>
      </c>
      <c r="BN854" s="2">
        <v>3311.8831553973855</v>
      </c>
    </row>
    <row r="855" spans="1:66">
      <c r="A855" s="2" t="s">
        <v>90</v>
      </c>
      <c r="B855" s="4">
        <v>41579</v>
      </c>
      <c r="C855" s="2">
        <v>4.0030309869208249</v>
      </c>
      <c r="F855" s="2">
        <v>5602.1536259135264</v>
      </c>
      <c r="M855" s="2"/>
      <c r="S855"/>
      <c r="V855" s="2">
        <v>2.95766590389016</v>
      </c>
      <c r="BN855" s="2">
        <v>4978.6733886911543</v>
      </c>
    </row>
    <row r="856" spans="1:66">
      <c r="A856" s="2" t="s">
        <v>91</v>
      </c>
      <c r="B856" s="4">
        <v>40664</v>
      </c>
      <c r="C856" s="2">
        <v>1.4982811286293083</v>
      </c>
      <c r="F856" s="2">
        <v>1353.8295194729233</v>
      </c>
      <c r="M856" s="2"/>
      <c r="S856"/>
      <c r="V856" s="2">
        <v>2.5286041189931301</v>
      </c>
      <c r="BN856" s="2">
        <v>1062.3938974561725</v>
      </c>
    </row>
    <row r="857" spans="1:66">
      <c r="A857" s="2" t="s">
        <v>91</v>
      </c>
      <c r="B857" s="4">
        <v>40848</v>
      </c>
      <c r="C857" s="2">
        <v>2.0015299267314668</v>
      </c>
      <c r="F857" s="2">
        <v>1945.0422887179197</v>
      </c>
      <c r="M857" s="2"/>
      <c r="S857"/>
      <c r="V857" s="2">
        <v>3.1121281464530801</v>
      </c>
      <c r="BN857" s="2">
        <v>1577.3372215631957</v>
      </c>
    </row>
    <row r="858" spans="1:66">
      <c r="A858" s="2" t="s">
        <v>91</v>
      </c>
      <c r="B858" s="4">
        <v>41030</v>
      </c>
      <c r="C858" s="2">
        <v>2.5000944723196086</v>
      </c>
      <c r="M858" s="2"/>
      <c r="S858"/>
      <c r="V858" s="2">
        <v>3.2379862700228799</v>
      </c>
    </row>
    <row r="859" spans="1:66">
      <c r="A859" s="2" t="s">
        <v>91</v>
      </c>
      <c r="B859" s="4">
        <v>41209</v>
      </c>
      <c r="C859" s="2">
        <v>2.9899203283437914</v>
      </c>
      <c r="F859" s="2">
        <v>4408.1389029106713</v>
      </c>
      <c r="M859" s="2"/>
      <c r="S859"/>
      <c r="V859" s="2">
        <v>4.6739130434782599</v>
      </c>
      <c r="BN859" s="2">
        <v>3840.3776196124913</v>
      </c>
    </row>
    <row r="860" spans="1:66">
      <c r="A860" s="2" t="s">
        <v>91</v>
      </c>
      <c r="B860" s="4">
        <v>41579</v>
      </c>
      <c r="C860" s="2">
        <v>4.0032015619423502</v>
      </c>
      <c r="F860" s="2">
        <v>6248.2420821164878</v>
      </c>
      <c r="M860" s="2"/>
      <c r="S860"/>
      <c r="V860" s="2">
        <v>2.8832951945079999</v>
      </c>
      <c r="BN860" s="2">
        <v>5602.0258336628403</v>
      </c>
    </row>
    <row r="861" spans="1:66">
      <c r="A861" s="2" t="s">
        <v>92</v>
      </c>
      <c r="B861" s="4">
        <v>40666</v>
      </c>
      <c r="C861" s="2">
        <v>1.5016440485442668</v>
      </c>
      <c r="F861" s="2">
        <v>807.57085969164677</v>
      </c>
      <c r="M861" s="2"/>
      <c r="S861"/>
      <c r="V861" s="2">
        <v>2.4224806201550302</v>
      </c>
      <c r="BN861" s="2">
        <v>604.32633307406343</v>
      </c>
    </row>
    <row r="862" spans="1:66">
      <c r="A862" s="2" t="s">
        <v>92</v>
      </c>
      <c r="B862" s="4">
        <v>40849</v>
      </c>
      <c r="C862" s="2">
        <v>2.0042745262151</v>
      </c>
      <c r="F862" s="2">
        <v>1314.7327403900606</v>
      </c>
      <c r="M862" s="2"/>
      <c r="S862"/>
      <c r="V862" s="2">
        <v>2.9457364341085199</v>
      </c>
      <c r="BN862" s="2">
        <v>1028.9551464869028</v>
      </c>
    </row>
    <row r="863" spans="1:66">
      <c r="A863" s="2" t="s">
        <v>92</v>
      </c>
      <c r="B863" s="4">
        <v>41030</v>
      </c>
      <c r="C863" s="2">
        <v>2.4991663511421915</v>
      </c>
      <c r="M863" s="2"/>
      <c r="S863"/>
      <c r="V863" s="2">
        <v>2.9586563307493501</v>
      </c>
    </row>
    <row r="864" spans="1:66">
      <c r="A864" s="2" t="s">
        <v>92</v>
      </c>
      <c r="B864" s="4">
        <v>41214</v>
      </c>
      <c r="C864" s="2">
        <v>3.0030921397873001</v>
      </c>
      <c r="F864" s="2">
        <v>3472.3979937232843</v>
      </c>
      <c r="M864" s="2"/>
      <c r="S864"/>
      <c r="V864" s="2">
        <v>3.9857881136950901</v>
      </c>
      <c r="BN864" s="2">
        <v>2964.0748422781053</v>
      </c>
    </row>
    <row r="865" spans="1:66">
      <c r="A865" s="2" t="s">
        <v>92</v>
      </c>
      <c r="B865" s="4">
        <v>41579</v>
      </c>
      <c r="C865" s="2">
        <v>4.0030223922733006</v>
      </c>
      <c r="F865" s="2">
        <v>5282.7510263694639</v>
      </c>
      <c r="M865" s="2"/>
      <c r="S865"/>
      <c r="V865" s="2">
        <v>2.9586563307493501</v>
      </c>
      <c r="BN865" s="2">
        <v>4672.2979863451719</v>
      </c>
    </row>
    <row r="866" spans="1:66">
      <c r="A866" s="2" t="s">
        <v>93</v>
      </c>
      <c r="B866" s="4">
        <v>40668</v>
      </c>
      <c r="C866" s="2">
        <v>1.5077552592946832</v>
      </c>
      <c r="F866" s="2">
        <v>1100.5285357555713</v>
      </c>
      <c r="M866" s="2"/>
      <c r="S866"/>
      <c r="V866" s="2">
        <v>2.2997416020671801</v>
      </c>
      <c r="BN866" s="2">
        <v>847.38916256157142</v>
      </c>
    </row>
    <row r="867" spans="1:66">
      <c r="A867" s="2" t="s">
        <v>93</v>
      </c>
      <c r="B867" s="4">
        <v>40849</v>
      </c>
      <c r="C867" s="2">
        <v>2.0046232637850916</v>
      </c>
      <c r="F867" s="2">
        <v>1671.2347402292166</v>
      </c>
      <c r="M867" s="2"/>
      <c r="S867"/>
      <c r="V867" s="2">
        <v>3.0813953488372001</v>
      </c>
      <c r="BN867" s="2">
        <v>1336.8455621813127</v>
      </c>
    </row>
    <row r="868" spans="1:66">
      <c r="A868" s="2" t="s">
        <v>93</v>
      </c>
      <c r="B868" s="4">
        <v>41030</v>
      </c>
      <c r="C868" s="2">
        <v>2.5000298917917081</v>
      </c>
      <c r="M868" s="2"/>
      <c r="S868"/>
      <c r="V868" s="2">
        <v>3.2945736434108501</v>
      </c>
    </row>
    <row r="869" spans="1:66">
      <c r="A869" s="2" t="s">
        <v>93</v>
      </c>
      <c r="B869" s="4">
        <v>41221</v>
      </c>
      <c r="C869" s="2">
        <v>3.0233023122961504</v>
      </c>
      <c r="F869" s="2">
        <v>4200.7005499832412</v>
      </c>
      <c r="M869" s="2"/>
      <c r="S869"/>
      <c r="V869" s="2">
        <v>4.3475452196382403</v>
      </c>
      <c r="BN869" s="2">
        <v>3644.764497450521</v>
      </c>
    </row>
    <row r="870" spans="1:66">
      <c r="A870" s="2" t="s">
        <v>93</v>
      </c>
      <c r="B870" s="4">
        <v>41576</v>
      </c>
      <c r="C870" s="2">
        <v>3.9965956570547916</v>
      </c>
      <c r="F870" s="2">
        <v>5957.1135705317392</v>
      </c>
      <c r="M870" s="2"/>
      <c r="S870"/>
      <c r="V870" s="2">
        <v>2.9586563307493501</v>
      </c>
      <c r="BN870" s="2">
        <v>5320.5738484141166</v>
      </c>
    </row>
    <row r="871" spans="1:66">
      <c r="A871" s="2" t="s">
        <v>94</v>
      </c>
      <c r="B871" s="4">
        <v>40668</v>
      </c>
      <c r="C871" s="2">
        <v>1.5083863082308666</v>
      </c>
      <c r="F871" s="2">
        <v>1196.5988873721035</v>
      </c>
      <c r="M871" s="2"/>
      <c r="S871"/>
      <c r="V871" s="2">
        <v>2.54521963824289</v>
      </c>
      <c r="BN871" s="2">
        <v>928.46426410854474</v>
      </c>
    </row>
    <row r="872" spans="1:66">
      <c r="A872" s="2" t="s">
        <v>94</v>
      </c>
      <c r="B872" s="4">
        <v>40849</v>
      </c>
      <c r="C872" s="2">
        <v>2.0041914934603331</v>
      </c>
      <c r="F872" s="2">
        <v>1763.9010782253447</v>
      </c>
      <c r="M872" s="2"/>
      <c r="S872"/>
      <c r="V872" s="2">
        <v>2.9134366925064601</v>
      </c>
      <c r="BN872" s="2">
        <v>1417.8800449399344</v>
      </c>
    </row>
    <row r="873" spans="1:66">
      <c r="A873" s="2" t="s">
        <v>94</v>
      </c>
      <c r="B873" s="4">
        <v>41032</v>
      </c>
      <c r="C873" s="2">
        <v>2.5058089715230834</v>
      </c>
      <c r="M873" s="2"/>
      <c r="S873"/>
      <c r="V873" s="2">
        <v>3.0426356589147199</v>
      </c>
    </row>
    <row r="874" spans="1:66">
      <c r="A874" s="2" t="s">
        <v>94</v>
      </c>
      <c r="B874" s="4">
        <v>41216</v>
      </c>
      <c r="C874" s="2">
        <v>3.0104156287572246</v>
      </c>
      <c r="F874" s="2">
        <v>4269.4876993287453</v>
      </c>
      <c r="M874" s="2"/>
      <c r="S874"/>
      <c r="V874" s="2">
        <v>4.3346253229974101</v>
      </c>
      <c r="BN874" s="2">
        <v>3709.5514648690664</v>
      </c>
    </row>
    <row r="875" spans="1:66">
      <c r="A875" s="2" t="s">
        <v>94</v>
      </c>
      <c r="B875" s="4">
        <v>41579</v>
      </c>
      <c r="C875" s="2">
        <v>4.0027732940090166</v>
      </c>
      <c r="F875" s="2">
        <v>6242.0708138436357</v>
      </c>
      <c r="M875" s="2"/>
      <c r="S875"/>
      <c r="V875" s="2">
        <v>2.8617571059431501</v>
      </c>
      <c r="BN875" s="2">
        <v>5596.0504710050818</v>
      </c>
    </row>
    <row r="876" spans="1:66">
      <c r="A876" s="2" t="s">
        <v>95</v>
      </c>
      <c r="B876" s="4">
        <v>40663</v>
      </c>
      <c r="C876" s="2">
        <v>1.495001428163375</v>
      </c>
      <c r="F876" s="2">
        <v>945.27741992428776</v>
      </c>
      <c r="M876" s="2"/>
      <c r="S876"/>
      <c r="V876" s="2">
        <v>2.3385012919896599</v>
      </c>
      <c r="BN876" s="2">
        <v>717.7339901477817</v>
      </c>
    </row>
    <row r="877" spans="1:66">
      <c r="A877" s="2" t="s">
        <v>95</v>
      </c>
      <c r="B877" s="4">
        <v>40847</v>
      </c>
      <c r="C877" s="2">
        <v>1.9981134958118252</v>
      </c>
      <c r="F877" s="2">
        <v>1465.7342392842252</v>
      </c>
      <c r="M877" s="2"/>
      <c r="S877"/>
      <c r="V877" s="2">
        <v>3.0490956072351398</v>
      </c>
      <c r="BN877" s="2">
        <v>1158.5697001123453</v>
      </c>
    </row>
    <row r="878" spans="1:66">
      <c r="A878" s="2" t="s">
        <v>95</v>
      </c>
      <c r="B878" s="4">
        <v>41030</v>
      </c>
      <c r="C878" s="2">
        <v>2.4993324166517166</v>
      </c>
      <c r="M878" s="2"/>
      <c r="S878"/>
      <c r="V878" s="2">
        <v>3.02325581395348</v>
      </c>
    </row>
    <row r="879" spans="1:66">
      <c r="A879" s="2" t="s">
        <v>95</v>
      </c>
      <c r="B879" s="4">
        <v>41214</v>
      </c>
      <c r="C879" s="2">
        <v>3.0040055000896753</v>
      </c>
      <c r="F879" s="2">
        <v>3594.5054231545855</v>
      </c>
      <c r="M879" s="2"/>
      <c r="S879"/>
      <c r="V879" s="2">
        <v>4.3410852713178301</v>
      </c>
      <c r="BN879" s="2">
        <v>3077.4824993518237</v>
      </c>
    </row>
    <row r="880" spans="1:66">
      <c r="A880" s="2" t="s">
        <v>95</v>
      </c>
      <c r="B880" s="4">
        <v>41576</v>
      </c>
      <c r="C880" s="2">
        <v>3.9963963784433667</v>
      </c>
      <c r="F880" s="2">
        <v>5468.7240495980232</v>
      </c>
      <c r="M880" s="2"/>
      <c r="S880"/>
      <c r="V880" s="2">
        <v>2.88113695090439</v>
      </c>
      <c r="BN880" s="2">
        <v>4850.533229625783</v>
      </c>
    </row>
    <row r="881" spans="1:66">
      <c r="A881" s="2" t="s">
        <v>96</v>
      </c>
      <c r="B881" s="4">
        <v>40662</v>
      </c>
      <c r="C881" s="2">
        <v>1.4909544329560083</v>
      </c>
      <c r="F881" s="2">
        <v>1530.0776515584171</v>
      </c>
      <c r="M881" s="2"/>
      <c r="S881"/>
      <c r="V881" s="2">
        <v>2.87121373921127</v>
      </c>
      <c r="BN881" s="2">
        <v>1214.1666666666652</v>
      </c>
    </row>
    <row r="882" spans="1:66">
      <c r="A882" s="2" t="s">
        <v>96</v>
      </c>
      <c r="B882" s="4">
        <v>40841</v>
      </c>
      <c r="C882" s="2">
        <v>1.9828228450820999</v>
      </c>
      <c r="F882" s="2">
        <v>2814.9352082607734</v>
      </c>
      <c r="M882" s="2"/>
      <c r="S882"/>
      <c r="V882" s="2">
        <v>3.0913225372815498</v>
      </c>
      <c r="BN882" s="2">
        <v>2359.2156862745078</v>
      </c>
    </row>
    <row r="883" spans="1:66">
      <c r="A883" s="2" t="s">
        <v>96</v>
      </c>
      <c r="B883" s="4">
        <v>41025</v>
      </c>
      <c r="C883" s="2">
        <v>2.4871917283314668</v>
      </c>
      <c r="M883" s="2"/>
      <c r="S883"/>
      <c r="V883" s="2">
        <v>3.3612447705315498</v>
      </c>
    </row>
    <row r="884" spans="1:66">
      <c r="A884" s="2" t="s">
        <v>96</v>
      </c>
      <c r="B884" s="4">
        <v>41208</v>
      </c>
      <c r="C884" s="2">
        <v>2.986346847242983</v>
      </c>
      <c r="F884" s="2">
        <v>5410.2658953531673</v>
      </c>
      <c r="M884" s="2"/>
      <c r="S884"/>
      <c r="V884" s="2">
        <v>3.1958176815709098</v>
      </c>
      <c r="BN884" s="2">
        <v>4794.4607843136955</v>
      </c>
    </row>
    <row r="885" spans="1:66">
      <c r="A885" s="2" t="s">
        <v>96</v>
      </c>
      <c r="B885" s="4">
        <v>41574</v>
      </c>
      <c r="C885" s="2">
        <v>3.9905304220008251</v>
      </c>
      <c r="F885" s="2">
        <v>6960.650974688534</v>
      </c>
      <c r="M885" s="2"/>
      <c r="S885"/>
      <c r="V885" s="2">
        <v>3.0391220774652301</v>
      </c>
      <c r="BN885" s="2">
        <v>6294.3137254901494</v>
      </c>
    </row>
    <row r="886" spans="1:66">
      <c r="A886" s="2" t="s">
        <v>97</v>
      </c>
      <c r="B886" s="4">
        <v>40663</v>
      </c>
      <c r="C886" s="2">
        <v>1.4937500000000001</v>
      </c>
      <c r="F886" s="2">
        <v>1457.8046323394797</v>
      </c>
      <c r="M886" s="2"/>
      <c r="S886"/>
      <c r="V886" s="2">
        <v>2.8117048346055902</v>
      </c>
      <c r="BN886" s="2">
        <v>1151.7326732673264</v>
      </c>
    </row>
    <row r="887" spans="1:66">
      <c r="A887" s="2" t="s">
        <v>97</v>
      </c>
      <c r="B887" s="4">
        <v>40848</v>
      </c>
      <c r="C887" s="2">
        <v>2</v>
      </c>
      <c r="F887" s="2">
        <v>2830.3408908674724</v>
      </c>
      <c r="M887" s="2"/>
      <c r="S887"/>
      <c r="V887" s="2">
        <v>2.9898218829516501</v>
      </c>
      <c r="BN887" s="2">
        <v>2373.2673267326736</v>
      </c>
    </row>
    <row r="888" spans="1:66">
      <c r="A888" s="2" t="s">
        <v>97</v>
      </c>
      <c r="B888" s="4">
        <v>41032</v>
      </c>
      <c r="C888" s="2">
        <v>2.5062500000000001</v>
      </c>
      <c r="M888" s="2"/>
      <c r="S888"/>
      <c r="V888" s="2">
        <v>3.3333333333333299</v>
      </c>
    </row>
    <row r="889" spans="1:66">
      <c r="A889" s="2" t="s">
        <v>97</v>
      </c>
      <c r="B889" s="4">
        <v>41210</v>
      </c>
      <c r="C889" s="2">
        <v>2.9937499999999999</v>
      </c>
      <c r="F889" s="2">
        <v>5416.0943750250835</v>
      </c>
      <c r="M889" s="2"/>
      <c r="S889"/>
      <c r="V889" s="2">
        <v>3.23791348600508</v>
      </c>
      <c r="BN889" s="2">
        <v>4800.049504950488</v>
      </c>
    </row>
    <row r="890" spans="1:66">
      <c r="A890" s="2" t="s">
        <v>97</v>
      </c>
      <c r="B890" s="4">
        <v>41578</v>
      </c>
      <c r="C890" s="2">
        <v>4</v>
      </c>
      <c r="F890" s="2">
        <v>6998.3101102903138</v>
      </c>
      <c r="M890" s="2"/>
      <c r="S890"/>
      <c r="V890" s="2">
        <v>3.0852417302798898</v>
      </c>
      <c r="BN890" s="2">
        <v>6331.0396039603629</v>
      </c>
    </row>
    <row r="891" spans="1:66">
      <c r="A891" s="2" t="s">
        <v>98</v>
      </c>
      <c r="B891" s="4">
        <v>40664</v>
      </c>
      <c r="C891" s="2">
        <v>1.4972046685176501</v>
      </c>
      <c r="F891" s="2">
        <v>1474.097674536876</v>
      </c>
      <c r="M891" s="2"/>
      <c r="S891"/>
      <c r="V891" s="2">
        <v>2.8961204568011301</v>
      </c>
      <c r="BN891" s="2">
        <v>1165.7843137254877</v>
      </c>
    </row>
    <row r="892" spans="1:66">
      <c r="A892" s="2" t="s">
        <v>98</v>
      </c>
      <c r="B892" s="4">
        <v>40846</v>
      </c>
      <c r="C892" s="2">
        <v>1.9948521929218417</v>
      </c>
      <c r="F892" s="2">
        <v>2779.5458766028751</v>
      </c>
      <c r="M892" s="2"/>
      <c r="S892"/>
      <c r="V892" s="2">
        <v>3.3277007927434399</v>
      </c>
      <c r="BN892" s="2">
        <v>2326.9607843137242</v>
      </c>
    </row>
    <row r="893" spans="1:66">
      <c r="A893" s="2" t="s">
        <v>98</v>
      </c>
      <c r="B893" s="4">
        <v>41028</v>
      </c>
      <c r="C893" s="2">
        <v>2.4931749940324335</v>
      </c>
      <c r="M893" s="2"/>
      <c r="S893"/>
      <c r="V893" s="2">
        <v>3.4918715529479698</v>
      </c>
    </row>
    <row r="894" spans="1:66">
      <c r="A894" s="2" t="s">
        <v>98</v>
      </c>
      <c r="B894" s="4">
        <v>41210</v>
      </c>
      <c r="C894" s="2">
        <v>2.992440041710108</v>
      </c>
      <c r="F894" s="2">
        <v>5309.2795237724076</v>
      </c>
      <c r="M894" s="2"/>
      <c r="S894"/>
      <c r="V894" s="2">
        <v>3.2829126725881599</v>
      </c>
      <c r="BN894" s="2">
        <v>4697.6960784313696</v>
      </c>
    </row>
    <row r="895" spans="1:66">
      <c r="A895" s="2" t="s">
        <v>98</v>
      </c>
      <c r="B895" s="4">
        <v>41576</v>
      </c>
      <c r="C895" s="2">
        <v>3.9962310137316668</v>
      </c>
      <c r="F895" s="2">
        <v>6728.843627066005</v>
      </c>
      <c r="M895" s="2"/>
      <c r="S895"/>
      <c r="V895" s="2">
        <v>3.2816877520509502</v>
      </c>
      <c r="BN895" s="2">
        <v>6068.5294117646808</v>
      </c>
    </row>
    <row r="896" spans="1:66">
      <c r="A896" s="2" t="s">
        <v>99</v>
      </c>
      <c r="B896" s="4">
        <v>40665</v>
      </c>
      <c r="C896" s="2">
        <v>1.5</v>
      </c>
      <c r="F896" s="2">
        <v>1075.0483222355683</v>
      </c>
      <c r="M896" s="2"/>
      <c r="S896"/>
      <c r="V896" s="2">
        <v>2.8498727735368901</v>
      </c>
      <c r="BN896" s="2">
        <v>825.99009900989745</v>
      </c>
    </row>
    <row r="897" spans="1:66">
      <c r="A897" s="2" t="s">
        <v>99</v>
      </c>
      <c r="B897" s="4">
        <v>40848</v>
      </c>
      <c r="C897" s="2">
        <v>2</v>
      </c>
      <c r="F897" s="2">
        <v>2199.2081929784454</v>
      </c>
      <c r="M897" s="2"/>
      <c r="S897"/>
      <c r="V897" s="2">
        <v>3.25063613231552</v>
      </c>
      <c r="BN897" s="2">
        <v>1803.2178217821752</v>
      </c>
    </row>
    <row r="898" spans="1:66">
      <c r="A898" s="2" t="s">
        <v>99</v>
      </c>
      <c r="B898" s="4">
        <v>41028</v>
      </c>
      <c r="C898" s="2">
        <v>2.4937499999999999</v>
      </c>
      <c r="M898" s="2"/>
      <c r="S898"/>
      <c r="V898" s="2">
        <v>3.4860050890585201</v>
      </c>
    </row>
    <row r="899" spans="1:66">
      <c r="A899" s="2" t="s">
        <v>99</v>
      </c>
      <c r="B899" s="4">
        <v>41210</v>
      </c>
      <c r="C899" s="2">
        <v>2.9937499999999999</v>
      </c>
      <c r="F899" s="2">
        <v>4699.1883325283497</v>
      </c>
      <c r="M899" s="2"/>
      <c r="S899"/>
      <c r="V899" s="2">
        <v>3.52417302798982</v>
      </c>
      <c r="BN899" s="2">
        <v>4115.9900990098977</v>
      </c>
    </row>
    <row r="900" spans="1:66">
      <c r="A900" s="2" t="s">
        <v>99</v>
      </c>
      <c r="B900" s="4">
        <v>41578</v>
      </c>
      <c r="C900" s="2">
        <v>4</v>
      </c>
      <c r="F900" s="2">
        <v>6378.6823848586228</v>
      </c>
      <c r="M900" s="2"/>
      <c r="S900"/>
      <c r="V900" s="2">
        <v>3.0407124681933801</v>
      </c>
      <c r="BN900" s="2">
        <v>5728.4158415841166</v>
      </c>
    </row>
    <row r="901" spans="1:66">
      <c r="A901" s="2" t="s">
        <v>100</v>
      </c>
      <c r="B901" s="4">
        <v>40665</v>
      </c>
      <c r="C901" s="2">
        <v>1.5</v>
      </c>
      <c r="F901" s="2">
        <v>1382.0504739026146</v>
      </c>
      <c r="M901" s="2"/>
      <c r="S901"/>
      <c r="V901" s="2">
        <v>2.8307888040712399</v>
      </c>
      <c r="BN901" s="2">
        <v>1086.5841584158406</v>
      </c>
    </row>
    <row r="902" spans="1:66">
      <c r="A902" s="2" t="s">
        <v>100</v>
      </c>
      <c r="B902" s="4">
        <v>40850</v>
      </c>
      <c r="C902" s="2">
        <v>2.0062500000000001</v>
      </c>
      <c r="F902" s="2">
        <v>2669.2836317075103</v>
      </c>
      <c r="M902" s="2"/>
      <c r="S902"/>
      <c r="V902" s="2">
        <v>3.21882951653944</v>
      </c>
      <c r="BN902" s="2">
        <v>2226.683168316828</v>
      </c>
    </row>
    <row r="903" spans="1:66">
      <c r="A903" s="2" t="s">
        <v>100</v>
      </c>
      <c r="B903" s="4">
        <v>41030</v>
      </c>
      <c r="C903" s="2">
        <v>2.5</v>
      </c>
      <c r="M903" s="2"/>
      <c r="S903"/>
      <c r="V903" s="2">
        <v>3.3460559796437601</v>
      </c>
    </row>
    <row r="904" spans="1:66">
      <c r="A904" s="2" t="s">
        <v>100</v>
      </c>
      <c r="B904" s="4">
        <v>41215</v>
      </c>
      <c r="C904" s="2">
        <v>3.0062500000000001</v>
      </c>
      <c r="F904" s="2">
        <v>5484.0055603176288</v>
      </c>
      <c r="M904" s="2"/>
      <c r="S904"/>
      <c r="V904" s="2">
        <v>3.30152671755725</v>
      </c>
      <c r="BN904" s="2">
        <v>4865.1980198019564</v>
      </c>
    </row>
    <row r="905" spans="1:66">
      <c r="A905" s="2" t="s">
        <v>100</v>
      </c>
      <c r="B905" s="4">
        <v>41580</v>
      </c>
      <c r="C905" s="2">
        <v>4.0062500000000005</v>
      </c>
      <c r="F905" s="2">
        <v>7098.4546919181903</v>
      </c>
      <c r="M905" s="2"/>
      <c r="S905"/>
      <c r="V905" s="2">
        <v>2.9898218829516501</v>
      </c>
      <c r="BN905" s="2">
        <v>6428.7623762375879</v>
      </c>
    </row>
    <row r="906" spans="1:66">
      <c r="A906" s="2" t="s">
        <v>101</v>
      </c>
      <c r="B906" s="4">
        <v>40665</v>
      </c>
      <c r="C906" s="2">
        <v>1.5</v>
      </c>
      <c r="F906" s="2">
        <v>1401.022678439457</v>
      </c>
      <c r="M906" s="2"/>
      <c r="S906"/>
      <c r="V906" s="2">
        <v>2.9325699745547</v>
      </c>
      <c r="BN906" s="2">
        <v>1102.8712871287098</v>
      </c>
    </row>
    <row r="907" spans="1:66">
      <c r="A907" s="2" t="s">
        <v>101</v>
      </c>
      <c r="B907" s="4">
        <v>40850</v>
      </c>
      <c r="C907" s="2">
        <v>2.0062500000000001</v>
      </c>
      <c r="F907" s="2">
        <v>2776.7411827760038</v>
      </c>
      <c r="M907" s="2"/>
      <c r="S907"/>
      <c r="V907" s="2">
        <v>3.3587786259541899</v>
      </c>
      <c r="BN907" s="2">
        <v>2324.4059405940566</v>
      </c>
    </row>
    <row r="908" spans="1:66">
      <c r="A908" s="2" t="s">
        <v>101</v>
      </c>
      <c r="B908" s="4">
        <v>41032</v>
      </c>
      <c r="C908" s="2">
        <v>2.5062500000000001</v>
      </c>
      <c r="M908" s="2"/>
      <c r="S908"/>
      <c r="V908" s="2">
        <v>3.5305343511450298</v>
      </c>
    </row>
    <row r="909" spans="1:66">
      <c r="A909" s="2" t="s">
        <v>101</v>
      </c>
      <c r="B909" s="4">
        <v>41215</v>
      </c>
      <c r="C909" s="2">
        <v>3.0062500000000001</v>
      </c>
      <c r="F909" s="2">
        <v>5822.7035120425262</v>
      </c>
      <c r="M909" s="2"/>
      <c r="S909"/>
      <c r="V909" s="2">
        <v>3.30152671755725</v>
      </c>
      <c r="BN909" s="2">
        <v>5190.9405940593842</v>
      </c>
    </row>
    <row r="910" spans="1:66">
      <c r="A910" s="2" t="s">
        <v>101</v>
      </c>
      <c r="B910" s="4">
        <v>41580</v>
      </c>
      <c r="C910" s="2">
        <v>4.0062500000000005</v>
      </c>
      <c r="F910" s="2">
        <v>7381.7280799840491</v>
      </c>
      <c r="M910" s="2"/>
      <c r="S910"/>
      <c r="V910" s="2">
        <v>3.1870229007633499</v>
      </c>
      <c r="BN910" s="2">
        <v>6705.6435643564037</v>
      </c>
    </row>
    <row r="911" spans="1:66">
      <c r="A911" s="2" t="s">
        <v>102</v>
      </c>
      <c r="B911" s="4">
        <v>40662</v>
      </c>
      <c r="C911" s="2">
        <v>1.4908759124087583</v>
      </c>
      <c r="F911" s="2">
        <v>1417.9296957699119</v>
      </c>
      <c r="M911" s="2"/>
      <c r="S911"/>
      <c r="V911" s="2">
        <v>2.9023078759249699</v>
      </c>
      <c r="BN911" s="2">
        <v>1117.4019607843104</v>
      </c>
    </row>
    <row r="912" spans="1:66">
      <c r="A912" s="2" t="s">
        <v>102</v>
      </c>
      <c r="B912" s="4">
        <v>40843</v>
      </c>
      <c r="C912" s="2">
        <v>1.988366395718425</v>
      </c>
      <c r="F912" s="2">
        <v>2619.8251945208463</v>
      </c>
      <c r="M912" s="2"/>
      <c r="S912"/>
      <c r="V912" s="2">
        <v>3.3960764852946701</v>
      </c>
      <c r="BN912" s="2">
        <v>2181.8137254901926</v>
      </c>
    </row>
    <row r="913" spans="1:66">
      <c r="A913" s="2" t="s">
        <v>102</v>
      </c>
      <c r="B913" s="4">
        <v>41028</v>
      </c>
      <c r="C913" s="2">
        <v>2.4931749940324335</v>
      </c>
      <c r="M913" s="2"/>
      <c r="S913"/>
      <c r="V913" s="2">
        <v>3.4918715529479698</v>
      </c>
    </row>
    <row r="914" spans="1:66">
      <c r="A914" s="2" t="s">
        <v>102</v>
      </c>
      <c r="B914" s="4">
        <v>41210</v>
      </c>
      <c r="C914" s="2">
        <v>2.992440041710108</v>
      </c>
      <c r="F914" s="2">
        <v>5174.4191866066085</v>
      </c>
      <c r="M914" s="2"/>
      <c r="S914"/>
      <c r="V914" s="2">
        <v>3.2829126725881599</v>
      </c>
      <c r="BN914" s="2">
        <v>4568.6764705882315</v>
      </c>
    </row>
    <row r="915" spans="1:66">
      <c r="A915" s="2" t="s">
        <v>102</v>
      </c>
      <c r="B915" s="4">
        <v>41576</v>
      </c>
      <c r="C915" s="2">
        <v>3.9968905863286253</v>
      </c>
      <c r="F915" s="2">
        <v>5879.8477226306768</v>
      </c>
      <c r="M915" s="2"/>
      <c r="S915"/>
      <c r="V915" s="2">
        <v>3.02049700365591</v>
      </c>
      <c r="BN915" s="2">
        <v>5246.0294117646808</v>
      </c>
    </row>
    <row r="916" spans="1:66">
      <c r="A916" s="2" t="s">
        <v>103</v>
      </c>
      <c r="B916" s="4">
        <v>40664</v>
      </c>
      <c r="C916" s="2">
        <v>1.4971889644081999</v>
      </c>
      <c r="F916" s="2">
        <v>1511.4380047524253</v>
      </c>
      <c r="M916" s="2"/>
      <c r="S916"/>
      <c r="V916" s="2">
        <v>2.9023392841438702</v>
      </c>
      <c r="BN916" s="2">
        <v>1198.0392156862711</v>
      </c>
    </row>
    <row r="917" spans="1:66">
      <c r="A917" s="2" t="s">
        <v>103</v>
      </c>
      <c r="B917" s="4">
        <v>40846</v>
      </c>
      <c r="C917" s="2">
        <v>1.9945695189517165</v>
      </c>
      <c r="F917" s="2">
        <v>2761.8373291089292</v>
      </c>
      <c r="M917" s="2"/>
      <c r="S917"/>
      <c r="V917" s="2">
        <v>3.43963968491274</v>
      </c>
      <c r="BN917" s="2">
        <v>2310.8333333333303</v>
      </c>
    </row>
    <row r="918" spans="1:66">
      <c r="A918" s="2" t="s">
        <v>103</v>
      </c>
      <c r="B918" s="4">
        <v>41028</v>
      </c>
      <c r="C918" s="2">
        <v>2.4933006269080416</v>
      </c>
      <c r="M918" s="2"/>
      <c r="S918"/>
      <c r="V918" s="2">
        <v>3.4421209342060601</v>
      </c>
    </row>
    <row r="919" spans="1:66">
      <c r="A919" s="2" t="s">
        <v>103</v>
      </c>
      <c r="B919" s="4">
        <v>41212</v>
      </c>
      <c r="C919" s="2">
        <v>2.9986745731622997</v>
      </c>
      <c r="F919" s="2">
        <v>5123.7824306618213</v>
      </c>
      <c r="M919" s="2"/>
      <c r="S919"/>
      <c r="V919" s="2">
        <v>3.3140382175207601</v>
      </c>
      <c r="BN919" s="2">
        <v>4520.294117647054</v>
      </c>
    </row>
    <row r="920" spans="1:66">
      <c r="A920" s="2" t="s">
        <v>103</v>
      </c>
      <c r="B920" s="4">
        <v>41576</v>
      </c>
      <c r="C920" s="2">
        <v>3.9963566466072833</v>
      </c>
      <c r="F920" s="2">
        <v>6513.1366706578838</v>
      </c>
      <c r="M920" s="2"/>
      <c r="S920"/>
      <c r="V920" s="2">
        <v>3.2319371333090401</v>
      </c>
      <c r="BN920" s="2">
        <v>5858.8725490196057</v>
      </c>
    </row>
    <row r="921" spans="1:66">
      <c r="A921" s="2" t="s">
        <v>104</v>
      </c>
      <c r="B921" s="4">
        <v>40667</v>
      </c>
      <c r="C921" s="2">
        <v>1.5064935064935001</v>
      </c>
      <c r="F921" s="2">
        <v>1315.1022936407305</v>
      </c>
      <c r="M921" s="2"/>
      <c r="S921"/>
      <c r="V921" s="2">
        <v>3.0890052356020901</v>
      </c>
      <c r="BN921" s="2">
        <v>1029.2708096644665</v>
      </c>
    </row>
    <row r="922" spans="1:66">
      <c r="A922" s="2" t="s">
        <v>104</v>
      </c>
      <c r="B922" s="4">
        <v>40848</v>
      </c>
      <c r="C922" s="2">
        <v>2</v>
      </c>
      <c r="F922" s="2">
        <v>2565.3087625668632</v>
      </c>
      <c r="M922" s="2"/>
      <c r="S922"/>
      <c r="V922" s="2">
        <v>3.4947643979057501</v>
      </c>
      <c r="BN922" s="2">
        <v>2132.4370723825382</v>
      </c>
    </row>
    <row r="923" spans="1:66">
      <c r="A923" s="2" t="s">
        <v>104</v>
      </c>
      <c r="B923" s="4">
        <v>41030</v>
      </c>
      <c r="C923" s="2">
        <v>2.5</v>
      </c>
      <c r="M923" s="2"/>
      <c r="S923"/>
      <c r="V923" s="2">
        <v>3.6452879581151798</v>
      </c>
    </row>
    <row r="924" spans="1:66">
      <c r="A924" s="2" t="s">
        <v>104</v>
      </c>
      <c r="B924" s="4">
        <v>41210</v>
      </c>
      <c r="C924" s="2">
        <v>2.9935064935064912</v>
      </c>
      <c r="F924" s="2">
        <v>5086.5875229567209</v>
      </c>
      <c r="M924" s="2"/>
      <c r="S924"/>
      <c r="V924" s="2">
        <v>3.48821989528795</v>
      </c>
      <c r="BN924" s="2">
        <v>4484.7768972960675</v>
      </c>
    </row>
    <row r="925" spans="1:66">
      <c r="A925" s="2" t="s">
        <v>104</v>
      </c>
      <c r="B925" s="4">
        <v>41573</v>
      </c>
      <c r="C925" s="2">
        <v>3.9870129870129833</v>
      </c>
      <c r="F925" s="2">
        <v>6350.9233536455704</v>
      </c>
      <c r="M925" s="2"/>
      <c r="S925"/>
      <c r="V925" s="2">
        <v>3.3246073298429302</v>
      </c>
      <c r="BN925" s="2">
        <v>5701.5043929409694</v>
      </c>
    </row>
    <row r="926" spans="1:66">
      <c r="A926" s="2" t="s">
        <v>105</v>
      </c>
      <c r="B926" s="4">
        <v>40665</v>
      </c>
      <c r="C926" s="2">
        <v>1.5</v>
      </c>
      <c r="F926" s="2">
        <v>1503.8757384101564</v>
      </c>
      <c r="M926" s="2"/>
      <c r="S926"/>
      <c r="V926" s="2">
        <v>3.21989528795811</v>
      </c>
      <c r="BN926" s="2">
        <v>1191.5011424171262</v>
      </c>
    </row>
    <row r="927" spans="1:66">
      <c r="A927" s="2" t="s">
        <v>105</v>
      </c>
      <c r="B927" s="4">
        <v>40845</v>
      </c>
      <c r="C927" s="2">
        <v>1.9935064935064917</v>
      </c>
      <c r="F927" s="2">
        <v>2833.0977820362291</v>
      </c>
      <c r="M927" s="2"/>
      <c r="S927"/>
      <c r="V927" s="2">
        <v>3.58638743455497</v>
      </c>
      <c r="BN927" s="2">
        <v>2375.7825715115232</v>
      </c>
    </row>
    <row r="928" spans="1:66">
      <c r="A928" s="2" t="s">
        <v>105</v>
      </c>
      <c r="B928" s="4">
        <v>41030</v>
      </c>
      <c r="C928" s="2">
        <v>2.5</v>
      </c>
      <c r="M928" s="2"/>
      <c r="S928"/>
      <c r="V928" s="2">
        <v>3.7238219895287901</v>
      </c>
    </row>
    <row r="929" spans="1:66">
      <c r="A929" s="2" t="s">
        <v>105</v>
      </c>
      <c r="B929" s="4">
        <v>41210</v>
      </c>
      <c r="C929" s="2">
        <v>2.9935064935064912</v>
      </c>
      <c r="F929" s="2">
        <v>5391.8356865149954</v>
      </c>
      <c r="M929" s="2"/>
      <c r="S929"/>
      <c r="V929" s="2">
        <v>3.5340314136125599</v>
      </c>
      <c r="BN929" s="2">
        <v>4776.7914962508257</v>
      </c>
    </row>
    <row r="930" spans="1:66">
      <c r="A930" s="2" t="s">
        <v>105</v>
      </c>
      <c r="B930" s="4">
        <v>41578</v>
      </c>
      <c r="C930" s="2">
        <v>3.9999999999999916</v>
      </c>
      <c r="F930" s="2">
        <v>6984.91975068593</v>
      </c>
      <c r="M930" s="2"/>
      <c r="S930"/>
      <c r="V930" s="2">
        <v>3.4358638743455501</v>
      </c>
      <c r="BN930" s="2">
        <v>6317.9796574010797</v>
      </c>
    </row>
    <row r="931" spans="1:66">
      <c r="A931" s="2" t="s">
        <v>106</v>
      </c>
      <c r="B931" s="4">
        <v>40667</v>
      </c>
      <c r="C931" s="2">
        <v>1.5064935064935001</v>
      </c>
      <c r="F931" s="2">
        <v>1578.7883053528103</v>
      </c>
      <c r="M931" s="2"/>
      <c r="S931"/>
      <c r="V931" s="2">
        <v>3.2591623036649202</v>
      </c>
      <c r="BN931" s="2">
        <v>1256.3932755181872</v>
      </c>
    </row>
    <row r="932" spans="1:66">
      <c r="A932" s="2" t="s">
        <v>106</v>
      </c>
      <c r="B932" s="4">
        <v>40848</v>
      </c>
      <c r="C932" s="2">
        <v>2</v>
      </c>
      <c r="F932" s="2">
        <v>2761.9000490941239</v>
      </c>
      <c r="M932" s="2"/>
      <c r="S932"/>
      <c r="V932" s="2">
        <v>3.6845549738219798</v>
      </c>
      <c r="BN932" s="2">
        <v>2310.8904384104617</v>
      </c>
    </row>
    <row r="933" spans="1:66">
      <c r="A933" s="2" t="s">
        <v>106</v>
      </c>
      <c r="B933" s="4">
        <v>41028</v>
      </c>
      <c r="C933" s="2">
        <v>2.4935064935064917</v>
      </c>
      <c r="M933" s="2"/>
      <c r="S933"/>
      <c r="V933" s="2">
        <v>3.7303664921465902</v>
      </c>
    </row>
    <row r="934" spans="1:66">
      <c r="A934" s="2" t="s">
        <v>106</v>
      </c>
      <c r="B934" s="4">
        <v>41213</v>
      </c>
      <c r="C934" s="2">
        <v>3</v>
      </c>
      <c r="F934" s="2">
        <v>5695.8748631584367</v>
      </c>
      <c r="M934" s="2"/>
      <c r="S934"/>
      <c r="V934" s="2">
        <v>3.7827225130889999</v>
      </c>
      <c r="BN934" s="2">
        <v>5068.8060952056076</v>
      </c>
    </row>
    <row r="935" spans="1:66">
      <c r="A935" s="2" t="s">
        <v>106</v>
      </c>
      <c r="B935" s="4">
        <v>41575</v>
      </c>
      <c r="C935" s="2">
        <v>3.9935064935064912</v>
      </c>
      <c r="F935" s="2">
        <v>7200.961607785086</v>
      </c>
      <c r="M935" s="2"/>
      <c r="S935"/>
      <c r="V935" s="2">
        <v>3.6256544502617798</v>
      </c>
      <c r="BN935" s="2">
        <v>6528.8790899795176</v>
      </c>
    </row>
    <row r="936" spans="1:66">
      <c r="A936" s="2" t="s">
        <v>107</v>
      </c>
      <c r="B936" s="4">
        <v>40665</v>
      </c>
      <c r="C936" s="2">
        <v>1.5</v>
      </c>
      <c r="F936" s="2">
        <v>1428.633237325444</v>
      </c>
      <c r="M936" s="2"/>
      <c r="S936"/>
      <c r="V936" s="2">
        <v>3.2264397905759101</v>
      </c>
      <c r="BN936" s="2">
        <v>1126.6090093160603</v>
      </c>
    </row>
    <row r="937" spans="1:66">
      <c r="A937" s="2" t="s">
        <v>107</v>
      </c>
      <c r="B937" s="4">
        <v>40845</v>
      </c>
      <c r="C937" s="2">
        <v>1.9935064935064917</v>
      </c>
      <c r="F937" s="2">
        <v>2726.2446799576296</v>
      </c>
      <c r="M937" s="2"/>
      <c r="S937"/>
      <c r="V937" s="2">
        <v>3.52094240837696</v>
      </c>
      <c r="BN937" s="2">
        <v>2278.4443718599291</v>
      </c>
    </row>
    <row r="938" spans="1:66">
      <c r="A938" s="2" t="s">
        <v>107</v>
      </c>
      <c r="B938" s="4">
        <v>41028</v>
      </c>
      <c r="C938" s="2">
        <v>2.4935064935064917</v>
      </c>
      <c r="M938" s="2"/>
      <c r="S938"/>
      <c r="V938" s="2">
        <v>3.7369109947643899</v>
      </c>
    </row>
    <row r="939" spans="1:66">
      <c r="A939" s="2" t="s">
        <v>107</v>
      </c>
      <c r="B939" s="4">
        <v>41213</v>
      </c>
      <c r="C939" s="2">
        <v>3</v>
      </c>
      <c r="F939" s="2">
        <v>5205.4454808681048</v>
      </c>
      <c r="M939" s="2"/>
      <c r="S939"/>
      <c r="V939" s="2">
        <v>3.5994764397905699</v>
      </c>
      <c r="BN939" s="2">
        <v>4598.3381302229263</v>
      </c>
    </row>
    <row r="940" spans="1:66">
      <c r="A940" s="2" t="s">
        <v>107</v>
      </c>
      <c r="B940" s="4">
        <v>41575</v>
      </c>
      <c r="C940" s="2">
        <v>3.9935064935064912</v>
      </c>
      <c r="F940" s="2">
        <v>6401.1195101615431</v>
      </c>
      <c r="M940" s="2"/>
      <c r="S940"/>
      <c r="V940" s="2">
        <v>3.4554973821989501</v>
      </c>
      <c r="BN940" s="2">
        <v>5750.1734927667667</v>
      </c>
    </row>
    <row r="941" spans="1:66">
      <c r="A941" s="2" t="s">
        <v>108</v>
      </c>
      <c r="B941" s="4">
        <v>37541</v>
      </c>
      <c r="C941" s="2">
        <v>2.7833333333333332</v>
      </c>
      <c r="F941" s="2">
        <v>3223.776673212255</v>
      </c>
      <c r="M941" s="2"/>
      <c r="S941"/>
      <c r="BN941" s="2">
        <v>2734.1550000000002</v>
      </c>
    </row>
    <row r="942" spans="1:66">
      <c r="A942" s="2" t="s">
        <v>108</v>
      </c>
      <c r="B942" s="4">
        <v>37806</v>
      </c>
      <c r="C942" s="2">
        <v>3.5083333333333333</v>
      </c>
      <c r="F942" s="2">
        <v>4350.9401736765158</v>
      </c>
      <c r="M942" s="2"/>
      <c r="S942"/>
      <c r="BN942" s="2">
        <v>3786.3690000000001</v>
      </c>
    </row>
    <row r="943" spans="1:66">
      <c r="A943" s="2" t="s">
        <v>109</v>
      </c>
      <c r="B943" s="4">
        <v>37541</v>
      </c>
      <c r="C943" s="2">
        <v>2.7833333333333332</v>
      </c>
      <c r="F943" s="2">
        <v>2880.4943737493259</v>
      </c>
      <c r="M943" s="2"/>
      <c r="S943"/>
      <c r="BN943" s="2">
        <v>2419.056</v>
      </c>
    </row>
    <row r="944" spans="1:66">
      <c r="A944" s="2" t="s">
        <v>109</v>
      </c>
      <c r="B944" s="4">
        <v>37806</v>
      </c>
      <c r="C944" s="2">
        <v>3.5083333333333333</v>
      </c>
      <c r="F944" s="2">
        <v>4041.1668333444882</v>
      </c>
      <c r="M944" s="2"/>
      <c r="S944"/>
      <c r="BN944" s="2">
        <v>3494.8200000000006</v>
      </c>
    </row>
    <row r="945" spans="1:66">
      <c r="A945" s="2" t="s">
        <v>110</v>
      </c>
      <c r="B945" s="4">
        <v>37541</v>
      </c>
      <c r="C945" s="2">
        <v>2.7833333333333332</v>
      </c>
      <c r="F945" s="2">
        <v>3178.2856589627668</v>
      </c>
      <c r="M945" s="2"/>
      <c r="S945"/>
      <c r="BN945" s="2">
        <v>2692.2359999999994</v>
      </c>
    </row>
    <row r="946" spans="1:66">
      <c r="A946" s="2" t="s">
        <v>110</v>
      </c>
      <c r="B946" s="4">
        <v>37806</v>
      </c>
      <c r="C946" s="2">
        <v>3.5083333333333333</v>
      </c>
      <c r="F946" s="2">
        <v>4343.4537116461033</v>
      </c>
      <c r="M946" s="2"/>
      <c r="S946"/>
      <c r="BN946" s="2">
        <v>3779.3040000000001</v>
      </c>
    </row>
    <row r="947" spans="1:66">
      <c r="A947" s="2" t="s">
        <v>111</v>
      </c>
      <c r="B947" s="4">
        <v>37541</v>
      </c>
      <c r="C947" s="2">
        <v>2.7833333333333332</v>
      </c>
      <c r="F947" s="2">
        <v>2911.4125405441478</v>
      </c>
      <c r="M947" s="2"/>
      <c r="S947"/>
      <c r="BN947" s="2">
        <v>2447.3159999999998</v>
      </c>
    </row>
    <row r="948" spans="1:66">
      <c r="A948" s="2" t="s">
        <v>111</v>
      </c>
      <c r="B948" s="4">
        <v>37806</v>
      </c>
      <c r="C948" s="2">
        <v>3.5083333333333333</v>
      </c>
      <c r="F948" s="2">
        <v>4022.0924552590864</v>
      </c>
      <c r="M948" s="2"/>
      <c r="S948"/>
      <c r="BN948" s="2">
        <v>3476.9219999999991</v>
      </c>
    </row>
    <row r="949" spans="1:66">
      <c r="A949" s="2" t="s">
        <v>112</v>
      </c>
      <c r="B949" s="4">
        <v>37505</v>
      </c>
      <c r="C949" s="2">
        <v>2.6833333333333336</v>
      </c>
      <c r="F949" s="2">
        <v>3399.6403436953492</v>
      </c>
      <c r="M949" s="2"/>
      <c r="S949"/>
      <c r="BN949" s="2">
        <v>2896.65</v>
      </c>
    </row>
    <row r="950" spans="1:66">
      <c r="A950" s="2" t="s">
        <v>112</v>
      </c>
      <c r="B950" s="4">
        <v>37767</v>
      </c>
      <c r="C950" s="2">
        <v>3.4</v>
      </c>
      <c r="F950" s="2">
        <v>5446.9407568556717</v>
      </c>
      <c r="M950" s="2"/>
      <c r="S950"/>
      <c r="BN950" s="2">
        <v>4829.6340000000009</v>
      </c>
    </row>
    <row r="951" spans="1:66">
      <c r="A951" s="2" t="s">
        <v>113</v>
      </c>
      <c r="B951" s="4">
        <v>37505</v>
      </c>
      <c r="C951" s="2">
        <v>2.6833333333333336</v>
      </c>
      <c r="F951" s="2">
        <v>3276.8695659997829</v>
      </c>
      <c r="M951" s="2"/>
      <c r="S951"/>
      <c r="BN951" s="2">
        <v>2783.1390000000006</v>
      </c>
    </row>
    <row r="952" spans="1:66">
      <c r="A952" s="2" t="s">
        <v>113</v>
      </c>
      <c r="B952" s="4">
        <v>37767</v>
      </c>
      <c r="C952" s="2">
        <v>3.4</v>
      </c>
      <c r="F952" s="2">
        <v>4960.2586596579185</v>
      </c>
      <c r="M952" s="2"/>
      <c r="S952"/>
      <c r="BN952" s="2">
        <v>4364.2860000000001</v>
      </c>
    </row>
    <row r="953" spans="1:66">
      <c r="A953" s="2" t="s">
        <v>114</v>
      </c>
      <c r="B953" s="4">
        <v>37505</v>
      </c>
      <c r="C953" s="2">
        <v>2.6833333333333336</v>
      </c>
      <c r="F953" s="2">
        <v>3399.131659282496</v>
      </c>
      <c r="M953" s="2"/>
      <c r="S953"/>
      <c r="BN953" s="2">
        <v>2896.1790000000001</v>
      </c>
    </row>
    <row r="954" spans="1:66">
      <c r="A954" s="2" t="s">
        <v>114</v>
      </c>
      <c r="B954" s="4">
        <v>37767</v>
      </c>
      <c r="C954" s="2">
        <v>3.4</v>
      </c>
      <c r="F954" s="2">
        <v>5077.301901067307</v>
      </c>
      <c r="M954" s="2"/>
      <c r="S954"/>
      <c r="BN954" s="2">
        <v>4475.9129999999996</v>
      </c>
    </row>
    <row r="955" spans="1:66">
      <c r="A955" s="2" t="s">
        <v>115</v>
      </c>
      <c r="B955" s="4">
        <v>37505</v>
      </c>
      <c r="C955" s="2">
        <v>2.6833333333333336</v>
      </c>
      <c r="F955" s="2">
        <v>3795.6716478942503</v>
      </c>
      <c r="M955" s="2"/>
      <c r="S955"/>
      <c r="BN955" s="2">
        <v>3264.9719999999998</v>
      </c>
    </row>
    <row r="956" spans="1:66">
      <c r="A956" s="2" t="s">
        <v>115</v>
      </c>
      <c r="B956" s="4">
        <v>37767</v>
      </c>
      <c r="C956" s="2">
        <v>3.4</v>
      </c>
      <c r="F956" s="2">
        <v>5740.0154061539515</v>
      </c>
      <c r="M956" s="2"/>
      <c r="S956"/>
      <c r="BN956" s="2">
        <v>5111.2920000000004</v>
      </c>
    </row>
    <row r="957" spans="1:66">
      <c r="A957" s="2" t="s">
        <v>116</v>
      </c>
      <c r="B957" s="4">
        <v>37505</v>
      </c>
      <c r="C957" s="2">
        <v>2.6833333333333336</v>
      </c>
      <c r="F957" s="2">
        <v>3732.0886704159821</v>
      </c>
      <c r="M957" s="2"/>
      <c r="S957"/>
      <c r="BN957" s="2">
        <v>3205.6260000000002</v>
      </c>
    </row>
    <row r="958" spans="1:66">
      <c r="A958" s="2" t="s">
        <v>116</v>
      </c>
      <c r="B958" s="4">
        <v>37767</v>
      </c>
      <c r="C958" s="2">
        <v>3.4</v>
      </c>
      <c r="F958" s="2">
        <v>5564.2004988375256</v>
      </c>
      <c r="M958" s="2"/>
      <c r="S958"/>
      <c r="BN958" s="2">
        <v>4942.2030000000004</v>
      </c>
    </row>
    <row r="959" spans="1:66">
      <c r="A959" s="2" t="s">
        <v>117</v>
      </c>
      <c r="B959" s="4">
        <v>37663</v>
      </c>
      <c r="C959" s="2">
        <v>3.1166666666666667</v>
      </c>
      <c r="F959" s="2">
        <v>4603.9257214211848</v>
      </c>
      <c r="M959" s="2"/>
      <c r="S959"/>
      <c r="BN959" s="2">
        <v>4025.6370000000002</v>
      </c>
    </row>
    <row r="960" spans="1:66">
      <c r="A960" s="2" t="s">
        <v>117</v>
      </c>
      <c r="B960" s="4">
        <v>37925</v>
      </c>
      <c r="C960" s="2">
        <v>3.8333333333333335</v>
      </c>
      <c r="F960" s="2">
        <v>5680.7994844255018</v>
      </c>
      <c r="M960" s="2"/>
      <c r="S960"/>
      <c r="BN960" s="2">
        <v>5054.3010000000004</v>
      </c>
    </row>
    <row r="961" spans="1:66">
      <c r="A961" s="2" t="s">
        <v>118</v>
      </c>
      <c r="B961" s="4">
        <v>37663</v>
      </c>
      <c r="C961" s="2">
        <v>3.1166666666666667</v>
      </c>
      <c r="F961" s="2">
        <v>4779.1133127390776</v>
      </c>
      <c r="M961" s="2"/>
      <c r="S961"/>
      <c r="BN961" s="2">
        <v>4191.8999999999996</v>
      </c>
    </row>
    <row r="962" spans="1:66">
      <c r="A962" s="2" t="s">
        <v>118</v>
      </c>
      <c r="B962" s="4">
        <v>37925</v>
      </c>
      <c r="C962" s="2">
        <v>3.8333333333333335</v>
      </c>
      <c r="F962" s="2">
        <v>5949.6300157929227</v>
      </c>
      <c r="M962" s="2"/>
      <c r="S962"/>
      <c r="BN962" s="2">
        <v>5313.3509999999997</v>
      </c>
    </row>
    <row r="963" spans="1:66">
      <c r="A963" s="2" t="s">
        <v>119</v>
      </c>
      <c r="B963" s="4">
        <v>37663</v>
      </c>
      <c r="C963" s="2">
        <v>3.1166666666666667</v>
      </c>
      <c r="F963" s="2">
        <v>4712.1718627953696</v>
      </c>
      <c r="M963" s="2"/>
      <c r="S963"/>
      <c r="BN963" s="2">
        <v>4128.3149999999996</v>
      </c>
    </row>
    <row r="964" spans="1:66">
      <c r="A964" s="2" t="s">
        <v>119</v>
      </c>
      <c r="B964" s="4">
        <v>37925</v>
      </c>
      <c r="C964" s="2">
        <v>3.8333333333333335</v>
      </c>
      <c r="F964" s="2">
        <v>6134.885955643962</v>
      </c>
      <c r="M964" s="2"/>
      <c r="S964"/>
      <c r="BN964" s="2">
        <v>5492.3310000000001</v>
      </c>
    </row>
    <row r="965" spans="1:66">
      <c r="A965" s="2" t="s">
        <v>120</v>
      </c>
      <c r="B965" s="4">
        <v>37663</v>
      </c>
      <c r="C965" s="2">
        <v>3.1166666666666667</v>
      </c>
      <c r="F965" s="2">
        <v>4381.3751847006806</v>
      </c>
      <c r="M965" s="2"/>
      <c r="S965"/>
      <c r="BN965" s="2">
        <v>3815.1</v>
      </c>
    </row>
    <row r="966" spans="1:66">
      <c r="A966" s="2" t="s">
        <v>120</v>
      </c>
      <c r="B966" s="4">
        <v>37925</v>
      </c>
      <c r="C966" s="2">
        <v>3.8333333333333335</v>
      </c>
      <c r="F966" s="2">
        <v>6095.9162428213804</v>
      </c>
      <c r="M966" s="2"/>
      <c r="S966"/>
      <c r="BN966" s="2">
        <v>5454.6509999999998</v>
      </c>
    </row>
    <row r="967" spans="1:66">
      <c r="A967" s="2" t="s">
        <v>121</v>
      </c>
      <c r="B967" s="4">
        <v>37663</v>
      </c>
      <c r="C967" s="2">
        <v>3.1166666666666667</v>
      </c>
      <c r="F967" s="2">
        <v>4625.7885341080582</v>
      </c>
      <c r="M967" s="2"/>
      <c r="S967"/>
      <c r="BN967" s="2">
        <v>4046.3609999999999</v>
      </c>
    </row>
    <row r="968" spans="1:66">
      <c r="A968" s="2" t="s">
        <v>121</v>
      </c>
      <c r="B968" s="4">
        <v>37925</v>
      </c>
      <c r="C968" s="2">
        <v>3.8333333333333335</v>
      </c>
      <c r="F968" s="2">
        <v>5922.7847439018997</v>
      </c>
      <c r="M968" s="2"/>
      <c r="S968"/>
      <c r="BN968" s="2">
        <v>5287.4459999999999</v>
      </c>
    </row>
    <row r="969" spans="1:66">
      <c r="A969" s="2" t="s">
        <v>122</v>
      </c>
      <c r="B969" s="4">
        <v>37690</v>
      </c>
      <c r="C969" s="2">
        <v>3.1916666666666664</v>
      </c>
      <c r="F969" s="2">
        <v>6957.403180581885</v>
      </c>
      <c r="M969" s="2"/>
      <c r="S969"/>
      <c r="BN969" s="2">
        <v>6291.146999999999</v>
      </c>
    </row>
    <row r="970" spans="1:66">
      <c r="A970" s="2" t="s">
        <v>122</v>
      </c>
      <c r="B970" s="4">
        <v>37952</v>
      </c>
      <c r="C970" s="2">
        <v>3.9083333333333332</v>
      </c>
      <c r="F970" s="2">
        <v>8832.6537211379964</v>
      </c>
      <c r="M970" s="2"/>
      <c r="S970"/>
      <c r="BN970" s="2">
        <v>8133.2280000000001</v>
      </c>
    </row>
    <row r="971" spans="1:66">
      <c r="A971" s="2" t="s">
        <v>123</v>
      </c>
      <c r="B971" s="4">
        <v>37690</v>
      </c>
      <c r="C971" s="2">
        <v>3.1916666666666664</v>
      </c>
      <c r="F971" s="2">
        <v>7080.5168749053928</v>
      </c>
      <c r="M971" s="2"/>
      <c r="S971"/>
      <c r="BN971" s="2">
        <v>6411.2520000000004</v>
      </c>
    </row>
    <row r="972" spans="1:66">
      <c r="A972" s="2" t="s">
        <v>123</v>
      </c>
      <c r="B972" s="4">
        <v>37952</v>
      </c>
      <c r="C972" s="2">
        <v>3.9083333333333332</v>
      </c>
      <c r="F972" s="2">
        <v>8909.8066338252029</v>
      </c>
      <c r="M972" s="2"/>
      <c r="S972"/>
      <c r="BN972" s="2">
        <v>8209.5300000000007</v>
      </c>
    </row>
    <row r="973" spans="1:66">
      <c r="A973" s="2" t="s">
        <v>124</v>
      </c>
      <c r="B973" s="4">
        <v>37690</v>
      </c>
      <c r="C973" s="2">
        <v>3.1916666666666664</v>
      </c>
      <c r="F973" s="2">
        <v>7746.9637783104145</v>
      </c>
      <c r="M973" s="2"/>
      <c r="S973"/>
      <c r="BN973" s="2">
        <v>7063.5870000000004</v>
      </c>
    </row>
    <row r="974" spans="1:66">
      <c r="A974" s="2" t="s">
        <v>124</v>
      </c>
      <c r="B974" s="4">
        <v>37952</v>
      </c>
      <c r="C974" s="2">
        <v>3.9083333333333332</v>
      </c>
      <c r="F974" s="2">
        <v>9870.4327258074645</v>
      </c>
      <c r="M974" s="2"/>
      <c r="S974"/>
      <c r="BN974" s="2">
        <v>9162.3629999999994</v>
      </c>
    </row>
    <row r="975" spans="1:66">
      <c r="A975" s="2" t="s">
        <v>125</v>
      </c>
      <c r="B975" s="4">
        <v>37690</v>
      </c>
      <c r="C975" s="2">
        <v>3.1916666666666664</v>
      </c>
      <c r="F975" s="2">
        <v>6622.6044026118634</v>
      </c>
      <c r="M975" s="2"/>
      <c r="S975"/>
      <c r="BN975" s="2">
        <v>5965.2150000000001</v>
      </c>
    </row>
    <row r="976" spans="1:66">
      <c r="A976" s="2" t="s">
        <v>125</v>
      </c>
      <c r="B976" s="4">
        <v>37952</v>
      </c>
      <c r="C976" s="2">
        <v>3.9083333333333332</v>
      </c>
      <c r="F976" s="2">
        <v>8307.3049535560003</v>
      </c>
      <c r="M976" s="2"/>
      <c r="S976"/>
      <c r="BN976" s="2">
        <v>7614.6569999999983</v>
      </c>
    </row>
    <row r="977" spans="1:66">
      <c r="A977" s="2" t="s">
        <v>126</v>
      </c>
      <c r="B977" s="4">
        <v>37690</v>
      </c>
      <c r="C977" s="2">
        <v>3.1916666666666664</v>
      </c>
      <c r="F977" s="2">
        <v>6934.2136421292826</v>
      </c>
      <c r="M977" s="2"/>
      <c r="S977"/>
      <c r="BN977" s="2">
        <v>6268.5389999999998</v>
      </c>
    </row>
    <row r="978" spans="1:66">
      <c r="A978" s="2" t="s">
        <v>126</v>
      </c>
      <c r="B978" s="4">
        <v>37952</v>
      </c>
      <c r="C978" s="2">
        <v>3.9083333333333332</v>
      </c>
      <c r="F978" s="2">
        <v>8841.7043896322921</v>
      </c>
      <c r="M978" s="2"/>
      <c r="S978"/>
      <c r="BN978" s="2">
        <v>8142.1769999999997</v>
      </c>
    </row>
    <row r="979" spans="1:66">
      <c r="A979" s="2" t="s">
        <v>127</v>
      </c>
      <c r="B979" s="4">
        <v>37541</v>
      </c>
      <c r="C979" s="2">
        <v>2.7833333333333332</v>
      </c>
      <c r="F979" s="2">
        <v>3176.2398945883365</v>
      </c>
      <c r="M979" s="2"/>
      <c r="S979"/>
      <c r="BN979" s="2">
        <v>2690.3519999999999</v>
      </c>
    </row>
    <row r="980" spans="1:66">
      <c r="A980" s="2" t="s">
        <v>127</v>
      </c>
      <c r="B980" s="4">
        <v>37806</v>
      </c>
      <c r="C980" s="2">
        <v>3.5083333333333333</v>
      </c>
      <c r="F980" s="2">
        <v>4085.8141685676819</v>
      </c>
      <c r="M980" s="2"/>
      <c r="S980"/>
      <c r="BN980" s="2">
        <v>3536.739</v>
      </c>
    </row>
    <row r="981" spans="1:66">
      <c r="A981" s="2" t="s">
        <v>128</v>
      </c>
      <c r="B981" s="4">
        <v>40300</v>
      </c>
      <c r="C981" s="2">
        <v>1.5</v>
      </c>
      <c r="F981" s="2">
        <v>3959.253403156858</v>
      </c>
      <c r="M981" s="2"/>
      <c r="S981"/>
      <c r="BN981" s="2">
        <v>3418.0046054203226</v>
      </c>
    </row>
    <row r="982" spans="1:66">
      <c r="A982" s="2" t="s">
        <v>128</v>
      </c>
      <c r="B982" s="4">
        <v>40474</v>
      </c>
      <c r="C982" s="2">
        <v>1.9764851485148498</v>
      </c>
      <c r="F982" s="2">
        <v>4831.1031199797371</v>
      </c>
      <c r="M982" s="2"/>
      <c r="S982"/>
      <c r="BN982" s="2">
        <v>4241.3280067953137</v>
      </c>
    </row>
    <row r="983" spans="1:66">
      <c r="A983" s="2" t="s">
        <v>128</v>
      </c>
      <c r="B983" s="4">
        <v>40665</v>
      </c>
      <c r="C983" s="2">
        <v>2.5</v>
      </c>
      <c r="M983" s="2"/>
      <c r="S983"/>
      <c r="V983" s="2">
        <v>3.8456315074694398</v>
      </c>
    </row>
    <row r="984" spans="1:66">
      <c r="A984" s="2" t="s">
        <v>128</v>
      </c>
      <c r="B984" s="4">
        <v>40848</v>
      </c>
      <c r="C984" s="2">
        <v>3.00236406619385</v>
      </c>
      <c r="F984" s="2">
        <v>7673.2105652492646</v>
      </c>
      <c r="M984" s="2"/>
      <c r="S984"/>
      <c r="V984" s="2">
        <v>3.7498812378094102</v>
      </c>
      <c r="BN984" s="2">
        <v>6991.2234889708507</v>
      </c>
    </row>
    <row r="985" spans="1:66">
      <c r="A985" s="2" t="s">
        <v>128</v>
      </c>
      <c r="B985" s="4">
        <v>41213</v>
      </c>
      <c r="C985" s="2">
        <v>4.0011820330969252</v>
      </c>
      <c r="F985" s="2">
        <v>9850.2374757972884</v>
      </c>
      <c r="M985" s="2"/>
      <c r="S985"/>
      <c r="V985" s="2">
        <v>4.1730518809136496</v>
      </c>
      <c r="BN985" s="2">
        <v>9142.2816075172723</v>
      </c>
    </row>
    <row r="986" spans="1:66">
      <c r="A986" s="2" t="s">
        <v>128</v>
      </c>
      <c r="B986" s="4">
        <v>41580</v>
      </c>
      <c r="C986" s="2">
        <v>5.0059101654846332</v>
      </c>
      <c r="F986" s="2">
        <v>12787.703341462868</v>
      </c>
      <c r="M986" s="2"/>
      <c r="S986"/>
      <c r="V986" s="2">
        <v>4.43663408391037</v>
      </c>
      <c r="BN986" s="2">
        <v>12080.873238128093</v>
      </c>
    </row>
    <row r="987" spans="1:66">
      <c r="A987" s="2" t="s">
        <v>129</v>
      </c>
      <c r="B987" s="4">
        <v>40298</v>
      </c>
      <c r="C987" s="2">
        <v>1.493662154618125</v>
      </c>
      <c r="F987" s="2">
        <v>2425.6627865175428</v>
      </c>
      <c r="M987" s="2"/>
      <c r="S987"/>
      <c r="BN987" s="2">
        <v>2006.359863975985</v>
      </c>
    </row>
    <row r="988" spans="1:66">
      <c r="A988" s="2" t="s">
        <v>129</v>
      </c>
      <c r="B988" s="4">
        <v>40488</v>
      </c>
      <c r="C988" s="2">
        <v>2.0142575243961667</v>
      </c>
      <c r="F988" s="2">
        <v>3495.0581630623251</v>
      </c>
      <c r="M988" s="2"/>
      <c r="S988"/>
      <c r="BN988" s="2">
        <v>2985.0970970690355</v>
      </c>
    </row>
    <row r="989" spans="1:66">
      <c r="A989" s="2" t="s">
        <v>129</v>
      </c>
      <c r="B989" s="4">
        <v>40669</v>
      </c>
      <c r="C989" s="2">
        <v>2.5108013151491333</v>
      </c>
      <c r="M989" s="2"/>
      <c r="S989"/>
      <c r="V989" s="2">
        <v>4.01719901719901</v>
      </c>
    </row>
    <row r="990" spans="1:66">
      <c r="A990" s="2" t="s">
        <v>129</v>
      </c>
      <c r="B990" s="4">
        <v>40852</v>
      </c>
      <c r="C990" s="2">
        <v>3.0112671960498001</v>
      </c>
      <c r="F990" s="2">
        <v>5918.1178870666563</v>
      </c>
      <c r="M990" s="2"/>
      <c r="S990"/>
      <c r="V990" s="2">
        <v>3.8636363636363602</v>
      </c>
      <c r="BN990" s="2">
        <v>5282.9434120146198</v>
      </c>
    </row>
    <row r="991" spans="1:66">
      <c r="A991" s="2" t="s">
        <v>129</v>
      </c>
      <c r="B991" s="4">
        <v>41216</v>
      </c>
      <c r="C991" s="2">
        <v>4.0092167266080248</v>
      </c>
      <c r="F991" s="2">
        <v>9466.9553765177643</v>
      </c>
      <c r="M991" s="2"/>
      <c r="S991"/>
      <c r="V991" s="2">
        <v>4.1891891891891797</v>
      </c>
      <c r="BN991" s="2">
        <v>8761.552675292005</v>
      </c>
    </row>
    <row r="992" spans="1:66">
      <c r="A992" s="2" t="s">
        <v>129</v>
      </c>
      <c r="B992" s="4">
        <v>41582</v>
      </c>
      <c r="C992" s="2">
        <v>5.0135016439364248</v>
      </c>
      <c r="F992" s="2">
        <v>11979.614364671761</v>
      </c>
      <c r="M992" s="2"/>
      <c r="S992"/>
      <c r="V992" s="2">
        <v>4.5761670761670699</v>
      </c>
      <c r="BN992" s="2">
        <v>11269.384653191033</v>
      </c>
    </row>
    <row r="993" spans="1:66">
      <c r="A993" s="2" t="s">
        <v>130</v>
      </c>
      <c r="B993" s="4">
        <v>40297</v>
      </c>
      <c r="C993" s="2">
        <v>1.4913366336633584</v>
      </c>
      <c r="F993" s="2">
        <v>4093.4715705896087</v>
      </c>
      <c r="M993" s="2"/>
      <c r="S993"/>
      <c r="BN993" s="2">
        <v>3543.9319937355631</v>
      </c>
    </row>
    <row r="994" spans="1:66">
      <c r="A994" s="2" t="s">
        <v>130</v>
      </c>
      <c r="B994" s="4">
        <v>40477</v>
      </c>
      <c r="C994" s="2">
        <v>1.9851485148514831</v>
      </c>
      <c r="F994" s="2">
        <v>5062.635808479984</v>
      </c>
      <c r="M994" s="2"/>
      <c r="S994"/>
      <c r="BN994" s="2">
        <v>4461.915363788381</v>
      </c>
    </row>
    <row r="995" spans="1:66">
      <c r="A995" s="2" t="s">
        <v>130</v>
      </c>
      <c r="B995" s="4">
        <v>40665</v>
      </c>
      <c r="C995" s="2">
        <v>2.5</v>
      </c>
      <c r="M995" s="2"/>
      <c r="S995"/>
      <c r="V995" s="2">
        <v>3.7865298526230999</v>
      </c>
    </row>
    <row r="996" spans="1:66">
      <c r="A996" s="2" t="s">
        <v>130</v>
      </c>
      <c r="B996" s="4">
        <v>40848</v>
      </c>
      <c r="C996" s="2">
        <v>3.00236406619385</v>
      </c>
      <c r="F996" s="2">
        <v>7544.6843527430738</v>
      </c>
      <c r="M996" s="2"/>
      <c r="S996"/>
      <c r="V996" s="2">
        <v>3.7262405758708699</v>
      </c>
      <c r="BN996" s="2">
        <v>6865.2181270405572</v>
      </c>
    </row>
    <row r="997" spans="1:66">
      <c r="A997" s="2" t="s">
        <v>130</v>
      </c>
      <c r="B997" s="4">
        <v>41219</v>
      </c>
      <c r="C997" s="2">
        <v>4.0189125295508248</v>
      </c>
      <c r="F997" s="2">
        <v>10324.915848463275</v>
      </c>
      <c r="M997" s="2"/>
      <c r="S997"/>
      <c r="V997" s="2">
        <v>4.18483029581565</v>
      </c>
      <c r="BN997" s="2">
        <v>9614.8017147558749</v>
      </c>
    </row>
    <row r="998" spans="1:66">
      <c r="A998" s="2" t="s">
        <v>130</v>
      </c>
      <c r="B998" s="4">
        <v>41580</v>
      </c>
      <c r="C998" s="2">
        <v>5.0059101654846332</v>
      </c>
      <c r="F998" s="2">
        <v>13507.824192564163</v>
      </c>
      <c r="M998" s="2"/>
      <c r="S998"/>
      <c r="V998" s="2">
        <v>4.3479816016408703</v>
      </c>
      <c r="BN998" s="2">
        <v>12805.560016457364</v>
      </c>
    </row>
    <row r="999" spans="1:66">
      <c r="A999" s="2" t="s">
        <v>131</v>
      </c>
      <c r="B999" s="4">
        <v>40298</v>
      </c>
      <c r="C999" s="2">
        <v>1.4953986970023998</v>
      </c>
      <c r="F999" s="2">
        <v>3908.5715096175659</v>
      </c>
      <c r="M999" s="2"/>
      <c r="S999"/>
      <c r="BN999" s="2">
        <v>3370.5379455654779</v>
      </c>
    </row>
    <row r="1000" spans="1:66">
      <c r="A1000" s="2" t="s">
        <v>131</v>
      </c>
      <c r="B1000" s="4">
        <v>40480</v>
      </c>
      <c r="C1000" s="2">
        <v>1.9942538919311585</v>
      </c>
      <c r="F1000" s="2">
        <v>4861.4907513528615</v>
      </c>
      <c r="M1000" s="2"/>
      <c r="S1000"/>
      <c r="BN1000" s="2">
        <v>4270.2362612094339</v>
      </c>
    </row>
    <row r="1001" spans="1:66">
      <c r="A1001" s="2" t="s">
        <v>131</v>
      </c>
      <c r="B1001" s="4">
        <v>40666</v>
      </c>
      <c r="C1001" s="2">
        <v>2.5036944058683166</v>
      </c>
      <c r="M1001" s="2"/>
      <c r="S1001"/>
      <c r="V1001" s="2">
        <v>3.79606879606879</v>
      </c>
    </row>
    <row r="1002" spans="1:66">
      <c r="A1002" s="2" t="s">
        <v>131</v>
      </c>
      <c r="B1002" s="4">
        <v>40849</v>
      </c>
      <c r="C1002" s="2">
        <v>3.0050801789932167</v>
      </c>
      <c r="F1002" s="2">
        <v>7321.9113600997543</v>
      </c>
      <c r="M1002" s="2"/>
      <c r="S1002"/>
      <c r="V1002" s="2">
        <v>3.83292383292383</v>
      </c>
      <c r="BN1002" s="2">
        <v>6647.1214936041169</v>
      </c>
    </row>
    <row r="1003" spans="1:66">
      <c r="A1003" s="2" t="s">
        <v>131</v>
      </c>
      <c r="B1003" s="4">
        <v>41216</v>
      </c>
      <c r="C1003" s="2">
        <v>4.0088606392954169</v>
      </c>
      <c r="F1003" s="2">
        <v>10337.325437317393</v>
      </c>
      <c r="M1003" s="2"/>
      <c r="S1003"/>
      <c r="V1003" s="2">
        <v>4.1154791154791104</v>
      </c>
      <c r="BN1003" s="2">
        <v>9627.1689612841546</v>
      </c>
    </row>
    <row r="1004" spans="1:66">
      <c r="A1004" s="2" t="s">
        <v>131</v>
      </c>
      <c r="B1004" s="4">
        <v>41583</v>
      </c>
      <c r="C1004" s="2">
        <v>5.0138577312490336</v>
      </c>
      <c r="F1004" s="2">
        <v>13362.86150184757</v>
      </c>
      <c r="M1004" s="2"/>
      <c r="S1004"/>
      <c r="V1004" s="2">
        <v>4.6498771498771498</v>
      </c>
      <c r="BN1004" s="2">
        <v>12659.572704777933</v>
      </c>
    </row>
    <row r="1005" spans="1:66">
      <c r="A1005" s="2" t="s">
        <v>132</v>
      </c>
      <c r="B1005" s="4">
        <v>40303</v>
      </c>
      <c r="C1005" s="2">
        <v>1.5086633663366333</v>
      </c>
      <c r="F1005" s="2">
        <v>4026.5299698358008</v>
      </c>
      <c r="M1005" s="2"/>
      <c r="S1005"/>
      <c r="BN1005" s="2">
        <v>3481.0852600005255</v>
      </c>
    </row>
    <row r="1006" spans="1:66">
      <c r="A1006" s="2" t="s">
        <v>132</v>
      </c>
      <c r="B1006" s="4">
        <v>40477</v>
      </c>
      <c r="C1006" s="2">
        <v>1.9851485148514831</v>
      </c>
      <c r="F1006" s="2">
        <v>4963.5383327102445</v>
      </c>
      <c r="M1006" s="2"/>
      <c r="S1006"/>
      <c r="BN1006" s="2">
        <v>4367.4113423406616</v>
      </c>
    </row>
    <row r="1007" spans="1:66">
      <c r="A1007" s="2" t="s">
        <v>132</v>
      </c>
      <c r="B1007" s="4">
        <v>40667</v>
      </c>
      <c r="C1007" s="2">
        <v>2.5059101654846332</v>
      </c>
      <c r="M1007" s="2"/>
      <c r="S1007"/>
      <c r="V1007" s="2">
        <v>3.94018018320115</v>
      </c>
    </row>
    <row r="1008" spans="1:66">
      <c r="A1008" s="2" t="s">
        <v>132</v>
      </c>
      <c r="B1008" s="4">
        <v>40851</v>
      </c>
      <c r="C1008" s="2">
        <v>3.0082742316784832</v>
      </c>
      <c r="F1008" s="2">
        <v>7641.1706490980177</v>
      </c>
      <c r="M1008" s="2"/>
      <c r="S1008"/>
      <c r="V1008" s="2">
        <v>3.7084961073945499</v>
      </c>
      <c r="BN1008" s="2">
        <v>6959.8001221033301</v>
      </c>
    </row>
    <row r="1009" spans="1:66">
      <c r="A1009" s="2" t="s">
        <v>132</v>
      </c>
      <c r="B1009" s="4">
        <v>41219</v>
      </c>
      <c r="C1009" s="2">
        <v>4.0189125295508248</v>
      </c>
      <c r="F1009" s="2">
        <v>10609.304672942611</v>
      </c>
      <c r="M1009" s="2"/>
      <c r="S1009"/>
      <c r="V1009" s="2">
        <v>4.2734827780851603</v>
      </c>
      <c r="BN1009" s="2">
        <v>9898.3917527141057</v>
      </c>
    </row>
    <row r="1010" spans="1:66">
      <c r="A1010" s="2" t="s">
        <v>132</v>
      </c>
      <c r="B1010" s="4">
        <v>41578</v>
      </c>
      <c r="C1010" s="2">
        <v>5</v>
      </c>
      <c r="F1010" s="2">
        <v>14320.158887663463</v>
      </c>
      <c r="M1010" s="2"/>
      <c r="S1010"/>
      <c r="V1010" s="2">
        <v>4.4839293798098598</v>
      </c>
      <c r="BN1010" s="2">
        <v>13624.516895389237</v>
      </c>
    </row>
    <row r="1011" spans="1:66">
      <c r="A1011" s="2" t="s">
        <v>133</v>
      </c>
      <c r="B1011" s="4">
        <v>40297</v>
      </c>
      <c r="C1011" s="2">
        <v>1.4913366336633584</v>
      </c>
      <c r="F1011" s="2">
        <v>4160.4955930073365</v>
      </c>
      <c r="M1011" s="2"/>
      <c r="S1011"/>
      <c r="BN1011" s="2">
        <v>3606.934674700708</v>
      </c>
    </row>
    <row r="1012" spans="1:66">
      <c r="A1012" s="2" t="s">
        <v>133</v>
      </c>
      <c r="B1012" s="4">
        <v>40487</v>
      </c>
      <c r="C1012" s="2">
        <v>2.0111386138613834</v>
      </c>
      <c r="F1012" s="2">
        <v>5029.8641864253268</v>
      </c>
      <c r="M1012" s="2"/>
      <c r="S1012"/>
      <c r="BN1012" s="2">
        <v>4430.6479441509791</v>
      </c>
    </row>
    <row r="1013" spans="1:66">
      <c r="A1013" s="2" t="s">
        <v>133</v>
      </c>
      <c r="B1013" s="4">
        <v>40667</v>
      </c>
      <c r="C1013" s="2">
        <v>2.5059101654846332</v>
      </c>
      <c r="M1013" s="2"/>
      <c r="S1013"/>
      <c r="V1013" s="2">
        <v>3.9638208451396899</v>
      </c>
    </row>
    <row r="1014" spans="1:66">
      <c r="A1014" s="2" t="s">
        <v>133</v>
      </c>
      <c r="B1014" s="4">
        <v>40848</v>
      </c>
      <c r="C1014" s="2">
        <v>3.00236406619385</v>
      </c>
      <c r="F1014" s="2">
        <v>7351.4877693756207</v>
      </c>
      <c r="M1014" s="2"/>
      <c r="S1014"/>
      <c r="V1014" s="2">
        <v>3.6907795829630698</v>
      </c>
      <c r="BN1014" s="2">
        <v>6676.054136915016</v>
      </c>
    </row>
    <row r="1015" spans="1:66">
      <c r="A1015" s="2" t="s">
        <v>133</v>
      </c>
      <c r="B1015" s="4">
        <v>41217</v>
      </c>
      <c r="C1015" s="2">
        <v>4.0130023640661916</v>
      </c>
      <c r="F1015" s="2">
        <v>10388.048764846229</v>
      </c>
      <c r="M1015" s="2"/>
      <c r="S1015"/>
      <c r="V1015" s="2">
        <v>4.2143950952612403</v>
      </c>
      <c r="BN1015" s="2">
        <v>9677.7264221060032</v>
      </c>
    </row>
    <row r="1016" spans="1:66">
      <c r="A1016" s="2" t="s">
        <v>133</v>
      </c>
      <c r="B1016" s="4">
        <v>41582</v>
      </c>
      <c r="C1016" s="2">
        <v>5.0118203309692664</v>
      </c>
      <c r="F1016" s="2">
        <v>13601.483609624975</v>
      </c>
      <c r="M1016" s="2"/>
      <c r="S1016"/>
      <c r="V1016" s="2">
        <v>4.6139250764269599</v>
      </c>
      <c r="BN1016" s="2">
        <v>12899.908090675008</v>
      </c>
    </row>
    <row r="1017" spans="1:66">
      <c r="A1017" s="2" t="s">
        <v>134</v>
      </c>
      <c r="B1017" s="4">
        <v>40304</v>
      </c>
      <c r="C1017" s="2">
        <v>1.5100257270853332</v>
      </c>
      <c r="F1017" s="2">
        <v>4076.6876501739425</v>
      </c>
      <c r="M1017" s="2"/>
      <c r="S1017"/>
      <c r="BN1017" s="2">
        <v>3528.1673327050903</v>
      </c>
    </row>
    <row r="1018" spans="1:66">
      <c r="A1018" s="2" t="s">
        <v>134</v>
      </c>
      <c r="B1018" s="4">
        <v>40488</v>
      </c>
      <c r="C1018" s="2">
        <v>2.0160942519179916</v>
      </c>
      <c r="F1018" s="2">
        <v>5027.0648366803189</v>
      </c>
      <c r="M1018" s="2"/>
      <c r="S1018"/>
      <c r="BN1018" s="2">
        <v>4427.9777602886907</v>
      </c>
    </row>
    <row r="1019" spans="1:66">
      <c r="A1019" s="2" t="s">
        <v>134</v>
      </c>
      <c r="B1019" s="4">
        <v>40669</v>
      </c>
      <c r="C1019" s="2">
        <v>2.5120476207432669</v>
      </c>
      <c r="M1019" s="2"/>
      <c r="S1019"/>
      <c r="V1019" s="2">
        <v>4.2751842751842704</v>
      </c>
    </row>
    <row r="1020" spans="1:66">
      <c r="A1020" s="2" t="s">
        <v>134</v>
      </c>
      <c r="B1020" s="4">
        <v>40854</v>
      </c>
      <c r="C1020" s="2">
        <v>3.0172168215646415</v>
      </c>
      <c r="F1020" s="2">
        <v>7295.0871348152423</v>
      </c>
      <c r="M1020" s="2"/>
      <c r="S1020"/>
      <c r="V1020" s="2">
        <v>3.8452088452088402</v>
      </c>
      <c r="BN1020" s="2">
        <v>6620.8872997274229</v>
      </c>
    </row>
    <row r="1021" spans="1:66">
      <c r="A1021" s="2" t="s">
        <v>134</v>
      </c>
      <c r="B1021" s="4">
        <v>41216</v>
      </c>
      <c r="C1021" s="2">
        <v>4.0092167266080248</v>
      </c>
      <c r="F1021" s="2">
        <v>10442.593622228496</v>
      </c>
      <c r="M1021" s="2"/>
      <c r="S1021"/>
      <c r="V1021" s="2">
        <v>4.1891891891891797</v>
      </c>
      <c r="BN1021" s="2">
        <v>9732.1057367910234</v>
      </c>
    </row>
    <row r="1022" spans="1:66">
      <c r="A1022" s="2" t="s">
        <v>134</v>
      </c>
      <c r="B1022" s="4">
        <v>41587</v>
      </c>
      <c r="C1022" s="2">
        <v>5.0258163301641501</v>
      </c>
      <c r="F1022" s="2">
        <v>13701.546559872964</v>
      </c>
      <c r="M1022" s="2"/>
      <c r="S1022"/>
      <c r="V1022" s="2">
        <v>4.6253071253071196</v>
      </c>
      <c r="BN1022" s="2">
        <v>13000.729337114977</v>
      </c>
    </row>
    <row r="1023" spans="1:66">
      <c r="A1023" s="2" t="s">
        <v>135</v>
      </c>
      <c r="B1023" s="4">
        <v>40304</v>
      </c>
      <c r="C1023" s="2">
        <v>1.5102260973604418</v>
      </c>
      <c r="F1023" s="2">
        <v>4244.0380174779293</v>
      </c>
      <c r="M1023" s="2"/>
      <c r="S1023"/>
      <c r="BN1023" s="2">
        <v>3685.5724959654181</v>
      </c>
    </row>
    <row r="1024" spans="1:66">
      <c r="A1024" s="2" t="s">
        <v>135</v>
      </c>
      <c r="B1024" s="4">
        <v>40486</v>
      </c>
      <c r="C1024" s="2">
        <v>2.0090478972433417</v>
      </c>
      <c r="F1024" s="2">
        <v>5164.3329884850536</v>
      </c>
      <c r="M1024" s="2"/>
      <c r="S1024"/>
      <c r="BN1024" s="2">
        <v>4559.036617732655</v>
      </c>
    </row>
    <row r="1025" spans="1:66">
      <c r="A1025" s="2" t="s">
        <v>135</v>
      </c>
      <c r="B1025" s="4">
        <v>40669</v>
      </c>
      <c r="C1025" s="2">
        <v>2.5098517489821832</v>
      </c>
      <c r="M1025" s="2"/>
      <c r="S1025"/>
      <c r="V1025" s="2">
        <v>3.8206388206388202</v>
      </c>
    </row>
    <row r="1026" spans="1:66">
      <c r="A1026" s="2" t="s">
        <v>135</v>
      </c>
      <c r="B1026" s="4">
        <v>40851</v>
      </c>
      <c r="C1026" s="2">
        <v>3.0107033911381667</v>
      </c>
      <c r="F1026" s="2">
        <v>7616.4754763124283</v>
      </c>
      <c r="M1026" s="2"/>
      <c r="S1026"/>
      <c r="V1026" s="2">
        <v>3.7469287469287398</v>
      </c>
      <c r="BN1026" s="2">
        <v>6935.5855143084345</v>
      </c>
    </row>
    <row r="1027" spans="1:66">
      <c r="A1027" s="2" t="s">
        <v>135</v>
      </c>
      <c r="B1027" s="4">
        <v>41218</v>
      </c>
      <c r="C1027" s="2">
        <v>4.0154630915500418</v>
      </c>
      <c r="F1027" s="2">
        <v>10626.583085576935</v>
      </c>
      <c r="M1027" s="2"/>
      <c r="S1027"/>
      <c r="V1027" s="2">
        <v>4.2321867321867304</v>
      </c>
      <c r="BN1027" s="2">
        <v>9915.6329819884249</v>
      </c>
    </row>
    <row r="1028" spans="1:66">
      <c r="A1028" s="2" t="s">
        <v>135</v>
      </c>
      <c r="B1028" s="4">
        <v>41584</v>
      </c>
      <c r="C1028" s="2">
        <v>5.0186500729978922</v>
      </c>
      <c r="F1028" s="2">
        <v>13545.203869410318</v>
      </c>
      <c r="M1028" s="2"/>
      <c r="S1028"/>
      <c r="V1028" s="2">
        <v>4.3918918918918903</v>
      </c>
      <c r="BN1028" s="2">
        <v>12843.212061914977</v>
      </c>
    </row>
    <row r="1029" spans="1:66">
      <c r="A1029" s="2" t="s">
        <v>136</v>
      </c>
      <c r="B1029" s="4">
        <v>40300</v>
      </c>
      <c r="C1029" s="2">
        <v>1.5</v>
      </c>
      <c r="F1029" s="2">
        <v>4160.5784924027012</v>
      </c>
      <c r="M1029" s="2"/>
      <c r="S1029"/>
      <c r="BN1029" s="2">
        <v>3607.0126483157642</v>
      </c>
    </row>
    <row r="1030" spans="1:66">
      <c r="A1030" s="2" t="s">
        <v>136</v>
      </c>
      <c r="B1030" s="4">
        <v>40480</v>
      </c>
      <c r="C1030" s="2">
        <v>1.9938118811881165</v>
      </c>
      <c r="F1030" s="2">
        <v>4996.6682960136495</v>
      </c>
      <c r="M1030" s="2"/>
      <c r="S1030"/>
      <c r="BN1030" s="2">
        <v>4398.9906564382927</v>
      </c>
    </row>
    <row r="1031" spans="1:66">
      <c r="A1031" s="2" t="s">
        <v>136</v>
      </c>
      <c r="B1031" s="4">
        <v>40665</v>
      </c>
      <c r="C1031" s="2">
        <v>2.5</v>
      </c>
      <c r="M1031" s="2"/>
      <c r="S1031"/>
      <c r="V1031" s="2">
        <v>3.8160806800462699</v>
      </c>
    </row>
    <row r="1032" spans="1:66">
      <c r="A1032" s="2" t="s">
        <v>136</v>
      </c>
      <c r="B1032" s="4">
        <v>40846</v>
      </c>
      <c r="C1032" s="2">
        <v>2.9964539007092168</v>
      </c>
      <c r="F1032" s="2">
        <v>7801.4501748820812</v>
      </c>
      <c r="M1032" s="2"/>
      <c r="S1032"/>
      <c r="V1032" s="2">
        <v>3.8089968646781598</v>
      </c>
      <c r="BN1032" s="2">
        <v>7117.0729036710572</v>
      </c>
    </row>
    <row r="1033" spans="1:66">
      <c r="A1033" s="2" t="s">
        <v>136</v>
      </c>
      <c r="B1033" s="4">
        <v>41215</v>
      </c>
      <c r="C1033" s="2">
        <v>4.0070921985815584</v>
      </c>
      <c r="F1033" s="2">
        <v>10198.438932840019</v>
      </c>
      <c r="M1033" s="2"/>
      <c r="S1033"/>
      <c r="V1033" s="2">
        <v>4.1966785708297696</v>
      </c>
      <c r="BN1033" s="2">
        <v>9488.7963528255841</v>
      </c>
    </row>
    <row r="1034" spans="1:66">
      <c r="A1034" s="2" t="s">
        <v>136</v>
      </c>
      <c r="B1034" s="4">
        <v>41582</v>
      </c>
      <c r="C1034" s="2">
        <v>5.0118203309692664</v>
      </c>
      <c r="F1034" s="2">
        <v>14039.021408160937</v>
      </c>
      <c r="M1034" s="2"/>
      <c r="S1034"/>
      <c r="V1034" s="2">
        <v>4.44844044285722</v>
      </c>
      <c r="BN1034" s="2">
        <v>13340.926857431006</v>
      </c>
    </row>
    <row r="1035" spans="1:66">
      <c r="A1035" s="2" t="s">
        <v>137</v>
      </c>
      <c r="B1035" s="4">
        <v>40300</v>
      </c>
      <c r="C1035" s="2">
        <v>1.5</v>
      </c>
      <c r="F1035" s="2">
        <v>4327.7839465552261</v>
      </c>
      <c r="M1035" s="2"/>
      <c r="S1035"/>
      <c r="BN1035" s="2">
        <v>3764.5193507286303</v>
      </c>
    </row>
    <row r="1036" spans="1:66">
      <c r="A1036" s="2" t="s">
        <v>137</v>
      </c>
      <c r="B1036" s="4">
        <v>40480</v>
      </c>
      <c r="C1036" s="2">
        <v>1.9938118811881165</v>
      </c>
      <c r="F1036" s="2">
        <v>5293.4110761848824</v>
      </c>
      <c r="M1036" s="2"/>
      <c r="S1036"/>
      <c r="BN1036" s="2">
        <v>4682.5027207814546</v>
      </c>
    </row>
    <row r="1037" spans="1:66">
      <c r="A1037" s="2" t="s">
        <v>137</v>
      </c>
      <c r="B1037" s="4">
        <v>40663</v>
      </c>
      <c r="C1037" s="2">
        <v>2.4940898345153668</v>
      </c>
      <c r="M1037" s="2"/>
      <c r="S1037"/>
      <c r="V1037" s="2">
        <v>3.8456454794918602</v>
      </c>
    </row>
    <row r="1038" spans="1:66">
      <c r="A1038" s="2" t="s">
        <v>137</v>
      </c>
      <c r="B1038" s="4">
        <v>40848</v>
      </c>
      <c r="C1038" s="2">
        <v>3.00236406619385</v>
      </c>
      <c r="F1038" s="2">
        <v>7673.2105652492646</v>
      </c>
      <c r="M1038" s="2"/>
      <c r="S1038"/>
      <c r="V1038" s="2">
        <v>3.7853422307172102</v>
      </c>
      <c r="BN1038" s="2">
        <v>6991.2234889708507</v>
      </c>
    </row>
    <row r="1039" spans="1:66">
      <c r="A1039" s="2" t="s">
        <v>137</v>
      </c>
      <c r="B1039" s="4">
        <v>41219</v>
      </c>
      <c r="C1039" s="2">
        <v>4.0189125295508248</v>
      </c>
      <c r="F1039" s="2">
        <v>10672.28080608329</v>
      </c>
      <c r="M1039" s="2"/>
      <c r="S1039"/>
      <c r="V1039" s="2">
        <v>4.2439319506619899</v>
      </c>
      <c r="BN1039" s="2">
        <v>9961.2384864491451</v>
      </c>
    </row>
    <row r="1040" spans="1:66">
      <c r="A1040" s="2" t="s">
        <v>137</v>
      </c>
      <c r="B1040" s="4">
        <v>41580</v>
      </c>
      <c r="C1040" s="2">
        <v>5.0059101654846332</v>
      </c>
      <c r="F1040" s="2">
        <v>13789.051520251965</v>
      </c>
      <c r="M1040" s="2"/>
      <c r="S1040"/>
      <c r="V1040" s="2">
        <v>3.95200051417042</v>
      </c>
      <c r="BN1040" s="2">
        <v>13088.916133570423</v>
      </c>
    </row>
    <row r="1041" spans="1:66">
      <c r="A1041" s="2" t="s">
        <v>138</v>
      </c>
      <c r="B1041" s="4">
        <v>40309</v>
      </c>
      <c r="C1041" s="2">
        <v>1.5236638977393415</v>
      </c>
      <c r="F1041" s="2">
        <v>3904.6069885525976</v>
      </c>
      <c r="M1041" s="2"/>
      <c r="S1041"/>
      <c r="BN1041" s="2">
        <v>3366.8269230769188</v>
      </c>
    </row>
    <row r="1042" spans="1:66">
      <c r="A1042" s="2" t="s">
        <v>138</v>
      </c>
      <c r="B1042" s="4">
        <v>40487</v>
      </c>
      <c r="C1042" s="2">
        <v>2.0111800182066415</v>
      </c>
      <c r="F1042" s="2">
        <v>4901.5163848619259</v>
      </c>
      <c r="M1042" s="2"/>
      <c r="S1042"/>
      <c r="BN1042" s="2">
        <v>4308.3333333333303</v>
      </c>
    </row>
    <row r="1043" spans="1:66">
      <c r="A1043" s="2" t="s">
        <v>138</v>
      </c>
      <c r="B1043" s="4">
        <v>40665</v>
      </c>
      <c r="C1043" s="2">
        <v>2.5</v>
      </c>
      <c r="M1043" s="2"/>
      <c r="S1043"/>
      <c r="V1043" s="2">
        <v>3.5629921259842501</v>
      </c>
    </row>
    <row r="1044" spans="1:66">
      <c r="A1044" s="2" t="s">
        <v>138</v>
      </c>
      <c r="B1044" s="4">
        <v>40847</v>
      </c>
      <c r="C1044" s="2">
        <v>2.9973821989528751</v>
      </c>
      <c r="F1044" s="2">
        <v>7240.93949269722</v>
      </c>
      <c r="M1044" s="2"/>
      <c r="S1044"/>
      <c r="V1044" s="2">
        <v>3.65485564304461</v>
      </c>
      <c r="BN1044" s="2">
        <v>6567.9487179486841</v>
      </c>
    </row>
    <row r="1045" spans="1:66">
      <c r="A1045" s="2" t="s">
        <v>138</v>
      </c>
      <c r="B1045" s="4">
        <v>41214</v>
      </c>
      <c r="C1045" s="2">
        <v>4.0052356020942339</v>
      </c>
      <c r="F1045" s="2">
        <v>9836.7247112784626</v>
      </c>
      <c r="M1045" s="2"/>
      <c r="S1045"/>
      <c r="V1045" s="2">
        <v>4.1141732283464503</v>
      </c>
      <c r="BN1045" s="2">
        <v>9128.8461538461434</v>
      </c>
    </row>
    <row r="1046" spans="1:66">
      <c r="A1046" s="2" t="s">
        <v>138</v>
      </c>
      <c r="B1046" s="4">
        <v>41575</v>
      </c>
      <c r="C1046" s="2">
        <v>4.9934554973821914</v>
      </c>
      <c r="F1046" s="2">
        <v>12885.61594530657</v>
      </c>
      <c r="M1046" s="2"/>
      <c r="S1046"/>
      <c r="V1046" s="2">
        <v>4.4881889763779501</v>
      </c>
      <c r="BN1046" s="2">
        <v>12179.326923076906</v>
      </c>
    </row>
    <row r="1047" spans="1:66">
      <c r="A1047" s="2" t="s">
        <v>139</v>
      </c>
      <c r="B1047" s="4">
        <v>40301</v>
      </c>
      <c r="C1047" s="2">
        <v>1.5031197845546915</v>
      </c>
      <c r="F1047" s="2">
        <v>4105.3884819922514</v>
      </c>
      <c r="M1047" s="2"/>
      <c r="S1047"/>
      <c r="BN1047" s="2">
        <v>3555.1282051282033</v>
      </c>
    </row>
    <row r="1048" spans="1:66">
      <c r="A1048" s="2" t="s">
        <v>139</v>
      </c>
      <c r="B1048" s="4">
        <v>40483</v>
      </c>
      <c r="C1048" s="2">
        <v>2.0009245562130169</v>
      </c>
      <c r="F1048" s="2">
        <v>5020.0783460969133</v>
      </c>
      <c r="M1048" s="2"/>
      <c r="S1048"/>
      <c r="BN1048" s="2">
        <v>4421.3141025641016</v>
      </c>
    </row>
    <row r="1049" spans="1:66">
      <c r="A1049" s="2" t="s">
        <v>139</v>
      </c>
      <c r="B1049" s="4">
        <v>40667</v>
      </c>
      <c r="C1049" s="2">
        <v>2.5065445026178002</v>
      </c>
      <c r="M1049" s="2"/>
      <c r="S1049"/>
      <c r="V1049" s="2">
        <v>3.7795275590551101</v>
      </c>
    </row>
    <row r="1050" spans="1:66">
      <c r="A1050" s="2" t="s">
        <v>139</v>
      </c>
      <c r="B1050" s="4">
        <v>40847</v>
      </c>
      <c r="C1050" s="2">
        <v>2.9973821989528751</v>
      </c>
      <c r="F1050" s="2">
        <v>7471.8918664203393</v>
      </c>
      <c r="M1050" s="2"/>
      <c r="S1050"/>
      <c r="V1050" s="2">
        <v>3.70734908136482</v>
      </c>
      <c r="BN1050" s="2">
        <v>6793.9102564102532</v>
      </c>
    </row>
    <row r="1051" spans="1:66">
      <c r="A1051" s="2" t="s">
        <v>139</v>
      </c>
      <c r="B1051" s="4">
        <v>41214</v>
      </c>
      <c r="C1051" s="2">
        <v>4.0052356020942339</v>
      </c>
      <c r="F1051" s="2">
        <v>10404.122501033531</v>
      </c>
      <c r="M1051" s="2"/>
      <c r="S1051"/>
      <c r="V1051" s="2">
        <v>4.1929133858267704</v>
      </c>
      <c r="BN1051" s="2">
        <v>9693.75</v>
      </c>
    </row>
    <row r="1052" spans="1:66">
      <c r="A1052" s="2" t="s">
        <v>139</v>
      </c>
      <c r="B1052" s="4">
        <v>41578</v>
      </c>
      <c r="C1052" s="2">
        <v>5</v>
      </c>
      <c r="F1052" s="2">
        <v>13334.731702544743</v>
      </c>
      <c r="M1052" s="2"/>
      <c r="S1052"/>
      <c r="V1052" s="2">
        <v>4.3503937007874001</v>
      </c>
      <c r="BN1052" s="2">
        <v>12631.25</v>
      </c>
    </row>
    <row r="1053" spans="1:66">
      <c r="A1053" s="2" t="s">
        <v>140</v>
      </c>
      <c r="B1053" s="4">
        <v>40305</v>
      </c>
      <c r="C1053" s="2">
        <v>1.5134748141404917</v>
      </c>
      <c r="F1053" s="2">
        <v>4105.3884819922514</v>
      </c>
      <c r="M1053" s="2"/>
      <c r="S1053"/>
      <c r="BN1053" s="2">
        <v>3555.1282051282033</v>
      </c>
    </row>
    <row r="1054" spans="1:66">
      <c r="A1054" s="2" t="s">
        <v>140</v>
      </c>
      <c r="B1054" s="4">
        <v>40483</v>
      </c>
      <c r="C1054" s="2">
        <v>2.0010573130025748</v>
      </c>
      <c r="F1054" s="2">
        <v>5177.8493337095542</v>
      </c>
      <c r="M1054" s="2"/>
      <c r="S1054"/>
      <c r="BN1054" s="2">
        <v>4571.9551282051261</v>
      </c>
    </row>
    <row r="1055" spans="1:66">
      <c r="A1055" s="2" t="s">
        <v>140</v>
      </c>
      <c r="B1055" s="4">
        <v>40665</v>
      </c>
      <c r="C1055" s="2">
        <v>2.5</v>
      </c>
      <c r="M1055" s="2"/>
      <c r="S1055"/>
      <c r="V1055" s="2">
        <v>3.6811023622047201</v>
      </c>
    </row>
    <row r="1056" spans="1:66">
      <c r="A1056" s="2" t="s">
        <v>140</v>
      </c>
      <c r="B1056" s="4">
        <v>40847</v>
      </c>
      <c r="C1056" s="2">
        <v>2.9973821989528751</v>
      </c>
      <c r="F1056" s="2">
        <v>7394.9566676591594</v>
      </c>
      <c r="M1056" s="2"/>
      <c r="S1056"/>
      <c r="V1056" s="2">
        <v>3.7795275590551101</v>
      </c>
      <c r="BN1056" s="2">
        <v>6718.5897435896995</v>
      </c>
    </row>
    <row r="1057" spans="1:66">
      <c r="A1057" s="2" t="s">
        <v>140</v>
      </c>
      <c r="B1057" s="4">
        <v>41212</v>
      </c>
      <c r="C1057" s="2">
        <v>3.9986910994764333</v>
      </c>
      <c r="F1057" s="2">
        <v>10177.345233477592</v>
      </c>
      <c r="M1057" s="2"/>
      <c r="S1057"/>
      <c r="V1057" s="2">
        <v>4.0616797900262398</v>
      </c>
      <c r="BN1057" s="2">
        <v>9467.7884615384301</v>
      </c>
    </row>
    <row r="1058" spans="1:66">
      <c r="A1058" s="2" t="s">
        <v>140</v>
      </c>
      <c r="B1058" s="4">
        <v>41578</v>
      </c>
      <c r="C1058" s="2">
        <v>5</v>
      </c>
      <c r="F1058" s="2">
        <v>13446.93151969196</v>
      </c>
      <c r="M1058" s="2"/>
      <c r="S1058"/>
      <c r="V1058" s="2">
        <v>4.54724409448818</v>
      </c>
      <c r="BN1058" s="2">
        <v>12744.230769230764</v>
      </c>
    </row>
    <row r="1059" spans="1:66">
      <c r="A1059" s="2" t="s">
        <v>141</v>
      </c>
      <c r="B1059" s="4">
        <v>40301</v>
      </c>
      <c r="C1059" s="2">
        <v>1.5029538385677415</v>
      </c>
      <c r="F1059" s="2">
        <v>3904.6069885525976</v>
      </c>
      <c r="M1059" s="2"/>
      <c r="S1059"/>
      <c r="BN1059" s="2">
        <v>3366.8269230769188</v>
      </c>
    </row>
    <row r="1060" spans="1:66">
      <c r="A1060" s="2" t="s">
        <v>141</v>
      </c>
      <c r="B1060" s="4">
        <v>40490</v>
      </c>
      <c r="C1060" s="2">
        <v>2.0215018585950499</v>
      </c>
      <c r="F1060" s="2">
        <v>4861.9498149332703</v>
      </c>
      <c r="M1060" s="2"/>
      <c r="S1060"/>
      <c r="BN1060" s="2">
        <v>4270.6730769230717</v>
      </c>
    </row>
    <row r="1061" spans="1:66">
      <c r="A1061" s="2" t="s">
        <v>141</v>
      </c>
      <c r="B1061" s="4">
        <v>40665</v>
      </c>
      <c r="C1061" s="2">
        <v>2.5</v>
      </c>
      <c r="M1061" s="2"/>
      <c r="S1061"/>
      <c r="V1061" s="2">
        <v>3.6154855643044601</v>
      </c>
    </row>
    <row r="1062" spans="1:66">
      <c r="A1062" s="2" t="s">
        <v>141</v>
      </c>
      <c r="B1062" s="4">
        <v>40847</v>
      </c>
      <c r="C1062" s="2">
        <v>2.9973821989528751</v>
      </c>
      <c r="F1062" s="2">
        <v>7317.9728330229073</v>
      </c>
      <c r="M1062" s="2"/>
      <c r="S1062"/>
      <c r="V1062" s="2">
        <v>3.6876640419947502</v>
      </c>
      <c r="BN1062" s="2">
        <v>6643.2692307691905</v>
      </c>
    </row>
    <row r="1063" spans="1:66">
      <c r="A1063" s="2" t="s">
        <v>141</v>
      </c>
      <c r="B1063" s="4">
        <v>41212</v>
      </c>
      <c r="C1063" s="2">
        <v>3.9986910994764333</v>
      </c>
      <c r="F1063" s="2">
        <v>9912.4669275903871</v>
      </c>
      <c r="M1063" s="2"/>
      <c r="S1063"/>
      <c r="V1063" s="2">
        <v>4.1732283464566899</v>
      </c>
      <c r="BN1063" s="2">
        <v>9204.1666666666515</v>
      </c>
    </row>
    <row r="1064" spans="1:66">
      <c r="A1064" s="2" t="s">
        <v>141</v>
      </c>
      <c r="B1064" s="4">
        <v>41575</v>
      </c>
      <c r="C1064" s="2">
        <v>4.9934554973821914</v>
      </c>
      <c r="F1064" s="2">
        <v>13035.379186804874</v>
      </c>
      <c r="M1064" s="2"/>
      <c r="S1064"/>
      <c r="V1064" s="2">
        <v>4.4881889763779501</v>
      </c>
      <c r="BN1064" s="2">
        <v>12329.967948717922</v>
      </c>
    </row>
    <row r="1065" spans="1:66">
      <c r="A1065" s="2" t="s">
        <v>142</v>
      </c>
      <c r="B1065" s="4">
        <v>40482</v>
      </c>
      <c r="C1065" s="2">
        <v>1.9985154394299249</v>
      </c>
      <c r="F1065" s="2">
        <v>714.01873123465668</v>
      </c>
      <c r="M1065" s="2"/>
      <c r="S1065"/>
      <c r="V1065" s="2">
        <v>3.74109263657957</v>
      </c>
      <c r="BN1065" s="2">
        <v>528.26379310344396</v>
      </c>
    </row>
    <row r="1066" spans="1:66">
      <c r="A1066" s="2" t="s">
        <v>142</v>
      </c>
      <c r="B1066" s="4">
        <v>40668</v>
      </c>
      <c r="C1066" s="2">
        <v>2.5089073634204251</v>
      </c>
      <c r="M1066" s="2"/>
      <c r="S1066"/>
      <c r="V1066" s="2">
        <v>2.4821852731591401</v>
      </c>
    </row>
    <row r="1067" spans="1:66">
      <c r="A1067" s="2" t="s">
        <v>142</v>
      </c>
      <c r="B1067" s="4">
        <v>40849</v>
      </c>
      <c r="C1067" s="2">
        <v>3.0042062549485333</v>
      </c>
      <c r="F1067" s="2">
        <v>1599.0406487839759</v>
      </c>
      <c r="M1067" s="2"/>
      <c r="S1067"/>
      <c r="V1067" s="2">
        <v>3.2897862232779098</v>
      </c>
      <c r="BN1067" s="2">
        <v>1273.9836206896541</v>
      </c>
    </row>
    <row r="1068" spans="1:66">
      <c r="A1068" s="2" t="s">
        <v>142</v>
      </c>
      <c r="B1068" s="4">
        <v>41216</v>
      </c>
      <c r="C1068" s="2">
        <v>4.0105073898126085</v>
      </c>
      <c r="F1068" s="2">
        <v>3055.0949812119065</v>
      </c>
      <c r="M1068" s="2"/>
      <c r="S1068"/>
      <c r="V1068" s="2">
        <v>3.0581947743467901</v>
      </c>
      <c r="BN1068" s="2">
        <v>2578.9629310344817</v>
      </c>
    </row>
    <row r="1069" spans="1:66">
      <c r="A1069" s="2" t="s">
        <v>142</v>
      </c>
      <c r="B1069" s="4">
        <v>41576</v>
      </c>
      <c r="C1069" s="2">
        <v>4.9965690155713833</v>
      </c>
      <c r="F1069" s="2">
        <v>3541.9388425573666</v>
      </c>
      <c r="M1069" s="2"/>
      <c r="S1069"/>
      <c r="V1069" s="2">
        <v>3.0403800475059302</v>
      </c>
      <c r="BN1069" s="2">
        <v>3028.6232758620658</v>
      </c>
    </row>
    <row r="1070" spans="1:66">
      <c r="A1070" s="2" t="s">
        <v>143</v>
      </c>
      <c r="B1070" s="4">
        <v>40486</v>
      </c>
      <c r="C1070" s="2">
        <v>2.0107181691088836</v>
      </c>
      <c r="F1070" s="2">
        <v>621.81078330702871</v>
      </c>
      <c r="M1070" s="2"/>
      <c r="S1070"/>
      <c r="V1070" s="2">
        <v>3.7672811059907798</v>
      </c>
      <c r="BN1070" s="2">
        <v>454.18137702426992</v>
      </c>
    </row>
    <row r="1071" spans="1:66">
      <c r="A1071" s="2" t="s">
        <v>143</v>
      </c>
      <c r="B1071" s="4">
        <v>40666</v>
      </c>
      <c r="C1071" s="2">
        <v>2.5034122093926334</v>
      </c>
      <c r="M1071" s="2"/>
      <c r="S1071"/>
      <c r="V1071" s="2">
        <v>2.62096774193548</v>
      </c>
    </row>
    <row r="1072" spans="1:66">
      <c r="A1072" s="2" t="s">
        <v>143</v>
      </c>
      <c r="B1072" s="4">
        <v>40850</v>
      </c>
      <c r="C1072" s="2">
        <v>3.0073836276083417</v>
      </c>
      <c r="F1072" s="2">
        <v>2317.4718085839536</v>
      </c>
      <c r="M1072" s="2"/>
      <c r="S1072"/>
      <c r="V1072" s="2">
        <v>3.5656682027649702</v>
      </c>
      <c r="BN1072" s="2">
        <v>1909.0972813666058</v>
      </c>
    </row>
    <row r="1073" spans="1:66">
      <c r="A1073" s="2" t="s">
        <v>143</v>
      </c>
      <c r="B1073" s="4">
        <v>41214</v>
      </c>
      <c r="C1073" s="2">
        <v>4.0046704292445501</v>
      </c>
      <c r="F1073" s="2">
        <v>4926.6038245726495</v>
      </c>
      <c r="M1073" s="2"/>
      <c r="S1073"/>
      <c r="V1073" s="2">
        <v>3.4792626728110498</v>
      </c>
      <c r="BN1073" s="2">
        <v>4332.2234953157649</v>
      </c>
    </row>
    <row r="1074" spans="1:66">
      <c r="A1074" s="2" t="s">
        <v>143</v>
      </c>
      <c r="B1074" s="4">
        <v>41580</v>
      </c>
      <c r="C1074" s="2">
        <v>5.0077357220524998</v>
      </c>
      <c r="F1074" s="2">
        <v>5470.1150719384914</v>
      </c>
      <c r="M1074" s="2"/>
      <c r="S1074"/>
      <c r="V1074" s="2">
        <v>3.21428571428571</v>
      </c>
      <c r="BN1074" s="2">
        <v>4851.8679958580215</v>
      </c>
    </row>
    <row r="1075" spans="1:66">
      <c r="A1075" s="2" t="s">
        <v>144</v>
      </c>
      <c r="B1075" s="4">
        <v>40485</v>
      </c>
      <c r="C1075" s="2">
        <v>2.0066475323304251</v>
      </c>
      <c r="F1075" s="2">
        <v>1190.2216115300248</v>
      </c>
      <c r="M1075" s="2"/>
      <c r="S1075"/>
      <c r="V1075" s="2">
        <v>4.16864608076009</v>
      </c>
      <c r="BN1075" s="2">
        <v>923.06379310344403</v>
      </c>
    </row>
    <row r="1076" spans="1:66">
      <c r="A1076" s="2" t="s">
        <v>144</v>
      </c>
      <c r="B1076" s="4">
        <v>40666</v>
      </c>
      <c r="C1076" s="2">
        <v>2.5028701504354669</v>
      </c>
      <c r="M1076" s="2"/>
      <c r="S1076"/>
      <c r="V1076" s="2">
        <v>2.8087885985748202</v>
      </c>
    </row>
    <row r="1077" spans="1:66">
      <c r="A1077" s="2" t="s">
        <v>144</v>
      </c>
      <c r="B1077" s="4">
        <v>40849</v>
      </c>
      <c r="C1077" s="2">
        <v>3.0054268936394752</v>
      </c>
      <c r="F1077" s="2">
        <v>3636.3151003261605</v>
      </c>
      <c r="M1077" s="2"/>
      <c r="S1077"/>
      <c r="V1077" s="2">
        <v>3.7292161520190001</v>
      </c>
      <c r="BN1077" s="2">
        <v>3116.3836206896544</v>
      </c>
    </row>
    <row r="1078" spans="1:66">
      <c r="A1078" s="2" t="s">
        <v>144</v>
      </c>
      <c r="B1078" s="4">
        <v>41214</v>
      </c>
      <c r="C1078" s="2">
        <v>4.0044371865927664</v>
      </c>
      <c r="F1078" s="2">
        <v>6099.1674206762982</v>
      </c>
      <c r="M1078" s="2"/>
      <c r="S1078"/>
      <c r="V1078" s="2">
        <v>3.3729216152018999</v>
      </c>
      <c r="BN1078" s="2">
        <v>5457.7939655171958</v>
      </c>
    </row>
    <row r="1079" spans="1:66">
      <c r="A1079" s="2" t="s">
        <v>144</v>
      </c>
      <c r="B1079" s="4">
        <v>41579</v>
      </c>
      <c r="C1079" s="2">
        <v>5.0042722354183082</v>
      </c>
      <c r="F1079" s="2">
        <v>7608.0385001353225</v>
      </c>
      <c r="M1079" s="2"/>
      <c r="S1079"/>
      <c r="V1079" s="2">
        <v>3.31353919239905</v>
      </c>
      <c r="BN1079" s="2">
        <v>6927.3137931034116</v>
      </c>
    </row>
    <row r="1080" spans="1:66">
      <c r="A1080" s="2" t="s">
        <v>145</v>
      </c>
      <c r="B1080" s="4">
        <v>40487</v>
      </c>
      <c r="C1080" s="2">
        <v>2.0129239372443419</v>
      </c>
      <c r="F1080" s="2">
        <v>904.45435594774426</v>
      </c>
      <c r="M1080" s="2"/>
      <c r="S1080"/>
      <c r="V1080" s="2">
        <v>4.1762672811059902</v>
      </c>
      <c r="BN1080" s="2">
        <v>683.94737970797871</v>
      </c>
    </row>
    <row r="1081" spans="1:66">
      <c r="A1081" s="2" t="s">
        <v>145</v>
      </c>
      <c r="B1081" s="4">
        <v>40667</v>
      </c>
      <c r="C1081" s="2">
        <v>2.5041578211567335</v>
      </c>
      <c r="M1081" s="2"/>
      <c r="S1081"/>
      <c r="V1081" s="2">
        <v>2.75921658986175</v>
      </c>
    </row>
    <row r="1082" spans="1:66">
      <c r="A1082" s="2" t="s">
        <v>145</v>
      </c>
      <c r="B1082" s="4">
        <v>40851</v>
      </c>
      <c r="C1082" s="2">
        <v>3.0085641795681579</v>
      </c>
      <c r="F1082" s="2">
        <v>2914.9966286824047</v>
      </c>
      <c r="M1082" s="2"/>
      <c r="S1082"/>
      <c r="V1082" s="2">
        <v>3.7845622119815601</v>
      </c>
      <c r="BN1082" s="2">
        <v>2450.5935407182269</v>
      </c>
    </row>
    <row r="1083" spans="1:66">
      <c r="A1083" s="2" t="s">
        <v>145</v>
      </c>
      <c r="B1083" s="4">
        <v>41217</v>
      </c>
      <c r="C1083" s="2">
        <v>4.0114430694350913</v>
      </c>
      <c r="F1083" s="2">
        <v>5527.0258413171523</v>
      </c>
      <c r="M1083" s="2"/>
      <c r="S1083"/>
      <c r="V1083" s="2">
        <v>3.4850230414746499</v>
      </c>
      <c r="BN1083" s="2">
        <v>4906.4973928813961</v>
      </c>
    </row>
    <row r="1084" spans="1:66">
      <c r="A1084" s="2" t="s">
        <v>145</v>
      </c>
      <c r="B1084" s="4">
        <v>41578</v>
      </c>
      <c r="C1084" s="2">
        <v>5.0007456117640912</v>
      </c>
      <c r="F1084" s="2">
        <v>6371.5946678129776</v>
      </c>
      <c r="M1084" s="2"/>
      <c r="S1084"/>
      <c r="V1084" s="2">
        <v>3.1682027649769502</v>
      </c>
      <c r="BN1084" s="2">
        <v>5721.5438063318352</v>
      </c>
    </row>
    <row r="1085" spans="1:66">
      <c r="A1085" s="2" t="s">
        <v>146</v>
      </c>
      <c r="B1085" s="4">
        <v>40490</v>
      </c>
      <c r="C1085" s="2">
        <v>2.0198829803759084</v>
      </c>
      <c r="F1085" s="2">
        <v>1022.9281840777342</v>
      </c>
      <c r="M1085" s="2"/>
      <c r="S1085"/>
      <c r="V1085" s="2">
        <v>4.2165898617511504</v>
      </c>
      <c r="BN1085" s="2">
        <v>782.36092814646315</v>
      </c>
    </row>
    <row r="1086" spans="1:66">
      <c r="A1086" s="2" t="s">
        <v>146</v>
      </c>
      <c r="B1086" s="4">
        <v>40666</v>
      </c>
      <c r="C1086" s="2">
        <v>2.5036918138041666</v>
      </c>
      <c r="M1086" s="2"/>
      <c r="S1086"/>
      <c r="V1086" s="2">
        <v>2.6728110599078301</v>
      </c>
    </row>
    <row r="1087" spans="1:66">
      <c r="A1087" s="2" t="s">
        <v>146</v>
      </c>
      <c r="B1087" s="4">
        <v>40851</v>
      </c>
      <c r="C1087" s="2">
        <v>3.0083467094703003</v>
      </c>
      <c r="F1087" s="2">
        <v>3111.8812574314588</v>
      </c>
      <c r="M1087" s="2"/>
      <c r="S1087"/>
      <c r="V1087" s="2">
        <v>3.7442396313363999</v>
      </c>
      <c r="BN1087" s="2">
        <v>2631.1326107336076</v>
      </c>
    </row>
    <row r="1088" spans="1:66">
      <c r="A1088" s="2" t="s">
        <v>146</v>
      </c>
      <c r="B1088" s="4">
        <v>41214</v>
      </c>
      <c r="C1088" s="2">
        <v>4.0034898772847249</v>
      </c>
      <c r="F1088" s="2">
        <v>5680.7556469301344</v>
      </c>
      <c r="M1088" s="2"/>
      <c r="S1088"/>
      <c r="V1088" s="2">
        <v>3.26036866359446</v>
      </c>
      <c r="BN1088" s="2">
        <v>5054.2588246827199</v>
      </c>
    </row>
    <row r="1089" spans="1:66">
      <c r="A1089" s="2" t="s">
        <v>146</v>
      </c>
      <c r="B1089" s="4">
        <v>41581</v>
      </c>
      <c r="C1089" s="2">
        <v>5.0082327965618996</v>
      </c>
      <c r="F1089" s="2">
        <v>6540.695308577001</v>
      </c>
      <c r="M1089" s="2"/>
      <c r="S1089"/>
      <c r="V1089" s="2">
        <v>3.3064516129032202</v>
      </c>
      <c r="BN1089" s="2">
        <v>5885.633581892891</v>
      </c>
    </row>
    <row r="1090" spans="1:66">
      <c r="A1090" s="2" t="s">
        <v>147</v>
      </c>
      <c r="B1090" s="4">
        <v>40490</v>
      </c>
      <c r="C1090" s="2">
        <v>2.0196344431212085</v>
      </c>
      <c r="F1090" s="2">
        <v>1101.2992796609849</v>
      </c>
      <c r="M1090" s="2"/>
      <c r="S1090"/>
      <c r="V1090" s="2">
        <v>4.1705069124423897</v>
      </c>
      <c r="BN1090" s="2">
        <v>848.03715526907263</v>
      </c>
    </row>
    <row r="1091" spans="1:66">
      <c r="A1091" s="2" t="s">
        <v>147</v>
      </c>
      <c r="B1091" s="4">
        <v>40667</v>
      </c>
      <c r="C1091" s="2">
        <v>2.5044063584114249</v>
      </c>
      <c r="M1091" s="2"/>
      <c r="S1091"/>
      <c r="V1091" s="2">
        <v>2.8052995391705</v>
      </c>
    </row>
    <row r="1092" spans="1:66">
      <c r="A1092" s="2" t="s">
        <v>147</v>
      </c>
      <c r="B1092" s="4">
        <v>40851</v>
      </c>
      <c r="C1092" s="2">
        <v>3.0082224408429501</v>
      </c>
      <c r="F1092" s="2">
        <v>3590.9488786399429</v>
      </c>
      <c r="M1092" s="2"/>
      <c r="S1092"/>
      <c r="V1092" s="2">
        <v>3.72119815668202</v>
      </c>
      <c r="BN1092" s="2">
        <v>3074.1750047485675</v>
      </c>
    </row>
    <row r="1093" spans="1:66">
      <c r="A1093" s="2" t="s">
        <v>147</v>
      </c>
      <c r="B1093" s="4">
        <v>41216</v>
      </c>
      <c r="C1093" s="2">
        <v>4.0107906591415086</v>
      </c>
      <c r="F1093" s="2">
        <v>6055.0718993744458</v>
      </c>
      <c r="M1093" s="2"/>
      <c r="S1093"/>
      <c r="V1093" s="2">
        <v>3.3640552995391699</v>
      </c>
      <c r="BN1093" s="2">
        <v>5415.1756971208197</v>
      </c>
    </row>
    <row r="1094" spans="1:66">
      <c r="A1094" s="2" t="s">
        <v>147</v>
      </c>
      <c r="B1094" s="4">
        <v>41581</v>
      </c>
      <c r="C1094" s="2">
        <v>5.0082327965618996</v>
      </c>
      <c r="F1094" s="2">
        <v>7532.9527053317252</v>
      </c>
      <c r="M1094" s="2"/>
      <c r="S1094"/>
      <c r="V1094" s="2">
        <v>3.3064516129032202</v>
      </c>
      <c r="BN1094" s="2">
        <v>6853.7229408052262</v>
      </c>
    </row>
    <row r="1095" spans="1:66">
      <c r="A1095" s="2" t="s">
        <v>148</v>
      </c>
      <c r="B1095" s="4">
        <v>40484</v>
      </c>
      <c r="C1095" s="2">
        <v>2.0053444180522502</v>
      </c>
      <c r="F1095" s="2">
        <v>994.35077058499212</v>
      </c>
      <c r="M1095" s="2"/>
      <c r="S1095"/>
      <c r="V1095" s="2">
        <v>3.6995249406175699</v>
      </c>
      <c r="BN1095" s="2">
        <v>758.52327586206547</v>
      </c>
    </row>
    <row r="1096" spans="1:66">
      <c r="A1096" s="2" t="s">
        <v>148</v>
      </c>
      <c r="B1096" s="4">
        <v>40664</v>
      </c>
      <c r="C1096" s="2">
        <v>2.4959586962259164</v>
      </c>
      <c r="M1096" s="2"/>
      <c r="S1096"/>
      <c r="V1096" s="2">
        <v>2.8206650831353901</v>
      </c>
    </row>
    <row r="1097" spans="1:66">
      <c r="A1097" s="2" t="s">
        <v>148</v>
      </c>
      <c r="B1097" s="4">
        <v>40847</v>
      </c>
      <c r="C1097" s="2">
        <v>2.9979051200844502</v>
      </c>
      <c r="F1097" s="2">
        <v>2634.5705220107452</v>
      </c>
      <c r="M1097" s="2"/>
      <c r="S1097"/>
      <c r="V1097" s="2">
        <v>3.5213776722090202</v>
      </c>
      <c r="BN1097" s="2">
        <v>2195.1836206896542</v>
      </c>
    </row>
    <row r="1098" spans="1:66">
      <c r="A1098" s="2" t="s">
        <v>148</v>
      </c>
      <c r="B1098" s="4">
        <v>41212</v>
      </c>
      <c r="C1098" s="2">
        <v>3.9974267616785415</v>
      </c>
      <c r="F1098" s="2">
        <v>4691.6264113462657</v>
      </c>
      <c r="M1098" s="2"/>
      <c r="S1098"/>
      <c r="V1098" s="2">
        <v>3.3491686460807601</v>
      </c>
      <c r="BN1098" s="2">
        <v>4108.8129310344812</v>
      </c>
    </row>
    <row r="1099" spans="1:66">
      <c r="A1099" s="2" t="s">
        <v>148</v>
      </c>
      <c r="B1099" s="4">
        <v>41579</v>
      </c>
      <c r="C1099" s="2">
        <v>5.0037114014251749</v>
      </c>
      <c r="F1099" s="2">
        <v>5558.6005407061057</v>
      </c>
      <c r="M1099" s="2"/>
      <c r="S1099"/>
      <c r="V1099" s="2">
        <v>3.1116389548693499</v>
      </c>
      <c r="BN1099" s="2">
        <v>4936.8232758620561</v>
      </c>
    </row>
    <row r="1100" spans="1:66">
      <c r="A1100" s="2" t="s">
        <v>149</v>
      </c>
      <c r="B1100" s="4">
        <v>40482</v>
      </c>
      <c r="C1100" s="2">
        <v>1.9991422538928416</v>
      </c>
      <c r="F1100" s="2">
        <v>1073.1096503562912</v>
      </c>
      <c r="M1100" s="2"/>
      <c r="S1100"/>
      <c r="V1100" s="2">
        <v>3.9667458432304001</v>
      </c>
      <c r="BN1100" s="2">
        <v>824.36379310344387</v>
      </c>
    </row>
    <row r="1101" spans="1:66">
      <c r="A1101" s="2" t="s">
        <v>149</v>
      </c>
      <c r="B1101" s="4">
        <v>40669</v>
      </c>
      <c r="C1101" s="2">
        <v>2.5096331485880166</v>
      </c>
      <c r="M1101" s="2"/>
      <c r="S1101"/>
      <c r="V1101" s="2">
        <v>2.7434679334916798</v>
      </c>
    </row>
    <row r="1102" spans="1:66">
      <c r="A1102" s="2" t="s">
        <v>149</v>
      </c>
      <c r="B1102" s="4">
        <v>40849</v>
      </c>
      <c r="C1102" s="2">
        <v>3.0052289522301332</v>
      </c>
      <c r="F1102" s="2">
        <v>2869.4340451651019</v>
      </c>
      <c r="M1102" s="2"/>
      <c r="S1102"/>
      <c r="V1102" s="2">
        <v>3.6579572446555799</v>
      </c>
      <c r="BN1102" s="2">
        <v>2408.9525862068931</v>
      </c>
    </row>
    <row r="1103" spans="1:66">
      <c r="A1103" s="2" t="s">
        <v>149</v>
      </c>
      <c r="B1103" s="4">
        <v>41217</v>
      </c>
      <c r="C1103" s="2">
        <v>4.0111012140406421</v>
      </c>
      <c r="F1103" s="2">
        <v>5158.1045565575314</v>
      </c>
      <c r="M1103" s="2"/>
      <c r="S1103"/>
      <c r="V1103" s="2">
        <v>3.2719714964370499</v>
      </c>
      <c r="BN1103" s="2">
        <v>4553.084482758617</v>
      </c>
    </row>
    <row r="1104" spans="1:66">
      <c r="A1104" s="2" t="s">
        <v>149</v>
      </c>
      <c r="B1104" s="4">
        <v>41579</v>
      </c>
      <c r="C1104" s="2">
        <v>5.0043217207706503</v>
      </c>
      <c r="F1104" s="2">
        <v>5883.3151294709187</v>
      </c>
      <c r="M1104" s="2"/>
      <c r="S1104"/>
      <c r="V1104" s="2">
        <v>3.3313539192399002</v>
      </c>
      <c r="BN1104" s="2">
        <v>5249.3732758620572</v>
      </c>
    </row>
    <row r="1105" spans="1:66">
      <c r="A1105" s="2" t="s">
        <v>150</v>
      </c>
      <c r="B1105" s="4">
        <v>40485</v>
      </c>
      <c r="C1105" s="2">
        <v>2.0061780852627833</v>
      </c>
      <c r="F1105" s="2">
        <v>857.64114513874017</v>
      </c>
      <c r="M1105" s="2"/>
      <c r="S1105"/>
      <c r="V1105" s="2">
        <v>4.0639809808818201</v>
      </c>
      <c r="BN1105" s="2">
        <v>645.37313432835867</v>
      </c>
    </row>
    <row r="1106" spans="1:66">
      <c r="A1106" s="2" t="s">
        <v>150</v>
      </c>
      <c r="B1106" s="4">
        <v>40663</v>
      </c>
      <c r="C1106" s="2">
        <v>2.4955919231310584</v>
      </c>
      <c r="M1106" s="2"/>
      <c r="S1106"/>
      <c r="V1106" s="2">
        <v>2.6471009921431401</v>
      </c>
    </row>
    <row r="1107" spans="1:66">
      <c r="A1107" s="2" t="s">
        <v>150</v>
      </c>
      <c r="B1107" s="4">
        <v>40852</v>
      </c>
      <c r="C1107" s="2">
        <v>3.0118139588231916</v>
      </c>
      <c r="F1107" s="2">
        <v>2001.6782129743101</v>
      </c>
      <c r="M1107" s="2"/>
      <c r="S1107"/>
      <c r="V1107" s="2">
        <v>3.6492541982305098</v>
      </c>
      <c r="BN1107" s="2">
        <v>1627.4626865671598</v>
      </c>
    </row>
    <row r="1108" spans="1:66">
      <c r="A1108" s="2" t="s">
        <v>150</v>
      </c>
      <c r="B1108" s="4">
        <v>41217</v>
      </c>
      <c r="C1108" s="2">
        <v>4.0114125136204581</v>
      </c>
      <c r="F1108" s="2">
        <v>4387.4071454429823</v>
      </c>
      <c r="M1108" s="2"/>
      <c r="S1108"/>
      <c r="V1108" s="2">
        <v>3.5007194732204701</v>
      </c>
      <c r="BN1108" s="2">
        <v>3820.7960199004947</v>
      </c>
    </row>
    <row r="1109" spans="1:66">
      <c r="A1109" s="2" t="s">
        <v>150</v>
      </c>
      <c r="B1109" s="4">
        <v>41581</v>
      </c>
      <c r="C1109" s="2">
        <v>5.0105574874743839</v>
      </c>
      <c r="F1109" s="2">
        <v>4922.388739935197</v>
      </c>
      <c r="M1109" s="2"/>
      <c r="S1109"/>
      <c r="V1109" s="2">
        <v>3.1843597991731198</v>
      </c>
      <c r="BN1109" s="2">
        <v>4328.2089552238767</v>
      </c>
    </row>
    <row r="1110" spans="1:66">
      <c r="A1110" s="2" t="s">
        <v>151</v>
      </c>
      <c r="B1110" s="4">
        <v>40487</v>
      </c>
      <c r="C1110" s="2">
        <v>2.0132320509679</v>
      </c>
      <c r="F1110" s="2">
        <v>1152.1709567023954</v>
      </c>
      <c r="M1110" s="2"/>
      <c r="S1110"/>
      <c r="V1110" s="2">
        <v>4.17394829177245</v>
      </c>
      <c r="BN1110" s="2">
        <v>890.89552238805913</v>
      </c>
    </row>
    <row r="1111" spans="1:66">
      <c r="A1111" s="2" t="s">
        <v>151</v>
      </c>
      <c r="B1111" s="4">
        <v>40666</v>
      </c>
      <c r="C1111" s="2">
        <v>2.5028179367801999</v>
      </c>
      <c r="M1111" s="2"/>
      <c r="S1111"/>
      <c r="V1111" s="2">
        <v>2.8207260423237899</v>
      </c>
    </row>
    <row r="1112" spans="1:66">
      <c r="A1112" s="2" t="s">
        <v>151</v>
      </c>
      <c r="B1112" s="4">
        <v>40852</v>
      </c>
      <c r="C1112" s="2">
        <v>3.0120016474894</v>
      </c>
      <c r="F1112" s="2">
        <v>3601.7589145124907</v>
      </c>
      <c r="M1112" s="2"/>
      <c r="S1112"/>
      <c r="V1112" s="2">
        <v>3.7186990047287098</v>
      </c>
      <c r="BN1112" s="2">
        <v>3084.2288557213897</v>
      </c>
    </row>
    <row r="1113" spans="1:66">
      <c r="A1113" s="2" t="s">
        <v>151</v>
      </c>
      <c r="B1113" s="4">
        <v>41217</v>
      </c>
      <c r="C1113" s="2">
        <v>4.0110684177324005</v>
      </c>
      <c r="F1113" s="2">
        <v>6082.0461097822063</v>
      </c>
      <c r="M1113" s="2"/>
      <c r="S1113"/>
      <c r="V1113" s="2">
        <v>3.3734039946404399</v>
      </c>
      <c r="BN1113" s="2">
        <v>5441.243781094483</v>
      </c>
    </row>
    <row r="1114" spans="1:66">
      <c r="A1114" s="2" t="s">
        <v>151</v>
      </c>
      <c r="B1114" s="4">
        <v>41584</v>
      </c>
      <c r="C1114" s="2">
        <v>5.0176896567904166</v>
      </c>
      <c r="F1114" s="2">
        <v>7561.4439603573246</v>
      </c>
      <c r="M1114" s="2"/>
      <c r="S1114"/>
      <c r="V1114" s="2">
        <v>3.3232624461046698</v>
      </c>
      <c r="BN1114" s="2">
        <v>6881.6417910447653</v>
      </c>
    </row>
    <row r="1115" spans="1:66">
      <c r="A1115" s="2" t="s">
        <v>152</v>
      </c>
      <c r="B1115" s="4">
        <v>40485</v>
      </c>
      <c r="C1115" s="2">
        <v>2.0065691033173918</v>
      </c>
      <c r="F1115" s="2">
        <v>936.96780780308416</v>
      </c>
      <c r="M1115" s="2"/>
      <c r="S1115"/>
      <c r="V1115" s="2">
        <v>4.2086576610864004</v>
      </c>
      <c r="BN1115" s="2">
        <v>710.84577114427691</v>
      </c>
    </row>
    <row r="1116" spans="1:66">
      <c r="A1116" s="2" t="s">
        <v>152</v>
      </c>
      <c r="B1116" s="4">
        <v>40669</v>
      </c>
      <c r="C1116" s="2">
        <v>2.5096842138190918</v>
      </c>
      <c r="M1116" s="2"/>
      <c r="S1116"/>
      <c r="V1116" s="2">
        <v>2.8612485467162299</v>
      </c>
    </row>
    <row r="1117" spans="1:66">
      <c r="A1117" s="2" t="s">
        <v>152</v>
      </c>
      <c r="B1117" s="4">
        <v>40852</v>
      </c>
      <c r="C1117" s="2">
        <v>3.0121424139890585</v>
      </c>
      <c r="F1117" s="2">
        <v>3248.4010143208507</v>
      </c>
      <c r="M1117" s="2"/>
      <c r="S1117"/>
      <c r="V1117" s="2">
        <v>3.7707826096023598</v>
      </c>
      <c r="BN1117" s="2">
        <v>2756.865671641789</v>
      </c>
    </row>
    <row r="1118" spans="1:66">
      <c r="A1118" s="2" t="s">
        <v>152</v>
      </c>
      <c r="B1118" s="4">
        <v>41217</v>
      </c>
      <c r="C1118" s="2">
        <v>4.0114125136204581</v>
      </c>
      <c r="F1118" s="2">
        <v>5367.8277180042896</v>
      </c>
      <c r="M1118" s="2"/>
      <c r="S1118"/>
      <c r="V1118" s="2">
        <v>3.5007194732204701</v>
      </c>
      <c r="BN1118" s="2">
        <v>4753.781094527355</v>
      </c>
    </row>
    <row r="1119" spans="1:66">
      <c r="A1119" s="2" t="s">
        <v>152</v>
      </c>
      <c r="B1119" s="4">
        <v>41582</v>
      </c>
      <c r="C1119" s="2">
        <v>5.0113395235836</v>
      </c>
      <c r="F1119" s="2">
        <v>6098.9791314886816</v>
      </c>
      <c r="M1119" s="2"/>
      <c r="S1119"/>
      <c r="V1119" s="2">
        <v>3.4737131595822799</v>
      </c>
      <c r="BN1119" s="2">
        <v>5457.6119402984787</v>
      </c>
    </row>
    <row r="1120" spans="1:66">
      <c r="A1120" s="2" t="s">
        <v>153</v>
      </c>
      <c r="B1120" s="4">
        <v>40482</v>
      </c>
      <c r="C1120" s="2">
        <v>1.9995307783344665</v>
      </c>
      <c r="F1120" s="2">
        <v>1171.5460570858093</v>
      </c>
      <c r="M1120" s="2"/>
      <c r="S1120"/>
      <c r="V1120" s="2">
        <v>4.1044774174039498</v>
      </c>
      <c r="BN1120" s="2">
        <v>907.26368159203628</v>
      </c>
    </row>
    <row r="1121" spans="1:68">
      <c r="A1121" s="2" t="s">
        <v>153</v>
      </c>
      <c r="B1121" s="4">
        <v>40666</v>
      </c>
      <c r="C1121" s="2">
        <v>2.5026146073917999</v>
      </c>
      <c r="M1121" s="2"/>
      <c r="S1121"/>
      <c r="V1121" s="2">
        <v>2.7454941686174101</v>
      </c>
    </row>
    <row r="1122" spans="1:68">
      <c r="A1122" s="2" t="s">
        <v>153</v>
      </c>
      <c r="B1122" s="4">
        <v>40847</v>
      </c>
      <c r="C1122" s="2">
        <v>2.9985819078552916</v>
      </c>
      <c r="F1122" s="2">
        <v>3496.0525985928389</v>
      </c>
      <c r="M1122" s="2"/>
      <c r="S1122"/>
      <c r="V1122" s="2">
        <v>3.7533953401075002</v>
      </c>
      <c r="BN1122" s="2">
        <v>2986.019900497512</v>
      </c>
    </row>
    <row r="1123" spans="1:68">
      <c r="A1123" s="2" t="s">
        <v>153</v>
      </c>
      <c r="B1123" s="4">
        <v>41214</v>
      </c>
      <c r="C1123" s="2">
        <v>4.0047964881365088</v>
      </c>
      <c r="F1123" s="2">
        <v>6200.5117471765379</v>
      </c>
      <c r="M1123" s="2"/>
      <c r="S1123"/>
      <c r="V1123" s="2">
        <v>3.5527900441589702</v>
      </c>
      <c r="BN1123" s="2">
        <v>5555.8208955223599</v>
      </c>
    </row>
    <row r="1124" spans="1:68">
      <c r="A1124" s="2" t="s">
        <v>153</v>
      </c>
      <c r="B1124" s="4">
        <v>41582</v>
      </c>
      <c r="C1124" s="2">
        <v>5.0109641462511751</v>
      </c>
      <c r="F1124" s="2">
        <v>7578.1447129987646</v>
      </c>
      <c r="M1124" s="2"/>
      <c r="S1124"/>
      <c r="V1124" s="2">
        <v>3.33482354658589</v>
      </c>
      <c r="BN1124" s="2">
        <v>6898.0099502487165</v>
      </c>
    </row>
    <row r="1125" spans="1:68">
      <c r="A1125" s="2" t="s">
        <v>154</v>
      </c>
      <c r="B1125" s="4">
        <v>37546</v>
      </c>
      <c r="C1125" s="2">
        <v>1</v>
      </c>
      <c r="F1125" s="2">
        <v>1540</v>
      </c>
      <c r="H1125" s="2">
        <v>379.45066124109866</v>
      </c>
      <c r="M1125" s="2">
        <v>700</v>
      </c>
      <c r="S1125"/>
      <c r="V1125" s="2">
        <v>3.73</v>
      </c>
      <c r="AA1125" s="2">
        <v>8.3000000000000007</v>
      </c>
      <c r="AB1125" s="2">
        <v>7</v>
      </c>
      <c r="BN1125" s="2">
        <v>700</v>
      </c>
      <c r="BP1125" s="2">
        <v>98.3</v>
      </c>
    </row>
    <row r="1126" spans="1:68">
      <c r="A1126" s="2" t="s">
        <v>154</v>
      </c>
      <c r="B1126" s="4">
        <v>37911</v>
      </c>
      <c r="C1126" s="2">
        <v>2</v>
      </c>
      <c r="F1126" s="2">
        <v>6600</v>
      </c>
      <c r="H1126" s="2">
        <v>628.37162837162839</v>
      </c>
      <c r="M1126" s="2">
        <v>5240</v>
      </c>
      <c r="S1126"/>
      <c r="V1126" s="2">
        <v>6.29</v>
      </c>
      <c r="AA1126" s="2">
        <v>17.399999999999999</v>
      </c>
      <c r="AB1126" s="2">
        <v>12.6</v>
      </c>
      <c r="BN1126" s="2">
        <v>5240</v>
      </c>
      <c r="BP1126" s="2">
        <v>100.1</v>
      </c>
    </row>
    <row r="1127" spans="1:68">
      <c r="A1127" s="2" t="s">
        <v>154</v>
      </c>
      <c r="B1127" s="4">
        <v>38277</v>
      </c>
      <c r="C1127" s="2">
        <v>3</v>
      </c>
      <c r="F1127" s="2">
        <v>10110</v>
      </c>
      <c r="M1127" s="2">
        <v>9040</v>
      </c>
      <c r="S1127"/>
      <c r="V1127" s="2">
        <v>4.6900000000000004</v>
      </c>
      <c r="AA1127" s="2">
        <v>22</v>
      </c>
      <c r="AB1127" s="2">
        <v>15.1</v>
      </c>
      <c r="BN1127" s="2">
        <v>9040</v>
      </c>
    </row>
    <row r="1128" spans="1:68">
      <c r="A1128" s="2" t="s">
        <v>155</v>
      </c>
      <c r="B1128" s="4">
        <v>37546</v>
      </c>
      <c r="C1128" s="2">
        <v>1</v>
      </c>
      <c r="F1128" s="2">
        <v>1240</v>
      </c>
      <c r="H1128" s="2">
        <v>257.48502994011977</v>
      </c>
      <c r="M1128" s="2">
        <v>700</v>
      </c>
      <c r="S1128"/>
      <c r="V1128" s="2">
        <v>2.58</v>
      </c>
      <c r="AA1128" s="2">
        <v>8.8000000000000007</v>
      </c>
      <c r="AB1128" s="2">
        <v>6.4</v>
      </c>
      <c r="BN1128" s="2">
        <v>700</v>
      </c>
      <c r="BP1128" s="2">
        <v>100.19999999999999</v>
      </c>
    </row>
    <row r="1129" spans="1:68">
      <c r="A1129" s="2" t="s">
        <v>155</v>
      </c>
      <c r="B1129" s="4">
        <v>37911</v>
      </c>
      <c r="C1129" s="2">
        <v>2</v>
      </c>
      <c r="F1129" s="2">
        <v>5190</v>
      </c>
      <c r="H1129" s="2">
        <v>400.95238095238096</v>
      </c>
      <c r="M1129" s="2">
        <v>4220</v>
      </c>
      <c r="S1129"/>
      <c r="V1129" s="2">
        <v>4.21</v>
      </c>
      <c r="AA1129" s="2">
        <v>16.7</v>
      </c>
      <c r="AB1129" s="2">
        <v>11.6</v>
      </c>
      <c r="BN1129" s="2">
        <v>4220</v>
      </c>
      <c r="BP1129" s="2">
        <v>104.99999999999999</v>
      </c>
    </row>
    <row r="1130" spans="1:68">
      <c r="A1130" s="2" t="s">
        <v>155</v>
      </c>
      <c r="B1130" s="4">
        <v>38277</v>
      </c>
      <c r="C1130" s="2">
        <v>3</v>
      </c>
      <c r="F1130" s="2">
        <v>7760</v>
      </c>
      <c r="M1130" s="2">
        <v>7070</v>
      </c>
      <c r="S1130"/>
      <c r="V1130" s="2">
        <v>3.05</v>
      </c>
      <c r="AA1130" s="2">
        <v>20.6</v>
      </c>
      <c r="AB1130" s="2">
        <v>13.3</v>
      </c>
      <c r="BN1130" s="2">
        <v>7070</v>
      </c>
    </row>
    <row r="1131" spans="1:68">
      <c r="A1131" s="2" t="s">
        <v>156</v>
      </c>
      <c r="B1131" s="4">
        <v>37546</v>
      </c>
      <c r="C1131" s="2">
        <v>1</v>
      </c>
      <c r="F1131" s="2">
        <v>1190</v>
      </c>
      <c r="H1131" s="2">
        <v>316.23931623931628</v>
      </c>
      <c r="M1131" s="2">
        <v>520</v>
      </c>
      <c r="S1131"/>
      <c r="V1131" s="2">
        <v>2.96</v>
      </c>
      <c r="AA1131" s="2">
        <v>7.6</v>
      </c>
      <c r="AB1131" s="2">
        <v>6.1</v>
      </c>
      <c r="BN1131" s="2">
        <v>520</v>
      </c>
      <c r="BP1131" s="2">
        <v>93.59999999999998</v>
      </c>
    </row>
    <row r="1132" spans="1:68">
      <c r="A1132" s="2" t="s">
        <v>156</v>
      </c>
      <c r="B1132" s="4">
        <v>37911</v>
      </c>
      <c r="C1132" s="2">
        <v>2</v>
      </c>
      <c r="F1132" s="2">
        <v>4480</v>
      </c>
      <c r="H1132" s="2">
        <v>440.25834230355218</v>
      </c>
      <c r="M1132" s="2">
        <v>3470</v>
      </c>
      <c r="S1132"/>
      <c r="V1132" s="2">
        <v>4.09</v>
      </c>
      <c r="AA1132" s="2">
        <v>15.7</v>
      </c>
      <c r="AB1132" s="2">
        <v>11</v>
      </c>
      <c r="BN1132" s="2">
        <v>3470</v>
      </c>
      <c r="BP1132" s="2">
        <v>92.899999999999991</v>
      </c>
    </row>
    <row r="1133" spans="1:68">
      <c r="A1133" s="2" t="s">
        <v>156</v>
      </c>
      <c r="B1133" s="4">
        <v>38277</v>
      </c>
      <c r="C1133" s="2">
        <v>3</v>
      </c>
      <c r="F1133" s="2">
        <v>8000</v>
      </c>
      <c r="M1133" s="2">
        <v>7070</v>
      </c>
      <c r="S1133"/>
      <c r="V1133" s="2">
        <v>3.67</v>
      </c>
      <c r="AA1133" s="2">
        <v>20.6</v>
      </c>
      <c r="AB1133" s="2">
        <v>13.3</v>
      </c>
      <c r="BN1133" s="2">
        <v>7070</v>
      </c>
    </row>
    <row r="1134" spans="1:68">
      <c r="A1134" s="2" t="s">
        <v>157</v>
      </c>
      <c r="B1134" s="4">
        <v>33510</v>
      </c>
      <c r="C1134" s="2">
        <v>0.24929999999999999</v>
      </c>
      <c r="F1134" s="2">
        <v>2E-3</v>
      </c>
      <c r="H1134" s="2">
        <v>1E-3</v>
      </c>
      <c r="M1134" s="2"/>
      <c r="S1134"/>
      <c r="V1134" s="2">
        <v>0.01</v>
      </c>
      <c r="BN1134" s="2">
        <v>1E-3</v>
      </c>
      <c r="BO1134" s="2">
        <v>1E-4</v>
      </c>
    </row>
    <row r="1135" spans="1:68">
      <c r="A1135" s="2" t="s">
        <v>157</v>
      </c>
      <c r="B1135" s="4">
        <v>33541</v>
      </c>
      <c r="C1135" s="2">
        <v>0.3342</v>
      </c>
      <c r="F1135" s="2">
        <v>9.3000000000000007</v>
      </c>
      <c r="H1135" s="2">
        <v>5.3</v>
      </c>
      <c r="M1135" s="2"/>
      <c r="S1135"/>
      <c r="V1135" s="2">
        <v>0.1</v>
      </c>
      <c r="BN1135" s="2">
        <v>4</v>
      </c>
      <c r="BO1135" s="2">
        <v>1E-4</v>
      </c>
      <c r="BP1135" s="2">
        <v>188.6792452830189</v>
      </c>
    </row>
    <row r="1136" spans="1:68">
      <c r="A1136" s="2" t="s">
        <v>157</v>
      </c>
      <c r="B1136" s="4">
        <v>33571</v>
      </c>
      <c r="C1136" s="2">
        <v>0.41639999999999999</v>
      </c>
      <c r="F1136" s="2">
        <v>19.299999999999997</v>
      </c>
      <c r="H1136" s="2">
        <v>10.6</v>
      </c>
      <c r="M1136" s="2"/>
      <c r="S1136"/>
      <c r="V1136" s="2">
        <v>0.1</v>
      </c>
      <c r="BN1136" s="2">
        <v>8.6999999999999993</v>
      </c>
      <c r="BO1136" s="2">
        <v>1E-4</v>
      </c>
      <c r="BP1136" s="2">
        <v>94.33962264150945</v>
      </c>
    </row>
    <row r="1137" spans="1:68">
      <c r="A1137" s="2" t="s">
        <v>157</v>
      </c>
      <c r="B1137" s="4">
        <v>33603</v>
      </c>
      <c r="C1137" s="2">
        <v>0.50139999999999996</v>
      </c>
      <c r="F1137" s="2">
        <v>31.3</v>
      </c>
      <c r="H1137" s="2">
        <v>15.9</v>
      </c>
      <c r="M1137" s="2"/>
      <c r="S1137"/>
      <c r="V1137" s="2">
        <v>0.2</v>
      </c>
      <c r="BN1137" s="2">
        <v>15.4</v>
      </c>
      <c r="BO1137" s="2">
        <v>1E-4</v>
      </c>
      <c r="BP1137" s="2">
        <v>125.78616352201259</v>
      </c>
    </row>
    <row r="1138" spans="1:68">
      <c r="A1138" s="2" t="s">
        <v>157</v>
      </c>
      <c r="B1138" s="4">
        <v>33633</v>
      </c>
      <c r="C1138" s="2">
        <v>0.58630000000000004</v>
      </c>
      <c r="F1138" s="2">
        <v>44.7</v>
      </c>
      <c r="H1138" s="2">
        <v>21.2</v>
      </c>
      <c r="M1138" s="2"/>
      <c r="S1138"/>
      <c r="V1138" s="2">
        <v>0.2</v>
      </c>
      <c r="BN1138" s="2">
        <v>23.5</v>
      </c>
      <c r="BO1138" s="2">
        <v>1E-4</v>
      </c>
      <c r="BP1138" s="2">
        <v>94.33962264150945</v>
      </c>
    </row>
    <row r="1139" spans="1:68">
      <c r="A1139" s="2" t="s">
        <v>157</v>
      </c>
      <c r="B1139" s="4">
        <v>33663</v>
      </c>
      <c r="C1139" s="2">
        <v>0.66579999999999995</v>
      </c>
      <c r="F1139" s="2">
        <v>60</v>
      </c>
      <c r="H1139" s="2">
        <v>26.5</v>
      </c>
      <c r="M1139" s="2"/>
      <c r="S1139"/>
      <c r="V1139" s="2">
        <v>0.3</v>
      </c>
      <c r="BN1139" s="2">
        <v>33.5</v>
      </c>
      <c r="BO1139" s="2">
        <v>1E-4</v>
      </c>
      <c r="BP1139" s="2">
        <v>113.20754716981131</v>
      </c>
    </row>
    <row r="1140" spans="1:68">
      <c r="A1140" s="2" t="s">
        <v>157</v>
      </c>
      <c r="B1140" s="4">
        <v>33694</v>
      </c>
      <c r="C1140" s="2">
        <v>0.75070000000000003</v>
      </c>
      <c r="F1140" s="2">
        <v>75.400000000000006</v>
      </c>
      <c r="H1140" s="2">
        <v>31.8</v>
      </c>
      <c r="M1140" s="2"/>
      <c r="S1140"/>
      <c r="V1140" s="2">
        <v>0.3</v>
      </c>
      <c r="BN1140" s="2">
        <v>43.6</v>
      </c>
      <c r="BO1140" s="2">
        <v>1E-4</v>
      </c>
      <c r="BP1140" s="2">
        <v>94.339622641509436</v>
      </c>
    </row>
    <row r="1141" spans="1:68">
      <c r="A1141" s="2" t="s">
        <v>157</v>
      </c>
      <c r="B1141" s="4">
        <v>33724</v>
      </c>
      <c r="C1141" s="2">
        <v>0.83289999999999997</v>
      </c>
      <c r="F1141" s="2">
        <v>89.4</v>
      </c>
      <c r="H1141" s="2">
        <v>37.1</v>
      </c>
      <c r="M1141" s="2"/>
      <c r="S1141"/>
      <c r="V1141" s="2">
        <v>0.4</v>
      </c>
      <c r="BN1141" s="2">
        <v>52.3</v>
      </c>
      <c r="BO1141" s="2">
        <v>1E-4</v>
      </c>
      <c r="BP1141" s="2">
        <v>107.81671159029651</v>
      </c>
    </row>
    <row r="1142" spans="1:68">
      <c r="A1142" s="2" t="s">
        <v>157</v>
      </c>
      <c r="B1142" s="4">
        <v>33754</v>
      </c>
      <c r="C1142" s="2">
        <v>0.91779999999999995</v>
      </c>
      <c r="F1142" s="2">
        <v>101.4</v>
      </c>
      <c r="H1142" s="2">
        <v>42.4</v>
      </c>
      <c r="M1142" s="2"/>
      <c r="S1142"/>
      <c r="V1142" s="2">
        <v>0.5</v>
      </c>
      <c r="BN1142" s="2">
        <v>59</v>
      </c>
      <c r="BO1142" s="2">
        <v>1E-4</v>
      </c>
      <c r="BP1142" s="2">
        <v>117.9245283018868</v>
      </c>
    </row>
    <row r="1143" spans="1:68">
      <c r="A1143" s="2" t="s">
        <v>157</v>
      </c>
      <c r="B1143" s="4">
        <v>33785</v>
      </c>
      <c r="C1143" s="2">
        <v>1</v>
      </c>
      <c r="F1143" s="2">
        <v>112</v>
      </c>
      <c r="H1143" s="2">
        <v>47.7</v>
      </c>
      <c r="M1143" s="2"/>
      <c r="S1143"/>
      <c r="V1143" s="2">
        <v>0.5</v>
      </c>
      <c r="BN1143" s="2">
        <v>64.3</v>
      </c>
      <c r="BO1143" s="2">
        <v>1E-4</v>
      </c>
      <c r="BP1143" s="2">
        <v>104.82180293501047</v>
      </c>
    </row>
    <row r="1144" spans="1:68">
      <c r="A1144" s="2" t="s">
        <v>157</v>
      </c>
      <c r="B1144" s="4">
        <v>33815</v>
      </c>
      <c r="C1144" s="2">
        <v>1.0832999999999999</v>
      </c>
      <c r="F1144" s="2">
        <v>120</v>
      </c>
      <c r="H1144" s="2">
        <v>53</v>
      </c>
      <c r="M1144" s="2"/>
      <c r="S1144"/>
      <c r="V1144" s="2">
        <v>0.6</v>
      </c>
      <c r="BN1144" s="2">
        <v>67</v>
      </c>
      <c r="BO1144" s="2">
        <v>1E-4</v>
      </c>
      <c r="BP1144" s="2">
        <v>113.20754716981131</v>
      </c>
    </row>
    <row r="1145" spans="1:68">
      <c r="A1145" s="2" t="s">
        <v>157</v>
      </c>
      <c r="B1145" s="4">
        <v>33846</v>
      </c>
      <c r="C1145" s="2">
        <v>1.1679999999999999</v>
      </c>
      <c r="F1145" s="2">
        <v>174.7</v>
      </c>
      <c r="H1145" s="2">
        <v>77.7</v>
      </c>
      <c r="M1145" s="2"/>
      <c r="S1145"/>
      <c r="V1145" s="2">
        <v>0.9</v>
      </c>
      <c r="BN1145" s="2">
        <v>97</v>
      </c>
      <c r="BO1145" s="2">
        <v>1E-4</v>
      </c>
      <c r="BP1145" s="2">
        <v>115.83011583011583</v>
      </c>
    </row>
    <row r="1146" spans="1:68">
      <c r="A1146" s="2" t="s">
        <v>157</v>
      </c>
      <c r="B1146" s="4">
        <v>33876</v>
      </c>
      <c r="C1146" s="2">
        <v>1.25</v>
      </c>
      <c r="F1146" s="2">
        <v>229.2</v>
      </c>
      <c r="H1146" s="2">
        <v>102.3</v>
      </c>
      <c r="M1146" s="2"/>
      <c r="S1146"/>
      <c r="V1146" s="2">
        <v>1.2</v>
      </c>
      <c r="BN1146" s="2">
        <v>126.9</v>
      </c>
      <c r="BO1146" s="2">
        <v>1E-4</v>
      </c>
      <c r="BP1146" s="2">
        <v>117.30205278592375</v>
      </c>
    </row>
    <row r="1147" spans="1:68">
      <c r="A1147" s="2" t="s">
        <v>157</v>
      </c>
      <c r="B1147" s="4">
        <v>33907</v>
      </c>
      <c r="C1147" s="2">
        <v>1.3347</v>
      </c>
      <c r="F1147" s="2">
        <v>296.7</v>
      </c>
      <c r="H1147" s="2">
        <v>127</v>
      </c>
      <c r="M1147" s="2"/>
      <c r="S1147"/>
      <c r="V1147" s="2">
        <v>1.5</v>
      </c>
      <c r="BN1147" s="2">
        <v>169.7</v>
      </c>
      <c r="BO1147" s="2">
        <v>1E-4</v>
      </c>
      <c r="BP1147" s="2">
        <v>118.11023622047244</v>
      </c>
    </row>
    <row r="1148" spans="1:68">
      <c r="A1148" s="2" t="s">
        <v>157</v>
      </c>
      <c r="B1148" s="4">
        <v>33937</v>
      </c>
      <c r="C1148" s="2">
        <v>1.4167000000000001</v>
      </c>
      <c r="F1148" s="2">
        <v>373.6</v>
      </c>
      <c r="H1148" s="2">
        <v>151.69999999999999</v>
      </c>
      <c r="M1148" s="2"/>
      <c r="S1148"/>
      <c r="V1148" s="2">
        <v>1.7</v>
      </c>
      <c r="BN1148" s="2">
        <v>221.9</v>
      </c>
      <c r="BO1148" s="2">
        <v>1E-4</v>
      </c>
      <c r="BP1148" s="2">
        <v>112.06328279499012</v>
      </c>
    </row>
    <row r="1149" spans="1:68">
      <c r="A1149" s="2" t="s">
        <v>157</v>
      </c>
      <c r="B1149" s="4">
        <v>33968</v>
      </c>
      <c r="C1149" s="2">
        <v>1.5014000000000001</v>
      </c>
      <c r="F1149" s="2">
        <v>468.3</v>
      </c>
      <c r="H1149" s="2">
        <v>176.3</v>
      </c>
      <c r="M1149" s="2"/>
      <c r="S1149"/>
      <c r="V1149" s="2">
        <v>2</v>
      </c>
      <c r="BN1149" s="2">
        <v>292</v>
      </c>
      <c r="BO1149" s="2">
        <v>1E-4</v>
      </c>
      <c r="BP1149" s="2">
        <v>113.44299489506523</v>
      </c>
    </row>
    <row r="1150" spans="1:68">
      <c r="A1150" s="2" t="s">
        <v>157</v>
      </c>
      <c r="B1150" s="4">
        <v>33998</v>
      </c>
      <c r="C1150" s="2">
        <v>1.5861000000000001</v>
      </c>
      <c r="F1150" s="2">
        <v>574</v>
      </c>
      <c r="H1150" s="2">
        <v>201</v>
      </c>
      <c r="M1150" s="2"/>
      <c r="S1150"/>
      <c r="V1150" s="2">
        <v>2.2999999999999998</v>
      </c>
      <c r="BN1150" s="2">
        <v>373</v>
      </c>
      <c r="BO1150" s="2">
        <v>1E-4</v>
      </c>
      <c r="BP1150" s="2">
        <v>114.42786069651741</v>
      </c>
    </row>
    <row r="1151" spans="1:68">
      <c r="A1151" s="2" t="s">
        <v>157</v>
      </c>
      <c r="B1151" s="4">
        <v>34026</v>
      </c>
      <c r="C1151" s="2">
        <v>1.6626000000000001</v>
      </c>
      <c r="F1151" s="2">
        <v>859.4</v>
      </c>
      <c r="H1151" s="2">
        <v>294.39999999999998</v>
      </c>
      <c r="M1151" s="2"/>
      <c r="S1151"/>
      <c r="V1151" s="2">
        <v>2.8</v>
      </c>
      <c r="BN1151" s="2">
        <v>565</v>
      </c>
      <c r="BO1151" s="2">
        <v>1E-4</v>
      </c>
      <c r="BP1151" s="2">
        <v>95.108695652173921</v>
      </c>
    </row>
    <row r="1152" spans="1:68">
      <c r="A1152" s="2" t="s">
        <v>157</v>
      </c>
      <c r="B1152" s="4">
        <v>34057</v>
      </c>
      <c r="C1152" s="2">
        <v>1.7473000000000001</v>
      </c>
      <c r="F1152" s="2">
        <v>1107.7</v>
      </c>
      <c r="H1152" s="2">
        <v>342.5</v>
      </c>
      <c r="M1152" s="2"/>
      <c r="S1152"/>
      <c r="V1152" s="2">
        <v>3.2</v>
      </c>
      <c r="BN1152" s="2">
        <v>765.2</v>
      </c>
      <c r="BO1152" s="2">
        <v>1E-4</v>
      </c>
      <c r="BP1152" s="2">
        <v>93.430656934306583</v>
      </c>
    </row>
    <row r="1153" spans="1:68">
      <c r="A1153" s="2" t="s">
        <v>157</v>
      </c>
      <c r="B1153" s="4">
        <v>34087</v>
      </c>
      <c r="C1153" s="2">
        <v>1.8291999999999999</v>
      </c>
      <c r="F1153" s="2">
        <v>1314</v>
      </c>
      <c r="H1153" s="2">
        <v>387.8</v>
      </c>
      <c r="M1153" s="2"/>
      <c r="S1153"/>
      <c r="V1153" s="2">
        <v>3.6</v>
      </c>
      <c r="BN1153" s="2">
        <v>926.2</v>
      </c>
      <c r="BO1153" s="2">
        <v>4.6974999999999998</v>
      </c>
      <c r="BP1153" s="2">
        <v>92.831356369262508</v>
      </c>
    </row>
    <row r="1154" spans="1:68">
      <c r="A1154" s="2" t="s">
        <v>157</v>
      </c>
      <c r="B1154" s="4">
        <v>34118</v>
      </c>
      <c r="C1154" s="2">
        <v>1.9138999999999999</v>
      </c>
      <c r="F1154" s="2">
        <v>1460.1</v>
      </c>
      <c r="H1154" s="2">
        <v>413.3</v>
      </c>
      <c r="M1154" s="2"/>
      <c r="S1154"/>
      <c r="V1154" s="2">
        <v>4.0999999999999996</v>
      </c>
      <c r="BN1154" s="2">
        <v>1046.8</v>
      </c>
      <c r="BO1154" s="2">
        <v>3.9375</v>
      </c>
      <c r="BP1154" s="2">
        <v>99.201548511976753</v>
      </c>
    </row>
    <row r="1155" spans="1:68">
      <c r="A1155" s="2" t="s">
        <v>157</v>
      </c>
      <c r="B1155" s="4">
        <v>34148</v>
      </c>
      <c r="C1155" s="2">
        <v>1.9959</v>
      </c>
      <c r="F1155" s="2">
        <v>1591.1999999999998</v>
      </c>
      <c r="H1155" s="2">
        <v>452.9</v>
      </c>
      <c r="M1155" s="2"/>
      <c r="S1155"/>
      <c r="V1155" s="2">
        <v>4.5</v>
      </c>
      <c r="BN1155" s="2">
        <v>1138.3</v>
      </c>
      <c r="BO1155" s="2">
        <v>3.2549999999999999</v>
      </c>
      <c r="BP1155" s="2">
        <v>99.359682049017451</v>
      </c>
    </row>
    <row r="1156" spans="1:68">
      <c r="A1156" s="2" t="s">
        <v>157</v>
      </c>
      <c r="B1156" s="4">
        <v>34180</v>
      </c>
      <c r="C1156" s="2">
        <v>2.0821999999999998</v>
      </c>
      <c r="F1156" s="2">
        <v>1685</v>
      </c>
      <c r="H1156" s="2">
        <v>484</v>
      </c>
      <c r="M1156" s="2"/>
      <c r="S1156"/>
      <c r="V1156" s="2">
        <v>4.9000000000000004</v>
      </c>
      <c r="BN1156" s="2">
        <v>1201</v>
      </c>
      <c r="BO1156" s="2">
        <v>2.5912500000000001</v>
      </c>
      <c r="BP1156" s="2">
        <v>101.23966942148762</v>
      </c>
    </row>
    <row r="1157" spans="1:68">
      <c r="A1157" s="2" t="s">
        <v>157</v>
      </c>
      <c r="B1157" s="4">
        <v>34210</v>
      </c>
      <c r="C1157" s="2">
        <v>2.1671</v>
      </c>
      <c r="F1157" s="2">
        <v>1818.6000000000001</v>
      </c>
      <c r="H1157" s="2">
        <v>486.7</v>
      </c>
      <c r="M1157" s="2"/>
      <c r="S1157"/>
      <c r="V1157" s="2">
        <v>5.2</v>
      </c>
      <c r="BN1157" s="2">
        <v>1331.9</v>
      </c>
      <c r="BO1157" s="2">
        <v>4.7249999999999996</v>
      </c>
      <c r="BP1157" s="2">
        <v>106.8419971234847</v>
      </c>
    </row>
    <row r="1158" spans="1:68">
      <c r="A1158" s="2" t="s">
        <v>157</v>
      </c>
      <c r="B1158" s="4">
        <v>34240</v>
      </c>
      <c r="C1158" s="2">
        <v>2.2492999999999999</v>
      </c>
      <c r="F1158" s="2">
        <v>1955</v>
      </c>
      <c r="H1158" s="2">
        <v>492.2</v>
      </c>
      <c r="M1158" s="2"/>
      <c r="S1158"/>
      <c r="V1158" s="2">
        <v>5.4</v>
      </c>
      <c r="BN1158" s="2">
        <v>1462.8</v>
      </c>
      <c r="BO1158" s="2">
        <v>9.7912499999999998</v>
      </c>
      <c r="BP1158" s="2">
        <v>109.71149939049168</v>
      </c>
    </row>
    <row r="1159" spans="1:68">
      <c r="A1159" s="2" t="s">
        <v>157</v>
      </c>
      <c r="B1159" s="4">
        <v>34271</v>
      </c>
      <c r="C1159" s="2">
        <v>2.3342000000000001</v>
      </c>
      <c r="F1159" s="2">
        <v>2152.9</v>
      </c>
      <c r="H1159" s="2">
        <v>503.1</v>
      </c>
      <c r="M1159" s="2"/>
      <c r="S1159"/>
      <c r="V1159" s="2">
        <v>5.7</v>
      </c>
      <c r="BN1159" s="2">
        <v>1649.8</v>
      </c>
      <c r="BO1159" s="2">
        <v>22.162500000000001</v>
      </c>
      <c r="BP1159" s="2">
        <v>113.29755515802026</v>
      </c>
    </row>
    <row r="1160" spans="1:68">
      <c r="A1160" s="2" t="s">
        <v>157</v>
      </c>
      <c r="B1160" s="4">
        <v>34301</v>
      </c>
      <c r="C1160" s="2">
        <v>2.4163999999999999</v>
      </c>
      <c r="F1160" s="2">
        <v>2404.8000000000002</v>
      </c>
      <c r="H1160" s="2">
        <v>526.79999999999995</v>
      </c>
      <c r="M1160" s="2"/>
      <c r="S1160"/>
      <c r="V1160" s="2">
        <v>5.9</v>
      </c>
      <c r="BN1160" s="2">
        <v>1878</v>
      </c>
      <c r="BO1160" s="2">
        <v>61.645000000000003</v>
      </c>
      <c r="BP1160" s="2">
        <v>111.99696279422933</v>
      </c>
    </row>
    <row r="1161" spans="1:68">
      <c r="A1161" s="2" t="s">
        <v>157</v>
      </c>
      <c r="B1161" s="4">
        <v>34333</v>
      </c>
      <c r="C1161" s="2">
        <v>2.5013999999999998</v>
      </c>
      <c r="F1161" s="2">
        <v>2742.6</v>
      </c>
      <c r="H1161" s="2">
        <v>558.5</v>
      </c>
      <c r="M1161" s="2"/>
      <c r="S1161"/>
      <c r="V1161" s="2">
        <v>6.2</v>
      </c>
      <c r="BN1161" s="2">
        <v>2184.1</v>
      </c>
      <c r="BO1161" s="2">
        <v>92.452500000000001</v>
      </c>
      <c r="BP1161" s="2">
        <v>111.01163831692033</v>
      </c>
    </row>
    <row r="1162" spans="1:68">
      <c r="A1162" s="2" t="s">
        <v>157</v>
      </c>
      <c r="B1162" s="4">
        <v>34363</v>
      </c>
      <c r="C1162" s="2">
        <v>2.5863</v>
      </c>
      <c r="F1162" s="2">
        <v>3128</v>
      </c>
      <c r="H1162" s="2">
        <v>590</v>
      </c>
      <c r="M1162" s="2"/>
      <c r="S1162"/>
      <c r="V1162" s="2">
        <v>6.4</v>
      </c>
      <c r="BN1162" s="2">
        <v>2538</v>
      </c>
      <c r="BO1162" s="2">
        <v>93.298749999999998</v>
      </c>
      <c r="BP1162" s="2">
        <v>108.47457627118645</v>
      </c>
    </row>
    <row r="1163" spans="1:68">
      <c r="A1163" s="2" t="s">
        <v>157</v>
      </c>
      <c r="B1163" s="4">
        <v>34391</v>
      </c>
      <c r="C1163" s="2">
        <v>2.6629999999999998</v>
      </c>
      <c r="F1163" s="2">
        <v>3417.3</v>
      </c>
      <c r="H1163" s="2">
        <v>611</v>
      </c>
      <c r="M1163" s="2"/>
      <c r="S1163"/>
      <c r="V1163" s="2">
        <v>6.3</v>
      </c>
      <c r="BN1163" s="2">
        <v>2806.3</v>
      </c>
      <c r="BO1163" s="2">
        <v>72.283749999999998</v>
      </c>
      <c r="BP1163" s="2">
        <v>103.10965630114566</v>
      </c>
    </row>
    <row r="1164" spans="1:68">
      <c r="A1164" s="2" t="s">
        <v>157</v>
      </c>
      <c r="B1164" s="4">
        <v>34422</v>
      </c>
      <c r="C1164" s="2">
        <v>2.7479</v>
      </c>
      <c r="F1164" s="2">
        <v>3709.2</v>
      </c>
      <c r="H1164" s="2">
        <v>623.20000000000005</v>
      </c>
      <c r="M1164" s="2"/>
      <c r="S1164"/>
      <c r="V1164" s="2">
        <v>6.2</v>
      </c>
      <c r="BN1164" s="2">
        <v>3086</v>
      </c>
      <c r="BO1164" s="2">
        <v>40.366250000000001</v>
      </c>
      <c r="BP1164" s="2">
        <v>99.48652118100128</v>
      </c>
    </row>
    <row r="1165" spans="1:68">
      <c r="A1165" s="2" t="s">
        <v>157</v>
      </c>
      <c r="B1165" s="4">
        <v>34452</v>
      </c>
      <c r="C1165" s="2">
        <v>2.8300999999999998</v>
      </c>
      <c r="F1165" s="2">
        <v>3943</v>
      </c>
      <c r="H1165" s="2">
        <v>632</v>
      </c>
      <c r="M1165" s="2"/>
      <c r="S1165"/>
      <c r="V1165" s="2">
        <v>6</v>
      </c>
      <c r="BN1165" s="2">
        <v>3311</v>
      </c>
      <c r="BO1165" s="2">
        <v>32.152499999999996</v>
      </c>
      <c r="BP1165" s="2">
        <v>94.936708860759495</v>
      </c>
    </row>
    <row r="1166" spans="1:68">
      <c r="A1166" s="2" t="s">
        <v>157</v>
      </c>
      <c r="B1166" s="4">
        <v>34484</v>
      </c>
      <c r="C1166" s="2">
        <v>2.9150999999999998</v>
      </c>
      <c r="F1166" s="2">
        <v>4117.5</v>
      </c>
      <c r="H1166" s="2">
        <v>638</v>
      </c>
      <c r="M1166" s="2"/>
      <c r="S1166"/>
      <c r="V1166" s="2">
        <v>5.9</v>
      </c>
      <c r="BN1166" s="2">
        <v>3479.5</v>
      </c>
      <c r="BO1166" s="2">
        <v>21.231249999999999</v>
      </c>
      <c r="BP1166" s="2">
        <v>92.476489028213166</v>
      </c>
    </row>
    <row r="1167" spans="1:68">
      <c r="A1167" s="2" t="s">
        <v>157</v>
      </c>
      <c r="B1167" s="4">
        <v>34514</v>
      </c>
      <c r="C1167" s="2">
        <v>2.9973000000000001</v>
      </c>
      <c r="F1167" s="2">
        <v>4247.8</v>
      </c>
      <c r="H1167" s="2">
        <v>640.4</v>
      </c>
      <c r="M1167" s="2"/>
      <c r="S1167"/>
      <c r="V1167" s="2">
        <v>5.8</v>
      </c>
      <c r="BN1167" s="2">
        <v>3607.4</v>
      </c>
      <c r="BO1167" s="2">
        <v>10.017499999999998</v>
      </c>
      <c r="BP1167" s="2">
        <v>90.568394753279193</v>
      </c>
    </row>
    <row r="1168" spans="1:68">
      <c r="A1168" s="2" t="s">
        <v>157</v>
      </c>
      <c r="B1168" s="4">
        <v>34545</v>
      </c>
      <c r="C1168" s="2">
        <v>3.0821999999999998</v>
      </c>
      <c r="F1168" s="2">
        <v>4337</v>
      </c>
      <c r="H1168" s="2">
        <v>642</v>
      </c>
      <c r="M1168" s="2"/>
      <c r="S1168"/>
      <c r="V1168" s="2">
        <v>5.6</v>
      </c>
      <c r="BN1168" s="2">
        <v>3695</v>
      </c>
      <c r="BO1168" s="2">
        <v>6.3562500000000002</v>
      </c>
      <c r="BP1168" s="2">
        <v>87.227414330218068</v>
      </c>
    </row>
    <row r="1169" spans="1:68">
      <c r="A1169" s="2" t="s">
        <v>157</v>
      </c>
      <c r="B1169" s="4">
        <v>34575</v>
      </c>
      <c r="C1169" s="2">
        <v>3.1671</v>
      </c>
      <c r="F1169" s="2">
        <v>4449.5</v>
      </c>
      <c r="H1169" s="2">
        <v>642.5</v>
      </c>
      <c r="M1169" s="2"/>
      <c r="S1169"/>
      <c r="V1169" s="2">
        <v>5.6</v>
      </c>
      <c r="BN1169" s="2">
        <v>3807</v>
      </c>
      <c r="BO1169" s="2">
        <v>15.508749999999999</v>
      </c>
      <c r="BP1169" s="2">
        <v>87.15953307392995</v>
      </c>
    </row>
    <row r="1170" spans="1:68">
      <c r="A1170" s="2" t="s">
        <v>157</v>
      </c>
      <c r="B1170" s="4">
        <v>34605</v>
      </c>
      <c r="C1170" s="2">
        <v>3.2492999999999999</v>
      </c>
      <c r="F1170" s="2">
        <v>4565.1000000000004</v>
      </c>
      <c r="H1170" s="2">
        <v>643.20000000000005</v>
      </c>
      <c r="M1170" s="2"/>
      <c r="S1170"/>
      <c r="V1170" s="2">
        <v>5.7</v>
      </c>
      <c r="BN1170" s="2">
        <v>3921.9</v>
      </c>
      <c r="BO1170" s="2">
        <v>21.963749999999997</v>
      </c>
      <c r="BP1170" s="2">
        <v>88.619402985074629</v>
      </c>
    </row>
    <row r="1171" spans="1:68">
      <c r="A1171" s="2" t="s">
        <v>157</v>
      </c>
      <c r="B1171" s="4">
        <v>34636</v>
      </c>
      <c r="C1171" s="2">
        <v>3.3342000000000001</v>
      </c>
      <c r="F1171" s="2">
        <v>4730.8999999999996</v>
      </c>
      <c r="H1171" s="2">
        <v>645.29999999999995</v>
      </c>
      <c r="M1171" s="2"/>
      <c r="S1171"/>
      <c r="V1171" s="2">
        <v>5.8</v>
      </c>
      <c r="BN1171" s="2">
        <v>4085.6</v>
      </c>
      <c r="BO1171" s="2">
        <v>42.075000000000003</v>
      </c>
      <c r="BP1171" s="2">
        <v>89.880675654734233</v>
      </c>
    </row>
    <row r="1172" spans="1:68">
      <c r="A1172" s="2" t="s">
        <v>157</v>
      </c>
      <c r="B1172" s="4">
        <v>34666</v>
      </c>
      <c r="C1172" s="2">
        <v>3.4163999999999999</v>
      </c>
      <c r="F1172" s="2">
        <v>4932.7</v>
      </c>
      <c r="H1172" s="2">
        <v>648.9</v>
      </c>
      <c r="M1172" s="2"/>
      <c r="S1172"/>
      <c r="V1172" s="2">
        <v>5.9</v>
      </c>
      <c r="BN1172" s="2">
        <v>4283.8</v>
      </c>
      <c r="BO1172" s="2">
        <v>66.027500000000003</v>
      </c>
      <c r="BP1172" s="2">
        <v>90.923100631838494</v>
      </c>
    </row>
    <row r="1173" spans="1:68">
      <c r="A1173" s="2" t="s">
        <v>157</v>
      </c>
      <c r="B1173" s="4">
        <v>34698</v>
      </c>
      <c r="C1173" s="2">
        <v>3.5013999999999998</v>
      </c>
      <c r="F1173" s="2">
        <v>5207.3999999999996</v>
      </c>
      <c r="H1173" s="2">
        <v>656.5</v>
      </c>
      <c r="M1173" s="2"/>
      <c r="S1173"/>
      <c r="V1173" s="2">
        <v>6.1</v>
      </c>
      <c r="BN1173" s="2">
        <v>4550.8999999999996</v>
      </c>
      <c r="BO1173" s="2">
        <v>133.84375000000003</v>
      </c>
      <c r="BP1173" s="2">
        <v>92.916984006092918</v>
      </c>
    </row>
    <row r="1174" spans="1:68">
      <c r="A1174" s="2" t="s">
        <v>157</v>
      </c>
      <c r="B1174" s="4">
        <v>34728</v>
      </c>
      <c r="C1174" s="2">
        <v>3.5863</v>
      </c>
      <c r="F1174" s="2">
        <v>5517.8</v>
      </c>
      <c r="H1174" s="2">
        <v>659.6</v>
      </c>
      <c r="M1174" s="2"/>
      <c r="S1174"/>
      <c r="V1174" s="2">
        <v>6.2</v>
      </c>
      <c r="BN1174" s="2">
        <v>4858.2</v>
      </c>
      <c r="BO1174" s="2">
        <v>54.84</v>
      </c>
      <c r="BP1174" s="2">
        <v>93.996361431170399</v>
      </c>
    </row>
    <row r="1175" spans="1:68">
      <c r="A1175" s="2" t="s">
        <v>157</v>
      </c>
      <c r="B1175" s="4">
        <v>34756</v>
      </c>
      <c r="C1175" s="2">
        <v>3.6629999999999998</v>
      </c>
      <c r="F1175" s="2">
        <v>5915.9</v>
      </c>
      <c r="H1175" s="2">
        <v>661.4</v>
      </c>
      <c r="M1175" s="2"/>
      <c r="S1175"/>
      <c r="V1175" s="2">
        <v>6.4</v>
      </c>
      <c r="BN1175" s="2">
        <v>5254.5</v>
      </c>
      <c r="BO1175" s="2">
        <v>37.716250000000002</v>
      </c>
      <c r="BP1175" s="2">
        <v>96.764439068642275</v>
      </c>
    </row>
    <row r="1176" spans="1:68">
      <c r="A1176" s="2" t="s">
        <v>157</v>
      </c>
      <c r="B1176" s="4">
        <v>34787</v>
      </c>
      <c r="C1176" s="2">
        <v>3.7479</v>
      </c>
      <c r="F1176" s="2">
        <v>6334.1</v>
      </c>
      <c r="H1176" s="2">
        <v>666</v>
      </c>
      <c r="M1176" s="2"/>
      <c r="S1176"/>
      <c r="V1176" s="2">
        <v>6.5</v>
      </c>
      <c r="BN1176" s="2">
        <v>5668.1</v>
      </c>
      <c r="BO1176" s="2">
        <v>65.504999999999995</v>
      </c>
      <c r="BP1176" s="2">
        <v>97.597597597597598</v>
      </c>
    </row>
    <row r="1177" spans="1:68">
      <c r="A1177" s="2" t="s">
        <v>157</v>
      </c>
      <c r="B1177" s="4">
        <v>34817</v>
      </c>
      <c r="C1177" s="2">
        <v>3.8300999999999998</v>
      </c>
      <c r="F1177" s="2">
        <v>6666</v>
      </c>
      <c r="H1177" s="2">
        <v>667.7</v>
      </c>
      <c r="M1177" s="2"/>
      <c r="S1177"/>
      <c r="V1177" s="2">
        <v>6.5</v>
      </c>
      <c r="BN1177" s="2">
        <v>5998.3</v>
      </c>
      <c r="BO1177" s="2">
        <v>25.9925</v>
      </c>
      <c r="BP1177" s="2">
        <v>97.349108881234073</v>
      </c>
    </row>
    <row r="1178" spans="1:68">
      <c r="A1178" s="2" t="s">
        <v>157</v>
      </c>
      <c r="B1178" s="4">
        <v>34849</v>
      </c>
      <c r="C1178" s="2">
        <v>3.9150999999999998</v>
      </c>
      <c r="F1178" s="2">
        <v>6914.4000000000005</v>
      </c>
      <c r="H1178" s="2">
        <v>669.1</v>
      </c>
      <c r="M1178" s="2"/>
      <c r="S1178"/>
      <c r="V1178" s="2">
        <v>6.6</v>
      </c>
      <c r="BN1178" s="2">
        <v>6245.3</v>
      </c>
      <c r="BO1178" s="2">
        <v>20.493749999999999</v>
      </c>
      <c r="BP1178" s="2">
        <v>98.639964130922124</v>
      </c>
    </row>
    <row r="1179" spans="1:68">
      <c r="A1179" s="2" t="s">
        <v>157</v>
      </c>
      <c r="B1179" s="4">
        <v>34879</v>
      </c>
      <c r="C1179" s="2">
        <v>3.9973000000000001</v>
      </c>
      <c r="F1179" s="2">
        <v>7104.5999999999995</v>
      </c>
      <c r="H1179" s="2">
        <v>669.7</v>
      </c>
      <c r="M1179" s="2"/>
      <c r="S1179"/>
      <c r="V1179" s="2">
        <v>6.6</v>
      </c>
      <c r="BN1179" s="2">
        <v>6434.9</v>
      </c>
      <c r="BO1179" s="2">
        <v>11.873749999999998</v>
      </c>
      <c r="BP1179" s="2">
        <v>98.551590264297445</v>
      </c>
    </row>
    <row r="1180" spans="1:68">
      <c r="A1180" s="2" t="s">
        <v>157</v>
      </c>
      <c r="B1180" s="4">
        <v>34910</v>
      </c>
      <c r="C1180" s="2">
        <v>4.0822000000000003</v>
      </c>
      <c r="F1180" s="2">
        <v>7237</v>
      </c>
      <c r="H1180" s="2">
        <v>670</v>
      </c>
      <c r="M1180" s="2"/>
      <c r="S1180"/>
      <c r="V1180" s="2">
        <v>6.6</v>
      </c>
      <c r="BN1180" s="2">
        <v>6567</v>
      </c>
      <c r="BO1180" s="2">
        <v>5.2562499999999996</v>
      </c>
      <c r="BP1180" s="2">
        <v>98.507462686567152</v>
      </c>
    </row>
    <row r="1181" spans="1:68">
      <c r="A1181" s="2" t="s">
        <v>162</v>
      </c>
      <c r="B1181" s="4">
        <v>29813.25</v>
      </c>
      <c r="C1181" s="2">
        <v>1</v>
      </c>
      <c r="D1181" s="2">
        <v>82.628262826282622</v>
      </c>
      <c r="E1181" s="2">
        <v>1836</v>
      </c>
      <c r="M1181" s="2">
        <v>63.680000000000007</v>
      </c>
      <c r="S1181"/>
      <c r="AA1181" s="2">
        <v>3.3</v>
      </c>
    </row>
    <row r="1182" spans="1:68">
      <c r="A1182" s="2" t="s">
        <v>162</v>
      </c>
      <c r="B1182" s="4">
        <v>30178.5</v>
      </c>
      <c r="C1182" s="2">
        <v>2</v>
      </c>
      <c r="M1182" s="2"/>
      <c r="S1182"/>
      <c r="AA1182" s="2">
        <v>8.1</v>
      </c>
      <c r="AB1182" s="2">
        <v>6</v>
      </c>
    </row>
    <row r="1183" spans="1:68">
      <c r="A1183" s="2" t="s">
        <v>162</v>
      </c>
      <c r="B1183" s="4">
        <v>30543.75</v>
      </c>
      <c r="C1183" s="2">
        <v>3</v>
      </c>
      <c r="D1183" s="2">
        <v>64.58145814581458</v>
      </c>
      <c r="E1183" s="2">
        <v>1435</v>
      </c>
      <c r="M1183" s="2">
        <v>3024.8</v>
      </c>
      <c r="S1183"/>
      <c r="AA1183" s="2">
        <v>12.8</v>
      </c>
      <c r="AB1183" s="2">
        <v>10.9</v>
      </c>
    </row>
    <row r="1184" spans="1:68">
      <c r="A1184" s="2" t="s">
        <v>162</v>
      </c>
      <c r="B1184" s="4">
        <v>30909</v>
      </c>
      <c r="C1184" s="2">
        <v>4</v>
      </c>
      <c r="D1184" s="2">
        <v>61.791179117911788</v>
      </c>
      <c r="E1184" s="2">
        <v>1373</v>
      </c>
      <c r="M1184" s="2">
        <v>4895.3999999999996</v>
      </c>
      <c r="S1184"/>
      <c r="AA1184" s="2">
        <v>15</v>
      </c>
      <c r="AB1184" s="2">
        <v>12.6</v>
      </c>
    </row>
    <row r="1185" spans="1:66">
      <c r="A1185" s="2" t="s">
        <v>162</v>
      </c>
      <c r="B1185" s="4">
        <v>30909</v>
      </c>
      <c r="C1185" s="2">
        <v>4</v>
      </c>
      <c r="D1185" s="2">
        <v>65.346534653465355</v>
      </c>
      <c r="E1185" s="2">
        <v>1452</v>
      </c>
      <c r="F1185" s="2">
        <v>7970</v>
      </c>
      <c r="H1185" s="2">
        <v>640</v>
      </c>
      <c r="J1185" s="2">
        <v>1520</v>
      </c>
      <c r="K1185" s="2">
        <v>790</v>
      </c>
      <c r="M1185" s="2">
        <v>5810</v>
      </c>
      <c r="Q1185" s="2">
        <v>1210</v>
      </c>
      <c r="S1185">
        <v>0.15179999999999999</v>
      </c>
      <c r="AA1185" s="2">
        <v>15</v>
      </c>
      <c r="BN1185" s="2">
        <v>5020</v>
      </c>
    </row>
    <row r="1186" spans="1:66">
      <c r="A1186" s="2" t="s">
        <v>162</v>
      </c>
      <c r="B1186" s="4">
        <v>31274.25</v>
      </c>
      <c r="C1186" s="2">
        <v>5</v>
      </c>
      <c r="D1186" s="2">
        <v>60.396039603960396</v>
      </c>
      <c r="E1186" s="2">
        <v>1342</v>
      </c>
      <c r="M1186" s="2">
        <v>7562</v>
      </c>
      <c r="S1186"/>
      <c r="AA1186" s="2">
        <v>17.8</v>
      </c>
      <c r="AB1186" s="2">
        <v>14.4</v>
      </c>
    </row>
    <row r="1187" spans="1:66">
      <c r="A1187" s="2" t="s">
        <v>162</v>
      </c>
      <c r="B1187" s="4">
        <v>32004.75</v>
      </c>
      <c r="C1187" s="2">
        <v>7</v>
      </c>
      <c r="D1187" s="2">
        <v>60.396039603960396</v>
      </c>
      <c r="E1187" s="2">
        <v>1342</v>
      </c>
      <c r="M1187" s="2">
        <v>12298.2</v>
      </c>
      <c r="S1187"/>
      <c r="AA1187" s="2">
        <v>23.4</v>
      </c>
      <c r="AB1187" s="2">
        <v>17.100000000000001</v>
      </c>
    </row>
    <row r="1188" spans="1:66">
      <c r="A1188" s="2" t="s">
        <v>162</v>
      </c>
      <c r="B1188" s="4">
        <v>32370</v>
      </c>
      <c r="C1188" s="2">
        <v>8</v>
      </c>
      <c r="D1188" s="2">
        <v>59.720972097209724</v>
      </c>
      <c r="E1188" s="2">
        <v>1327</v>
      </c>
      <c r="M1188" s="2">
        <v>14328</v>
      </c>
      <c r="S1188"/>
      <c r="AA1188" s="2">
        <v>26.4</v>
      </c>
      <c r="AB1188" s="2">
        <v>17.899999999999999</v>
      </c>
    </row>
    <row r="1189" spans="1:66">
      <c r="A1189" s="2" t="s">
        <v>162</v>
      </c>
      <c r="B1189" s="4">
        <v>32735.25</v>
      </c>
      <c r="C1189" s="2">
        <v>9</v>
      </c>
      <c r="D1189" s="2">
        <v>59.720972097209724</v>
      </c>
      <c r="E1189" s="2">
        <v>1327</v>
      </c>
      <c r="M1189" s="2">
        <v>16517</v>
      </c>
      <c r="S1189"/>
      <c r="AA1189" s="2">
        <v>30</v>
      </c>
      <c r="AB1189" s="2">
        <v>18.899999999999999</v>
      </c>
    </row>
    <row r="1190" spans="1:66">
      <c r="A1190" s="2" t="s">
        <v>162</v>
      </c>
      <c r="B1190" s="4">
        <v>33100.5</v>
      </c>
      <c r="C1190" s="2">
        <v>10</v>
      </c>
      <c r="D1190" s="2">
        <v>59.045904590459045</v>
      </c>
      <c r="E1190" s="2">
        <v>1312</v>
      </c>
      <c r="M1190" s="2">
        <v>18188.599999999999</v>
      </c>
      <c r="S1190"/>
      <c r="AA1190" s="2">
        <v>32.4</v>
      </c>
      <c r="AB1190" s="2">
        <v>19.5</v>
      </c>
    </row>
    <row r="1191" spans="1:66">
      <c r="A1191" s="2" t="s">
        <v>163</v>
      </c>
      <c r="B1191" s="4">
        <v>29813.25</v>
      </c>
      <c r="C1191" s="2">
        <v>1</v>
      </c>
      <c r="D1191" s="2">
        <v>89.603960396039611</v>
      </c>
      <c r="E1191" s="2">
        <v>1991</v>
      </c>
      <c r="M1191" s="2">
        <v>105.82000000000001</v>
      </c>
      <c r="S1191"/>
      <c r="AA1191" s="2">
        <v>3.6</v>
      </c>
    </row>
    <row r="1192" spans="1:66">
      <c r="A1192" s="2" t="s">
        <v>163</v>
      </c>
      <c r="B1192" s="4">
        <v>30178.5</v>
      </c>
      <c r="C1192" s="2">
        <v>2</v>
      </c>
      <c r="M1192" s="2"/>
      <c r="S1192"/>
      <c r="AA1192" s="2">
        <v>8.6999999999999993</v>
      </c>
      <c r="AB1192" s="2">
        <v>6.5</v>
      </c>
    </row>
    <row r="1193" spans="1:66">
      <c r="A1193" s="2" t="s">
        <v>163</v>
      </c>
      <c r="B1193" s="4">
        <v>30543.75</v>
      </c>
      <c r="C1193" s="2">
        <v>3</v>
      </c>
      <c r="D1193" s="2">
        <v>78.487848784878494</v>
      </c>
      <c r="E1193" s="2">
        <v>1744</v>
      </c>
      <c r="M1193" s="2">
        <v>3256</v>
      </c>
      <c r="S1193"/>
      <c r="AA1193" s="2">
        <v>11.9</v>
      </c>
      <c r="AB1193" s="2">
        <v>10.6</v>
      </c>
    </row>
    <row r="1194" spans="1:66">
      <c r="A1194" s="2" t="s">
        <v>163</v>
      </c>
      <c r="B1194" s="4">
        <v>30909</v>
      </c>
      <c r="C1194" s="2">
        <v>4</v>
      </c>
      <c r="D1194" s="2">
        <v>77.767776777677767</v>
      </c>
      <c r="E1194" s="2">
        <v>1728</v>
      </c>
      <c r="M1194" s="2">
        <v>5087.5</v>
      </c>
      <c r="S1194"/>
      <c r="AA1194" s="2">
        <v>14.3</v>
      </c>
      <c r="AB1194" s="2">
        <v>12.2</v>
      </c>
    </row>
    <row r="1195" spans="1:66">
      <c r="A1195" s="2" t="s">
        <v>163</v>
      </c>
      <c r="B1195" s="4">
        <v>30909</v>
      </c>
      <c r="C1195" s="2">
        <v>4</v>
      </c>
      <c r="D1195" s="2">
        <v>78.667866786678658</v>
      </c>
      <c r="E1195" s="2">
        <v>1748</v>
      </c>
      <c r="F1195" s="2">
        <v>8380</v>
      </c>
      <c r="H1195" s="2">
        <v>760</v>
      </c>
      <c r="J1195" s="2">
        <v>1430</v>
      </c>
      <c r="K1195" s="2">
        <v>740</v>
      </c>
      <c r="M1195" s="2">
        <v>6190</v>
      </c>
      <c r="Q1195" s="2">
        <v>1750</v>
      </c>
      <c r="S1195">
        <v>0.20880000000000001</v>
      </c>
      <c r="AA1195" s="2">
        <v>14.3</v>
      </c>
      <c r="BN1195" s="2">
        <v>5450</v>
      </c>
    </row>
    <row r="1196" spans="1:66">
      <c r="A1196" s="2" t="s">
        <v>163</v>
      </c>
      <c r="B1196" s="4">
        <v>31274.25</v>
      </c>
      <c r="C1196" s="2">
        <v>5</v>
      </c>
      <c r="D1196" s="2">
        <v>77.767776777677767</v>
      </c>
      <c r="E1196" s="2">
        <v>1728</v>
      </c>
      <c r="M1196" s="2">
        <v>7407.4</v>
      </c>
      <c r="S1196"/>
      <c r="AA1196" s="2">
        <v>17.3</v>
      </c>
      <c r="AB1196" s="2">
        <v>14.4</v>
      </c>
    </row>
    <row r="1197" spans="1:66">
      <c r="A1197" s="2" t="s">
        <v>163</v>
      </c>
      <c r="B1197" s="4">
        <v>32004.75</v>
      </c>
      <c r="C1197" s="2">
        <v>7</v>
      </c>
      <c r="D1197" s="2">
        <v>77.092709270927102</v>
      </c>
      <c r="E1197" s="2">
        <v>1713</v>
      </c>
      <c r="M1197" s="2">
        <v>10541.3</v>
      </c>
      <c r="S1197"/>
      <c r="AA1197" s="2">
        <v>21</v>
      </c>
      <c r="AB1197" s="2">
        <v>15.3</v>
      </c>
    </row>
    <row r="1198" spans="1:66">
      <c r="A1198" s="2" t="s">
        <v>163</v>
      </c>
      <c r="B1198" s="4">
        <v>32370</v>
      </c>
      <c r="C1198" s="2">
        <v>8</v>
      </c>
      <c r="D1198" s="2">
        <v>77.092709270927102</v>
      </c>
      <c r="E1198" s="2">
        <v>1713</v>
      </c>
      <c r="M1198" s="2">
        <v>12047.2</v>
      </c>
      <c r="S1198"/>
      <c r="AA1198" s="2">
        <v>22.3</v>
      </c>
      <c r="AB1198" s="2">
        <v>16.100000000000001</v>
      </c>
    </row>
    <row r="1199" spans="1:66">
      <c r="A1199" s="2" t="s">
        <v>163</v>
      </c>
      <c r="B1199" s="4">
        <v>32735.25</v>
      </c>
      <c r="C1199" s="2">
        <v>9</v>
      </c>
      <c r="D1199" s="2">
        <v>75.697569756975696</v>
      </c>
      <c r="E1199" s="2">
        <v>1682</v>
      </c>
      <c r="M1199" s="2">
        <v>13186.8</v>
      </c>
      <c r="S1199"/>
      <c r="AA1199" s="2">
        <v>26.2</v>
      </c>
      <c r="AB1199" s="2">
        <v>16.600000000000001</v>
      </c>
    </row>
    <row r="1200" spans="1:66">
      <c r="A1200" s="2" t="s">
        <v>163</v>
      </c>
      <c r="B1200" s="4">
        <v>33100.5</v>
      </c>
      <c r="C1200" s="2">
        <v>10</v>
      </c>
      <c r="M1200" s="2"/>
      <c r="S1200"/>
      <c r="AB1200" s="2">
        <v>17.5</v>
      </c>
    </row>
    <row r="1201" spans="1:66">
      <c r="A1201" s="2" t="s">
        <v>164</v>
      </c>
      <c r="B1201" s="4">
        <v>29813.25</v>
      </c>
      <c r="C1201" s="2">
        <v>1</v>
      </c>
      <c r="D1201" s="2">
        <v>82.628262826282622</v>
      </c>
      <c r="E1201" s="2">
        <v>1836</v>
      </c>
      <c r="M1201" s="2">
        <v>63.680000000000007</v>
      </c>
      <c r="S1201"/>
      <c r="AA1201" s="2">
        <v>3.3</v>
      </c>
    </row>
    <row r="1202" spans="1:66">
      <c r="A1202" s="2" t="s">
        <v>164</v>
      </c>
      <c r="B1202" s="4">
        <v>30178.5</v>
      </c>
      <c r="C1202" s="2">
        <v>2</v>
      </c>
      <c r="M1202" s="2"/>
      <c r="S1202"/>
      <c r="AA1202" s="2">
        <v>8.1</v>
      </c>
      <c r="AB1202" s="2">
        <v>6</v>
      </c>
    </row>
    <row r="1203" spans="1:66">
      <c r="A1203" s="2" t="s">
        <v>164</v>
      </c>
      <c r="B1203" s="4">
        <v>30543.75</v>
      </c>
      <c r="C1203" s="2">
        <v>3</v>
      </c>
      <c r="D1203" s="2">
        <v>64.58145814581458</v>
      </c>
      <c r="E1203" s="2">
        <v>1435</v>
      </c>
      <c r="M1203" s="2">
        <v>3024.8</v>
      </c>
      <c r="S1203"/>
      <c r="AA1203" s="2">
        <v>12.8</v>
      </c>
      <c r="AB1203" s="2">
        <v>10.9</v>
      </c>
    </row>
    <row r="1204" spans="1:66">
      <c r="A1204" s="2" t="s">
        <v>164</v>
      </c>
      <c r="B1204" s="4">
        <v>30909</v>
      </c>
      <c r="C1204" s="2">
        <v>4</v>
      </c>
      <c r="D1204" s="2">
        <v>61.791179117911788</v>
      </c>
      <c r="E1204" s="2">
        <v>1373</v>
      </c>
      <c r="M1204" s="2">
        <v>4895.3999999999996</v>
      </c>
      <c r="S1204"/>
      <c r="AA1204" s="2">
        <v>15</v>
      </c>
      <c r="AB1204" s="2">
        <v>12.6</v>
      </c>
    </row>
    <row r="1205" spans="1:66">
      <c r="A1205" s="2" t="s">
        <v>164</v>
      </c>
      <c r="B1205" s="4">
        <v>30909</v>
      </c>
      <c r="C1205" s="2">
        <v>4</v>
      </c>
      <c r="D1205" s="2">
        <v>65.346534653465355</v>
      </c>
      <c r="E1205" s="2">
        <v>1452</v>
      </c>
      <c r="F1205" s="2">
        <v>7970</v>
      </c>
      <c r="H1205" s="2">
        <v>640</v>
      </c>
      <c r="J1205" s="2">
        <v>1520</v>
      </c>
      <c r="K1205" s="2">
        <v>790</v>
      </c>
      <c r="M1205" s="2">
        <v>5810</v>
      </c>
      <c r="Q1205" s="2">
        <v>1210</v>
      </c>
      <c r="S1205">
        <v>0.15179999999999999</v>
      </c>
      <c r="AA1205" s="2">
        <v>15</v>
      </c>
      <c r="BN1205" s="2">
        <v>5020</v>
      </c>
    </row>
    <row r="1206" spans="1:66">
      <c r="A1206" s="2" t="s">
        <v>164</v>
      </c>
      <c r="B1206" s="4">
        <v>31274.25</v>
      </c>
      <c r="C1206" s="2">
        <v>5</v>
      </c>
      <c r="D1206" s="2">
        <v>60.396039603960396</v>
      </c>
      <c r="E1206" s="2">
        <v>1342</v>
      </c>
      <c r="M1206" s="2">
        <v>7562</v>
      </c>
      <c r="S1206"/>
      <c r="AA1206" s="2">
        <v>17.8</v>
      </c>
      <c r="AB1206" s="2">
        <v>14.4</v>
      </c>
    </row>
    <row r="1207" spans="1:66">
      <c r="A1207" s="2" t="s">
        <v>164</v>
      </c>
      <c r="B1207" s="4">
        <v>32004.75</v>
      </c>
      <c r="C1207" s="2">
        <v>7</v>
      </c>
      <c r="D1207" s="2">
        <v>60.396039603960396</v>
      </c>
      <c r="E1207" s="2">
        <v>1342</v>
      </c>
      <c r="M1207" s="2">
        <v>12298.2</v>
      </c>
      <c r="S1207"/>
      <c r="AA1207" s="2">
        <v>23.4</v>
      </c>
      <c r="AB1207" s="2">
        <v>17.100000000000001</v>
      </c>
    </row>
    <row r="1208" spans="1:66">
      <c r="A1208" s="2" t="s">
        <v>164</v>
      </c>
      <c r="B1208" s="4">
        <v>32370</v>
      </c>
      <c r="C1208" s="2">
        <v>8</v>
      </c>
      <c r="D1208" s="2">
        <v>59.720972097209724</v>
      </c>
      <c r="E1208" s="2">
        <v>1327</v>
      </c>
      <c r="M1208" s="2">
        <v>14328</v>
      </c>
      <c r="S1208"/>
      <c r="AA1208" s="2">
        <v>26.4</v>
      </c>
      <c r="AB1208" s="2">
        <v>17.899999999999999</v>
      </c>
    </row>
    <row r="1209" spans="1:66">
      <c r="A1209" s="2" t="s">
        <v>164</v>
      </c>
      <c r="B1209" s="4">
        <v>32735.25</v>
      </c>
      <c r="C1209" s="2">
        <v>9</v>
      </c>
      <c r="D1209" s="2">
        <v>59.720972097209724</v>
      </c>
      <c r="E1209" s="2">
        <v>1327</v>
      </c>
      <c r="M1209" s="2">
        <v>16517</v>
      </c>
      <c r="S1209"/>
      <c r="AA1209" s="2">
        <v>30</v>
      </c>
      <c r="AB1209" s="2">
        <v>18.899999999999999</v>
      </c>
    </row>
    <row r="1210" spans="1:66">
      <c r="A1210" s="2" t="s">
        <v>164</v>
      </c>
      <c r="B1210" s="4">
        <v>33100.5</v>
      </c>
      <c r="C1210" s="2">
        <v>10</v>
      </c>
      <c r="D1210" s="2">
        <v>59.045904590459045</v>
      </c>
      <c r="E1210" s="2">
        <v>1312</v>
      </c>
      <c r="M1210" s="2">
        <v>18188.599999999999</v>
      </c>
      <c r="S1210"/>
      <c r="AA1210" s="2">
        <v>32.4</v>
      </c>
      <c r="AB1210" s="2">
        <v>19.5</v>
      </c>
    </row>
    <row r="1211" spans="1:66">
      <c r="A1211" s="2" t="s">
        <v>165</v>
      </c>
      <c r="B1211" s="4">
        <v>29813.25</v>
      </c>
      <c r="C1211" s="2">
        <v>1</v>
      </c>
      <c r="D1211" s="2">
        <v>89.603960396039611</v>
      </c>
      <c r="E1211" s="2">
        <v>1991</v>
      </c>
      <c r="M1211" s="2">
        <v>105.82000000000001</v>
      </c>
      <c r="S1211"/>
      <c r="AA1211" s="2">
        <v>3.6</v>
      </c>
    </row>
    <row r="1212" spans="1:66">
      <c r="A1212" s="2" t="s">
        <v>165</v>
      </c>
      <c r="B1212" s="4">
        <v>30178.5</v>
      </c>
      <c r="C1212" s="2">
        <v>2</v>
      </c>
      <c r="M1212" s="2"/>
      <c r="S1212"/>
      <c r="AA1212" s="2">
        <v>8.6999999999999993</v>
      </c>
      <c r="AB1212" s="2">
        <v>6.5</v>
      </c>
    </row>
    <row r="1213" spans="1:66">
      <c r="A1213" s="2" t="s">
        <v>165</v>
      </c>
      <c r="B1213" s="4">
        <v>30543.75</v>
      </c>
      <c r="C1213" s="2">
        <v>3</v>
      </c>
      <c r="D1213" s="2">
        <v>78.487848784878494</v>
      </c>
      <c r="E1213" s="2">
        <v>1744</v>
      </c>
      <c r="M1213" s="2">
        <v>3256</v>
      </c>
      <c r="S1213"/>
      <c r="AA1213" s="2">
        <v>11.9</v>
      </c>
      <c r="AB1213" s="2">
        <v>10.6</v>
      </c>
    </row>
    <row r="1214" spans="1:66">
      <c r="A1214" s="2" t="s">
        <v>165</v>
      </c>
      <c r="B1214" s="4">
        <v>30909</v>
      </c>
      <c r="C1214" s="2">
        <v>4</v>
      </c>
      <c r="D1214" s="2">
        <v>77.767776777677767</v>
      </c>
      <c r="E1214" s="2">
        <v>1728</v>
      </c>
      <c r="M1214" s="2">
        <v>5087.5</v>
      </c>
      <c r="S1214"/>
      <c r="AA1214" s="2">
        <v>14.3</v>
      </c>
      <c r="AB1214" s="2">
        <v>12.2</v>
      </c>
    </row>
    <row r="1215" spans="1:66">
      <c r="A1215" s="2" t="s">
        <v>165</v>
      </c>
      <c r="B1215" s="4">
        <v>30909</v>
      </c>
      <c r="C1215" s="2">
        <v>4</v>
      </c>
      <c r="D1215" s="2">
        <v>78.667866786678658</v>
      </c>
      <c r="E1215" s="2">
        <v>1748</v>
      </c>
      <c r="F1215" s="2">
        <v>8380</v>
      </c>
      <c r="H1215" s="2">
        <v>760</v>
      </c>
      <c r="J1215" s="2">
        <v>1430</v>
      </c>
      <c r="K1215" s="2">
        <v>740</v>
      </c>
      <c r="M1215" s="2">
        <v>6190</v>
      </c>
      <c r="Q1215" s="2">
        <v>1750</v>
      </c>
      <c r="S1215">
        <v>0.20880000000000001</v>
      </c>
      <c r="AA1215" s="2">
        <v>14.3</v>
      </c>
      <c r="BN1215" s="2">
        <v>5450</v>
      </c>
    </row>
    <row r="1216" spans="1:66">
      <c r="A1216" s="2" t="s">
        <v>165</v>
      </c>
      <c r="B1216" s="4">
        <v>31274.25</v>
      </c>
      <c r="C1216" s="2">
        <v>5</v>
      </c>
      <c r="D1216" s="2">
        <v>77.767776777677767</v>
      </c>
      <c r="E1216" s="2">
        <v>1728</v>
      </c>
      <c r="M1216" s="2">
        <v>7407.4</v>
      </c>
      <c r="S1216"/>
      <c r="AA1216" s="2">
        <v>17.3</v>
      </c>
      <c r="AB1216" s="2">
        <v>14.4</v>
      </c>
    </row>
    <row r="1217" spans="1:77">
      <c r="A1217" s="2" t="s">
        <v>165</v>
      </c>
      <c r="B1217" s="4">
        <v>32004.75</v>
      </c>
      <c r="C1217" s="2">
        <v>7</v>
      </c>
      <c r="D1217" s="2">
        <v>77.092709270927102</v>
      </c>
      <c r="E1217" s="2">
        <v>1713</v>
      </c>
      <c r="M1217" s="2">
        <v>10541.3</v>
      </c>
      <c r="S1217"/>
      <c r="AA1217" s="2">
        <v>21</v>
      </c>
      <c r="AB1217" s="2">
        <v>15.3</v>
      </c>
    </row>
    <row r="1218" spans="1:77">
      <c r="A1218" s="2" t="s">
        <v>165</v>
      </c>
      <c r="B1218" s="4">
        <v>32370</v>
      </c>
      <c r="C1218" s="2">
        <v>8</v>
      </c>
      <c r="D1218" s="2">
        <v>77.092709270927102</v>
      </c>
      <c r="E1218" s="2">
        <v>1713</v>
      </c>
      <c r="M1218" s="2">
        <v>12047.2</v>
      </c>
      <c r="S1218"/>
      <c r="AA1218" s="2">
        <v>22.3</v>
      </c>
      <c r="AB1218" s="2">
        <v>16.100000000000001</v>
      </c>
    </row>
    <row r="1219" spans="1:77">
      <c r="A1219" s="2" t="s">
        <v>165</v>
      </c>
      <c r="B1219" s="4">
        <v>32735.25</v>
      </c>
      <c r="C1219" s="2">
        <v>9</v>
      </c>
      <c r="D1219" s="2">
        <v>75.697569756975696</v>
      </c>
      <c r="E1219" s="2">
        <v>1682</v>
      </c>
      <c r="M1219" s="2">
        <v>13186.8</v>
      </c>
      <c r="S1219"/>
      <c r="AA1219" s="2">
        <v>26.2</v>
      </c>
      <c r="AB1219" s="2">
        <v>16.600000000000001</v>
      </c>
    </row>
    <row r="1220" spans="1:77">
      <c r="A1220" s="2" t="s">
        <v>165</v>
      </c>
      <c r="B1220" s="4">
        <v>33100.5</v>
      </c>
      <c r="C1220" s="2">
        <v>10</v>
      </c>
      <c r="M1220" s="2"/>
      <c r="S1220"/>
      <c r="AB1220" s="2">
        <v>17.5</v>
      </c>
    </row>
    <row r="1221" spans="1:77">
      <c r="A1221" s="2" t="s">
        <v>166</v>
      </c>
      <c r="B1221" s="4">
        <v>31517</v>
      </c>
      <c r="C1221" s="2">
        <v>9.25</v>
      </c>
      <c r="D1221" s="2">
        <v>81.45</v>
      </c>
      <c r="E1221" s="2">
        <v>887</v>
      </c>
      <c r="F1221" s="2">
        <v>27988.6</v>
      </c>
      <c r="H1221" s="2">
        <v>860.6</v>
      </c>
      <c r="J1221" s="2">
        <v>2379.6</v>
      </c>
      <c r="K1221" s="2">
        <v>4540.3999999999996</v>
      </c>
      <c r="M1221" s="2">
        <v>24748.400000000001</v>
      </c>
      <c r="S1221"/>
      <c r="AA1221" s="2">
        <v>24.6</v>
      </c>
      <c r="AB1221" s="2">
        <v>21.4</v>
      </c>
      <c r="BN1221" s="2">
        <v>20208</v>
      </c>
    </row>
    <row r="1222" spans="1:77">
      <c r="A1222" s="2" t="s">
        <v>167</v>
      </c>
      <c r="B1222" s="4">
        <v>31517</v>
      </c>
      <c r="C1222" s="2">
        <v>9.25</v>
      </c>
      <c r="D1222" s="2">
        <v>71.989999999999995</v>
      </c>
      <c r="E1222" s="2">
        <v>784</v>
      </c>
      <c r="F1222" s="2">
        <v>10833.6</v>
      </c>
      <c r="H1222" s="2">
        <v>518.79999999999995</v>
      </c>
      <c r="J1222" s="2">
        <v>1318.6</v>
      </c>
      <c r="K1222" s="2">
        <v>3142</v>
      </c>
      <c r="M1222" s="2">
        <v>8996.2000000000007</v>
      </c>
      <c r="S1222"/>
      <c r="AA1222" s="2">
        <v>22.5</v>
      </c>
      <c r="AB1222" s="2">
        <v>18.399999999999999</v>
      </c>
      <c r="BN1222" s="2">
        <v>5854.2</v>
      </c>
    </row>
    <row r="1223" spans="1:77">
      <c r="A1223" s="1" t="s">
        <v>158</v>
      </c>
      <c r="B1223" s="4">
        <v>34196</v>
      </c>
      <c r="C1223" s="2">
        <v>0</v>
      </c>
      <c r="E1223" s="1">
        <v>1333</v>
      </c>
      <c r="BY1223"/>
    </row>
    <row r="1224" spans="1:77">
      <c r="A1224" s="1" t="s">
        <v>159</v>
      </c>
      <c r="B1224" s="4">
        <v>34196</v>
      </c>
      <c r="C1224" s="2">
        <v>0</v>
      </c>
      <c r="E1224" s="1">
        <v>2667</v>
      </c>
      <c r="BY1224"/>
    </row>
    <row r="1225" spans="1:77">
      <c r="A1225" s="1" t="s">
        <v>160</v>
      </c>
      <c r="B1225" s="4">
        <v>34196</v>
      </c>
      <c r="C1225" s="2">
        <v>0</v>
      </c>
      <c r="E1225" s="1">
        <v>1333</v>
      </c>
      <c r="BY1225"/>
    </row>
    <row r="1226" spans="1:77">
      <c r="A1226" s="1" t="s">
        <v>161</v>
      </c>
      <c r="B1226" s="4">
        <v>34196</v>
      </c>
      <c r="C1226" s="1">
        <v>0</v>
      </c>
      <c r="E1226" s="1">
        <v>2667</v>
      </c>
      <c r="BY1226"/>
    </row>
    <row r="1227" spans="1:77">
      <c r="A1227" s="1" t="s">
        <v>158</v>
      </c>
      <c r="B1227" s="30">
        <v>34561.242200000001</v>
      </c>
      <c r="C1227" s="2">
        <v>1</v>
      </c>
      <c r="D1227" s="2">
        <v>92</v>
      </c>
      <c r="E1227" s="2">
        <v>1226</v>
      </c>
      <c r="F1227" s="2">
        <v>516.07578723404254</v>
      </c>
      <c r="H1227" s="2">
        <v>183.82978723404256</v>
      </c>
      <c r="J1227" s="2">
        <v>183.26689359999995</v>
      </c>
      <c r="K1227" s="2">
        <v>22.725626399999999</v>
      </c>
      <c r="L1227" s="2">
        <v>126.25348000000001</v>
      </c>
      <c r="M1227" s="31">
        <f>K1227+L1227</f>
        <v>148.97910640000001</v>
      </c>
      <c r="N1227" s="12">
        <f t="shared" ref="N1227:N1232" si="19">J1227+M1227</f>
        <v>332.24599999999998</v>
      </c>
      <c r="V1227" s="2">
        <v>2.16</v>
      </c>
      <c r="AB1227" s="2">
        <v>2.88</v>
      </c>
      <c r="AE1227" s="2">
        <v>2.79</v>
      </c>
      <c r="AF1227" s="2">
        <v>1.44</v>
      </c>
      <c r="AH1227" s="2">
        <v>1.44</v>
      </c>
      <c r="AI1227" s="2">
        <v>87676.027777777796</v>
      </c>
      <c r="BY1227"/>
    </row>
    <row r="1228" spans="1:77">
      <c r="A1228" s="1" t="s">
        <v>158</v>
      </c>
      <c r="B1228" s="4">
        <v>34926.484400000001</v>
      </c>
      <c r="C1228" s="2">
        <v>2</v>
      </c>
      <c r="D1228" s="2">
        <v>93</v>
      </c>
      <c r="E1228" s="2">
        <v>1240</v>
      </c>
      <c r="F1228" s="2">
        <v>2976.8552074966537</v>
      </c>
      <c r="H1228" s="2">
        <v>617.13520749665327</v>
      </c>
      <c r="J1228" s="2">
        <v>911.79580800000008</v>
      </c>
      <c r="K1228" s="2">
        <v>220.86979200000002</v>
      </c>
      <c r="L1228" s="2">
        <v>1227.0544000000002</v>
      </c>
      <c r="M1228" s="31">
        <f t="shared" ref="M1228:M1232" si="20">K1228+L1228</f>
        <v>1447.9241920000002</v>
      </c>
      <c r="N1228" s="12">
        <f t="shared" si="19"/>
        <v>2359.7200000000003</v>
      </c>
      <c r="V1228" s="2">
        <v>4.6100000000000003</v>
      </c>
      <c r="AB1228" s="2">
        <v>8.77</v>
      </c>
      <c r="AE1228" s="2">
        <v>24.28</v>
      </c>
      <c r="AF1228" s="2">
        <v>26.51</v>
      </c>
      <c r="AH1228" s="2">
        <v>13.25</v>
      </c>
      <c r="AI1228" s="2">
        <v>46286.473029045643</v>
      </c>
      <c r="BY1228"/>
    </row>
    <row r="1229" spans="1:77">
      <c r="A1229" s="1" t="s">
        <v>158</v>
      </c>
      <c r="B1229" s="4">
        <v>35291.726600000002</v>
      </c>
      <c r="C1229" s="2">
        <v>3</v>
      </c>
      <c r="D1229" s="2">
        <v>92</v>
      </c>
      <c r="E1229" s="2">
        <v>1226</v>
      </c>
      <c r="F1229" s="2">
        <v>6022.8981126760573</v>
      </c>
      <c r="H1229" s="2">
        <v>725.35211267605632</v>
      </c>
      <c r="J1229" s="2">
        <v>1484.3723892000003</v>
      </c>
      <c r="K1229" s="2">
        <v>581.6705508</v>
      </c>
      <c r="L1229" s="2">
        <v>3231.50306</v>
      </c>
      <c r="M1229" s="31">
        <f t="shared" si="20"/>
        <v>3813.1736108</v>
      </c>
      <c r="N1229" s="12">
        <f t="shared" si="19"/>
        <v>5297.5460000000003</v>
      </c>
      <c r="V1229" s="2">
        <v>5.15</v>
      </c>
      <c r="AB1229" s="2">
        <v>11.73</v>
      </c>
      <c r="AE1229" s="2">
        <v>66.95</v>
      </c>
      <c r="AF1229" s="2">
        <v>68.48</v>
      </c>
      <c r="AH1229" s="2">
        <v>22.83</v>
      </c>
      <c r="AI1229" s="2">
        <v>47189.004964953267</v>
      </c>
      <c r="BY1229"/>
    </row>
    <row r="1230" spans="1:77">
      <c r="A1230" s="1" t="s">
        <v>158</v>
      </c>
      <c r="B1230" s="4">
        <v>35656.968800000002</v>
      </c>
      <c r="C1230" s="2">
        <v>4</v>
      </c>
      <c r="D1230" s="2">
        <v>91</v>
      </c>
      <c r="E1230" s="2">
        <v>1213</v>
      </c>
      <c r="F1230" s="2">
        <v>10162.869936936939</v>
      </c>
      <c r="H1230" s="2">
        <v>1136.9369369369369</v>
      </c>
      <c r="J1230" s="2">
        <v>1890.0303702000022</v>
      </c>
      <c r="K1230" s="2">
        <v>1088.5275197999997</v>
      </c>
      <c r="L1230" s="2">
        <v>6047.375109999999</v>
      </c>
      <c r="M1230" s="31">
        <f t="shared" si="20"/>
        <v>7135.902629799999</v>
      </c>
      <c r="N1230" s="12">
        <f t="shared" si="19"/>
        <v>9025.9330000000009</v>
      </c>
      <c r="V1230" s="2">
        <v>6.31</v>
      </c>
      <c r="AB1230" s="2">
        <v>13.14</v>
      </c>
      <c r="AE1230" s="2">
        <v>110.06</v>
      </c>
      <c r="AF1230" s="2">
        <v>97.67</v>
      </c>
      <c r="AH1230" s="2">
        <v>24.42</v>
      </c>
      <c r="AI1230" s="2">
        <v>61916.403296815792</v>
      </c>
      <c r="BY1230"/>
    </row>
    <row r="1231" spans="1:77">
      <c r="A1231" s="1" t="s">
        <v>158</v>
      </c>
      <c r="B1231" s="4">
        <v>36022.211000000003</v>
      </c>
      <c r="C1231" s="2">
        <v>5</v>
      </c>
      <c r="D1231" s="2">
        <v>88</v>
      </c>
      <c r="E1231" s="2">
        <v>1173</v>
      </c>
      <c r="F1231" s="2">
        <v>13629.695663113009</v>
      </c>
      <c r="H1231" s="2">
        <v>1409.3816631130062</v>
      </c>
      <c r="J1231" s="2">
        <v>2126.3346360000014</v>
      </c>
      <c r="K1231" s="2">
        <v>1539.7595640000002</v>
      </c>
      <c r="L1231" s="2">
        <v>8554.2198000000008</v>
      </c>
      <c r="M1231" s="31">
        <f t="shared" si="20"/>
        <v>10093.979364000001</v>
      </c>
      <c r="N1231" s="12">
        <f t="shared" si="19"/>
        <v>12220.314000000002</v>
      </c>
      <c r="V1231" s="2">
        <v>6.61</v>
      </c>
      <c r="AB1231" s="2">
        <v>15.28</v>
      </c>
      <c r="AE1231" s="2">
        <v>153.4</v>
      </c>
      <c r="AF1231" s="2">
        <v>153.68</v>
      </c>
      <c r="AH1231" s="2">
        <v>30.74</v>
      </c>
      <c r="AI1231" s="2">
        <v>55662.544247787613</v>
      </c>
      <c r="BY1231"/>
    </row>
    <row r="1232" spans="1:77">
      <c r="A1232" s="1" t="s">
        <v>158</v>
      </c>
      <c r="B1232" s="4">
        <v>36387.453200000004</v>
      </c>
      <c r="C1232" s="2">
        <v>6</v>
      </c>
      <c r="D1232" s="2">
        <v>83</v>
      </c>
      <c r="E1232" s="2">
        <v>1106</v>
      </c>
      <c r="F1232" s="2">
        <v>16742.63227149321</v>
      </c>
      <c r="H1232" s="2">
        <v>1389.1402714932126</v>
      </c>
      <c r="J1232" s="2">
        <v>3577.3636360000005</v>
      </c>
      <c r="K1232" s="2">
        <v>1796.3585639999997</v>
      </c>
      <c r="L1232" s="2">
        <v>9979.7697999999982</v>
      </c>
      <c r="M1232" s="31">
        <f t="shared" si="20"/>
        <v>11776.128363999998</v>
      </c>
      <c r="N1232" s="12">
        <f t="shared" si="19"/>
        <v>15353.491999999998</v>
      </c>
      <c r="V1232" s="2">
        <v>6.14</v>
      </c>
      <c r="AB1232" s="2">
        <v>16.63</v>
      </c>
      <c r="AE1232" s="2">
        <v>204.3</v>
      </c>
      <c r="AF1232" s="2">
        <v>188.54</v>
      </c>
      <c r="AH1232" s="2">
        <v>31.42</v>
      </c>
      <c r="AI1232" s="2">
        <v>52931.843640606756</v>
      </c>
      <c r="BY1232"/>
    </row>
    <row r="1233" spans="1:77">
      <c r="A1233" s="1" t="s">
        <v>158</v>
      </c>
      <c r="B1233" s="4">
        <v>36752.695399999997</v>
      </c>
      <c r="C1233" s="1">
        <v>7</v>
      </c>
      <c r="AE1233" s="2">
        <v>226.69</v>
      </c>
      <c r="BY1233"/>
    </row>
    <row r="1234" spans="1:77">
      <c r="A1234" s="1" t="s">
        <v>158</v>
      </c>
      <c r="B1234" s="4">
        <v>37117.937599999997</v>
      </c>
      <c r="C1234" s="1">
        <v>8</v>
      </c>
      <c r="AE1234" s="2">
        <v>263.12</v>
      </c>
      <c r="BY1234"/>
    </row>
    <row r="1235" spans="1:77">
      <c r="A1235" s="1" t="s">
        <v>158</v>
      </c>
      <c r="B1235" s="4">
        <v>37483.179799999998</v>
      </c>
      <c r="C1235" s="1">
        <v>9</v>
      </c>
      <c r="AE1235" s="2">
        <v>301.10000000000002</v>
      </c>
      <c r="BY1235"/>
    </row>
    <row r="1236" spans="1:77">
      <c r="A1236" s="1" t="s">
        <v>158</v>
      </c>
      <c r="B1236" s="4">
        <v>37848.421999999999</v>
      </c>
      <c r="C1236" s="1">
        <v>10</v>
      </c>
      <c r="AE1236" s="2">
        <v>315.02</v>
      </c>
      <c r="BY1236"/>
    </row>
    <row r="1237" spans="1:77">
      <c r="A1237" s="1" t="s">
        <v>159</v>
      </c>
      <c r="B1237" s="4">
        <v>34561.242200000001</v>
      </c>
      <c r="C1237" s="2">
        <v>1</v>
      </c>
      <c r="D1237" s="2">
        <v>93</v>
      </c>
      <c r="E1237" s="2">
        <v>2480</v>
      </c>
      <c r="F1237" s="2">
        <v>809.67659574468075</v>
      </c>
      <c r="H1237" s="2">
        <v>301.27659574468083</v>
      </c>
      <c r="J1237" s="2">
        <v>262.43607999999995</v>
      </c>
      <c r="K1237" s="2">
        <v>37.519919999999999</v>
      </c>
      <c r="L1237" s="2">
        <v>208.44400000000002</v>
      </c>
      <c r="M1237" s="31">
        <f t="shared" ref="M1237:M1242" si="21">K1237+L1237</f>
        <v>245.96392000000003</v>
      </c>
      <c r="N1237" s="12">
        <f t="shared" ref="N1237:N1242" si="22">J1237+M1237</f>
        <v>508.4</v>
      </c>
      <c r="V1237" s="2">
        <v>3.54</v>
      </c>
      <c r="AB1237" s="2">
        <v>2.5099999999999998</v>
      </c>
      <c r="AE1237" s="2">
        <v>3.46</v>
      </c>
      <c r="AF1237" s="2">
        <v>2.19</v>
      </c>
      <c r="AH1237" s="2">
        <v>2.19</v>
      </c>
      <c r="AI1237" s="2">
        <v>95179.908675799103</v>
      </c>
      <c r="BY1237"/>
    </row>
    <row r="1238" spans="1:77">
      <c r="A1238" s="1" t="s">
        <v>159</v>
      </c>
      <c r="B1238" s="4">
        <v>34926.484400000001</v>
      </c>
      <c r="C1238" s="2">
        <v>2</v>
      </c>
      <c r="D1238" s="2">
        <v>94</v>
      </c>
      <c r="E1238" s="2">
        <v>2507</v>
      </c>
      <c r="F1238" s="2">
        <v>4233.9813574297195</v>
      </c>
      <c r="H1238" s="2">
        <v>959.83935742971903</v>
      </c>
      <c r="J1238" s="2">
        <v>917.41458840000018</v>
      </c>
      <c r="K1238" s="2">
        <v>359.50079160000001</v>
      </c>
      <c r="L1238" s="2">
        <v>1997.2266200000001</v>
      </c>
      <c r="M1238" s="31">
        <f t="shared" si="21"/>
        <v>2356.7274116000003</v>
      </c>
      <c r="N1238" s="12">
        <f t="shared" si="22"/>
        <v>3274.1420000000007</v>
      </c>
      <c r="V1238" s="2">
        <v>7.17</v>
      </c>
      <c r="AB1238" s="2">
        <v>7.46</v>
      </c>
      <c r="AE1238" s="2">
        <v>38.54</v>
      </c>
      <c r="AF1238" s="2">
        <v>41.85</v>
      </c>
      <c r="AH1238" s="2">
        <v>20.92</v>
      </c>
      <c r="AI1238" s="2">
        <v>47723.455675029865</v>
      </c>
      <c r="BY1238"/>
    </row>
    <row r="1239" spans="1:77">
      <c r="A1239" s="1" t="s">
        <v>159</v>
      </c>
      <c r="B1239" s="4">
        <v>35291.726600000002</v>
      </c>
      <c r="C1239" s="2">
        <v>3</v>
      </c>
      <c r="D1239" s="2">
        <v>91</v>
      </c>
      <c r="E1239" s="2">
        <v>2427</v>
      </c>
      <c r="F1239" s="2">
        <v>8030.6771549295772</v>
      </c>
      <c r="H1239" s="2">
        <v>909.85915492957758</v>
      </c>
      <c r="J1239" s="2">
        <v>1827.2018988</v>
      </c>
      <c r="K1239" s="2">
        <v>807.50076119999983</v>
      </c>
      <c r="L1239" s="2">
        <v>4486.1153399999994</v>
      </c>
      <c r="M1239" s="31">
        <f t="shared" si="21"/>
        <v>5293.6161011999993</v>
      </c>
      <c r="N1239" s="12">
        <f t="shared" si="22"/>
        <v>7120.8179999999993</v>
      </c>
      <c r="V1239" s="2">
        <v>6.46</v>
      </c>
      <c r="AB1239" s="2">
        <v>9.77</v>
      </c>
      <c r="AE1239" s="2">
        <v>99.7</v>
      </c>
      <c r="AF1239" s="2">
        <v>101.73</v>
      </c>
      <c r="AH1239" s="2">
        <v>33.909999999999997</v>
      </c>
      <c r="AI1239" s="2">
        <v>44098.253612503679</v>
      </c>
      <c r="BY1239"/>
    </row>
    <row r="1240" spans="1:77">
      <c r="A1240" s="1" t="s">
        <v>159</v>
      </c>
      <c r="B1240" s="4">
        <v>35656.968800000002</v>
      </c>
      <c r="C1240" s="2">
        <v>4</v>
      </c>
      <c r="D1240" s="2">
        <v>86</v>
      </c>
      <c r="E1240" s="2">
        <v>2294</v>
      </c>
      <c r="F1240" s="2">
        <v>13891.621081081083</v>
      </c>
      <c r="H1240" s="2">
        <v>1481.0810810810813</v>
      </c>
      <c r="J1240" s="2">
        <v>2452.3227040000011</v>
      </c>
      <c r="K1240" s="2">
        <v>1519.0500959999999</v>
      </c>
      <c r="L1240" s="2">
        <v>8439.1671999999999</v>
      </c>
      <c r="M1240" s="31">
        <f t="shared" si="21"/>
        <v>9958.2172959999989</v>
      </c>
      <c r="N1240" s="12">
        <f t="shared" si="22"/>
        <v>12410.54</v>
      </c>
      <c r="V1240" s="2">
        <v>8.2200000000000006</v>
      </c>
      <c r="AB1240" s="2">
        <v>11.13</v>
      </c>
      <c r="AE1240" s="2">
        <v>141.69999999999999</v>
      </c>
      <c r="AF1240" s="2">
        <v>145.08000000000001</v>
      </c>
      <c r="AH1240" s="2">
        <v>36.270000000000003</v>
      </c>
      <c r="AI1240" s="2">
        <v>58169.059829059828</v>
      </c>
      <c r="BY1240"/>
    </row>
    <row r="1241" spans="1:77">
      <c r="A1241" s="1" t="s">
        <v>159</v>
      </c>
      <c r="B1241" s="4">
        <v>36022.211000000003</v>
      </c>
      <c r="C1241" s="2">
        <v>5</v>
      </c>
      <c r="D1241" s="2">
        <v>82</v>
      </c>
      <c r="E1241" s="2">
        <v>2187</v>
      </c>
      <c r="F1241" s="2">
        <v>17773.202345415779</v>
      </c>
      <c r="H1241" s="2">
        <v>1808.1023454157785</v>
      </c>
      <c r="J1241" s="2">
        <v>2777.9274000000005</v>
      </c>
      <c r="K1241" s="2">
        <v>2011.6025999999999</v>
      </c>
      <c r="L1241" s="2">
        <v>11175.57</v>
      </c>
      <c r="M1241" s="31">
        <f t="shared" si="21"/>
        <v>13187.1726</v>
      </c>
      <c r="N1241" s="12">
        <f t="shared" si="22"/>
        <v>15965.1</v>
      </c>
      <c r="V1241" s="2">
        <v>8.48</v>
      </c>
      <c r="AB1241" s="2">
        <v>12.39</v>
      </c>
      <c r="AE1241" s="2">
        <v>191.72</v>
      </c>
      <c r="AF1241" s="2">
        <v>196.53</v>
      </c>
      <c r="AH1241" s="2">
        <v>39.31</v>
      </c>
      <c r="AI1241" s="2">
        <v>56864.448175851016</v>
      </c>
      <c r="BY1241"/>
    </row>
    <row r="1242" spans="1:77">
      <c r="A1242" s="1" t="s">
        <v>159</v>
      </c>
      <c r="B1242" s="4">
        <v>36387.453200000004</v>
      </c>
      <c r="C1242" s="2">
        <v>6</v>
      </c>
      <c r="D1242" s="2">
        <v>75</v>
      </c>
      <c r="E1242" s="2">
        <v>2000</v>
      </c>
      <c r="F1242" s="2">
        <v>20975.475113122171</v>
      </c>
      <c r="H1242" s="2">
        <v>1495.4751131221719</v>
      </c>
      <c r="J1242" s="2">
        <v>2240.2000000000003</v>
      </c>
      <c r="K1242" s="2">
        <v>2629.7999999999997</v>
      </c>
      <c r="L1242" s="2">
        <v>14610</v>
      </c>
      <c r="M1242" s="31">
        <f t="shared" si="21"/>
        <v>17239.8</v>
      </c>
      <c r="N1242" s="12">
        <f t="shared" si="22"/>
        <v>19480</v>
      </c>
      <c r="V1242" s="2">
        <v>6.61</v>
      </c>
      <c r="AB1242" s="2">
        <v>14.16</v>
      </c>
      <c r="AE1242" s="2">
        <v>233.71</v>
      </c>
      <c r="AF1242" s="2">
        <v>271.18</v>
      </c>
      <c r="AH1242" s="2">
        <v>45.2</v>
      </c>
      <c r="AI1242" s="2">
        <v>53875.654546795486</v>
      </c>
      <c r="BY1242"/>
    </row>
    <row r="1243" spans="1:77">
      <c r="A1243" s="1" t="s">
        <v>159</v>
      </c>
      <c r="B1243" s="4">
        <v>36752.695399999997</v>
      </c>
      <c r="C1243" s="2">
        <v>7</v>
      </c>
      <c r="AE1243" s="2">
        <v>251.86</v>
      </c>
      <c r="BY1243"/>
    </row>
    <row r="1244" spans="1:77">
      <c r="A1244" s="1" t="s">
        <v>159</v>
      </c>
      <c r="B1244" s="4">
        <v>37117.937599999997</v>
      </c>
      <c r="C1244" s="2">
        <v>8</v>
      </c>
      <c r="AE1244" s="2">
        <v>271.58</v>
      </c>
      <c r="BY1244"/>
    </row>
    <row r="1245" spans="1:77">
      <c r="A1245" s="1" t="s">
        <v>159</v>
      </c>
      <c r="B1245" s="4">
        <v>37483.179799999998</v>
      </c>
      <c r="C1245" s="2">
        <v>9</v>
      </c>
      <c r="AE1245" s="2">
        <v>308.68</v>
      </c>
      <c r="BY1245"/>
    </row>
    <row r="1246" spans="1:77">
      <c r="A1246" s="1" t="s">
        <v>159</v>
      </c>
      <c r="B1246" s="4">
        <v>37848.421999999999</v>
      </c>
      <c r="C1246" s="2">
        <v>10</v>
      </c>
      <c r="AE1246" s="2">
        <v>325.72000000000003</v>
      </c>
      <c r="BY1246"/>
    </row>
    <row r="1247" spans="1:77">
      <c r="A1247" s="1" t="s">
        <v>160</v>
      </c>
      <c r="B1247" s="4">
        <v>34561.242200000001</v>
      </c>
      <c r="C1247" s="2">
        <v>1</v>
      </c>
      <c r="D1247" s="2">
        <v>98</v>
      </c>
      <c r="E1247" s="2">
        <v>1306</v>
      </c>
      <c r="F1247" s="2">
        <v>281.51417391304346</v>
      </c>
      <c r="H1247" s="2">
        <v>115.65217391304347</v>
      </c>
      <c r="J1247" s="2">
        <v>99.318165600000029</v>
      </c>
      <c r="K1247" s="2">
        <v>10.150754399999999</v>
      </c>
      <c r="L1247" s="2">
        <v>56.393079999999998</v>
      </c>
      <c r="M1247" s="31">
        <f t="shared" ref="M1247:M1252" si="23">K1247+L1247</f>
        <v>66.543834399999994</v>
      </c>
      <c r="N1247" s="12">
        <f t="shared" ref="N1247:N1252" si="24">J1247+M1247</f>
        <v>165.86200000000002</v>
      </c>
      <c r="V1247" s="2">
        <v>1.33</v>
      </c>
      <c r="AB1247" s="2">
        <v>1.39</v>
      </c>
      <c r="AE1247" s="2">
        <v>0.78</v>
      </c>
      <c r="AF1247" s="2">
        <v>0.33</v>
      </c>
      <c r="AH1247" s="2">
        <v>0.33</v>
      </c>
      <c r="AI1247" s="2">
        <v>170888.12121212122</v>
      </c>
      <c r="BY1247"/>
    </row>
    <row r="1248" spans="1:77">
      <c r="A1248" s="1" t="s">
        <v>160</v>
      </c>
      <c r="B1248" s="4">
        <v>34926.484400000001</v>
      </c>
      <c r="C1248" s="2">
        <v>2</v>
      </c>
      <c r="D1248" s="2">
        <v>98</v>
      </c>
      <c r="E1248" s="2">
        <v>1306</v>
      </c>
      <c r="F1248" s="2">
        <v>1992.5948826291078</v>
      </c>
      <c r="H1248" s="2">
        <v>431.92488262910791</v>
      </c>
      <c r="J1248" s="2">
        <v>676.70651199999998</v>
      </c>
      <c r="K1248" s="2">
        <v>134.84188799999998</v>
      </c>
      <c r="L1248" s="2">
        <v>749.12159999999994</v>
      </c>
      <c r="M1248" s="31">
        <f t="shared" si="23"/>
        <v>883.96348799999987</v>
      </c>
      <c r="N1248" s="12">
        <f t="shared" si="24"/>
        <v>1560.6699999999998</v>
      </c>
      <c r="V1248" s="2">
        <v>4.5999999999999996</v>
      </c>
      <c r="AB1248" s="2">
        <v>7.08</v>
      </c>
      <c r="AE1248" s="2">
        <v>14.7</v>
      </c>
      <c r="AF1248" s="2">
        <v>15.6</v>
      </c>
      <c r="AH1248" s="2">
        <v>7.8</v>
      </c>
      <c r="AI1248" s="2">
        <v>48020.615384615383</v>
      </c>
      <c r="BY1248"/>
    </row>
    <row r="1249" spans="1:77">
      <c r="A1249" s="1" t="s">
        <v>160</v>
      </c>
      <c r="B1249" s="4">
        <v>35291.726600000002</v>
      </c>
      <c r="C1249" s="2">
        <v>3</v>
      </c>
      <c r="D1249" s="2">
        <v>98</v>
      </c>
      <c r="E1249" s="2">
        <v>1306</v>
      </c>
      <c r="F1249" s="2">
        <v>3819.0378592964821</v>
      </c>
      <c r="H1249" s="2">
        <v>474.3718592964824</v>
      </c>
      <c r="J1249" s="2">
        <v>1252.9118836</v>
      </c>
      <c r="K1249" s="2">
        <v>319.08113639999993</v>
      </c>
      <c r="L1249" s="2">
        <v>1772.6729799999998</v>
      </c>
      <c r="M1249" s="31">
        <f t="shared" si="23"/>
        <v>2091.7541163999999</v>
      </c>
      <c r="N1249" s="12">
        <f t="shared" si="24"/>
        <v>3344.6660000000002</v>
      </c>
      <c r="V1249" s="2">
        <v>4.72</v>
      </c>
      <c r="AB1249" s="2">
        <v>10.02</v>
      </c>
      <c r="AE1249" s="2">
        <v>41.33</v>
      </c>
      <c r="AF1249" s="2">
        <v>40.130000000000003</v>
      </c>
      <c r="AH1249" s="2">
        <v>13.38</v>
      </c>
      <c r="AI1249" s="2">
        <v>44173.261400448537</v>
      </c>
      <c r="BY1249"/>
    </row>
    <row r="1250" spans="1:77">
      <c r="A1250" s="1" t="s">
        <v>160</v>
      </c>
      <c r="B1250" s="4">
        <v>35656.968800000002</v>
      </c>
      <c r="C1250" s="2">
        <v>4</v>
      </c>
      <c r="D1250" s="2">
        <v>96</v>
      </c>
      <c r="E1250" s="2">
        <v>1280</v>
      </c>
      <c r="F1250" s="2">
        <v>7355.5055367231635</v>
      </c>
      <c r="H1250" s="2">
        <v>689.2655367231639</v>
      </c>
      <c r="J1250" s="2">
        <v>2261.1886079999995</v>
      </c>
      <c r="K1250" s="2">
        <v>671.95699200000001</v>
      </c>
      <c r="L1250" s="2">
        <v>3733.0944000000004</v>
      </c>
      <c r="M1250" s="31">
        <f t="shared" si="23"/>
        <v>4405.0513920000003</v>
      </c>
      <c r="N1250" s="12">
        <f t="shared" si="24"/>
        <v>6666.24</v>
      </c>
      <c r="V1250" s="2">
        <v>6.1</v>
      </c>
      <c r="AB1250" s="2">
        <v>11.73</v>
      </c>
      <c r="AE1250" s="2">
        <v>76.42</v>
      </c>
      <c r="AF1250" s="2">
        <v>65.31</v>
      </c>
      <c r="AH1250" s="2">
        <v>16.329999999999998</v>
      </c>
      <c r="AI1250" s="2">
        <v>57159.614147909968</v>
      </c>
      <c r="BY1250"/>
    </row>
    <row r="1251" spans="1:77">
      <c r="A1251" s="1" t="s">
        <v>160</v>
      </c>
      <c r="B1251" s="4">
        <v>36022.211000000003</v>
      </c>
      <c r="C1251" s="2">
        <v>5</v>
      </c>
      <c r="D1251" s="2">
        <v>94</v>
      </c>
      <c r="E1251" s="2">
        <v>1253</v>
      </c>
      <c r="F1251" s="2">
        <v>10144.980928483354</v>
      </c>
      <c r="H1251" s="2">
        <v>808.87792848335391</v>
      </c>
      <c r="J1251" s="2">
        <v>2505.8100451999999</v>
      </c>
      <c r="K1251" s="2">
        <v>1041.9090948</v>
      </c>
      <c r="L1251" s="2">
        <v>5788.3838600000008</v>
      </c>
      <c r="M1251" s="31">
        <f t="shared" si="23"/>
        <v>6830.2929548000011</v>
      </c>
      <c r="N1251" s="12">
        <f t="shared" si="24"/>
        <v>9336.103000000001</v>
      </c>
      <c r="V1251" s="2">
        <v>6.56</v>
      </c>
      <c r="AB1251" s="2">
        <v>13.73</v>
      </c>
      <c r="AE1251" s="2">
        <v>118.19</v>
      </c>
      <c r="AF1251" s="2">
        <v>114.76</v>
      </c>
      <c r="AH1251" s="2">
        <v>22.95</v>
      </c>
      <c r="AI1251" s="2">
        <v>50439.036772394567</v>
      </c>
      <c r="BY1251"/>
    </row>
    <row r="1252" spans="1:77">
      <c r="A1252" s="1" t="s">
        <v>160</v>
      </c>
      <c r="B1252" s="4">
        <v>36387.453200000004</v>
      </c>
      <c r="C1252" s="2">
        <v>6</v>
      </c>
      <c r="D1252" s="2">
        <v>90</v>
      </c>
      <c r="E1252" s="2">
        <v>1200</v>
      </c>
      <c r="F1252" s="2">
        <v>12500.602518891686</v>
      </c>
      <c r="H1252" s="2">
        <v>767.0025188916876</v>
      </c>
      <c r="J1252" s="2">
        <v>2318.5593600000002</v>
      </c>
      <c r="K1252" s="2">
        <v>1436.19264</v>
      </c>
      <c r="L1252" s="2">
        <v>7978.848</v>
      </c>
      <c r="M1252" s="31">
        <f t="shared" si="23"/>
        <v>9415.0406399999993</v>
      </c>
      <c r="N1252" s="12">
        <f t="shared" si="24"/>
        <v>11733.599999999999</v>
      </c>
      <c r="V1252" s="2">
        <v>6.09</v>
      </c>
      <c r="AB1252" s="2">
        <v>15.33</v>
      </c>
      <c r="AE1252" s="2">
        <v>162.19</v>
      </c>
      <c r="AF1252" s="2">
        <v>163.81</v>
      </c>
      <c r="AH1252" s="2">
        <v>27.3</v>
      </c>
      <c r="AI1252" s="2">
        <v>48707.942128075207</v>
      </c>
      <c r="BY1252"/>
    </row>
    <row r="1253" spans="1:77">
      <c r="A1253" s="1" t="s">
        <v>160</v>
      </c>
      <c r="B1253" s="4">
        <v>36752.695399999997</v>
      </c>
      <c r="C1253" s="2">
        <v>7</v>
      </c>
      <c r="AE1253" s="2">
        <v>187.92</v>
      </c>
      <c r="BY1253"/>
    </row>
    <row r="1254" spans="1:77">
      <c r="A1254" s="1" t="s">
        <v>160</v>
      </c>
      <c r="B1254" s="4">
        <v>37117.937599999997</v>
      </c>
      <c r="C1254" s="2">
        <v>8</v>
      </c>
      <c r="AE1254" s="2">
        <v>219.89</v>
      </c>
      <c r="BY1254"/>
    </row>
    <row r="1255" spans="1:77">
      <c r="A1255" s="1" t="s">
        <v>160</v>
      </c>
      <c r="B1255" s="4">
        <v>37483.179799999998</v>
      </c>
      <c r="C1255" s="2">
        <v>9</v>
      </c>
      <c r="AE1255" s="2">
        <v>234.71</v>
      </c>
      <c r="BY1255"/>
    </row>
    <row r="1256" spans="1:77">
      <c r="A1256" s="1" t="s">
        <v>160</v>
      </c>
      <c r="B1256" s="4">
        <v>37848.421999999999</v>
      </c>
      <c r="C1256" s="2">
        <v>10</v>
      </c>
      <c r="AE1256" s="2">
        <v>241.95</v>
      </c>
      <c r="BY1256"/>
    </row>
    <row r="1257" spans="1:77">
      <c r="A1257" s="1" t="s">
        <v>161</v>
      </c>
      <c r="B1257" s="4">
        <v>34561.242200000001</v>
      </c>
      <c r="C1257" s="2">
        <v>1</v>
      </c>
      <c r="D1257" s="2">
        <v>97</v>
      </c>
      <c r="E1257" s="2">
        <v>2587</v>
      </c>
      <c r="F1257" s="2">
        <v>527.76621739130428</v>
      </c>
      <c r="H1257" s="2">
        <v>209.56521739130434</v>
      </c>
      <c r="J1257" s="2">
        <v>175.51967159999995</v>
      </c>
      <c r="K1257" s="2">
        <v>21.764948400000002</v>
      </c>
      <c r="L1257" s="2">
        <v>120.91638</v>
      </c>
      <c r="M1257" s="31">
        <f t="shared" ref="M1257:M1262" si="25">K1257+L1257</f>
        <v>142.68132840000001</v>
      </c>
      <c r="N1257" s="12">
        <f t="shared" ref="N1257:N1262" si="26">J1257+M1257</f>
        <v>318.20099999999996</v>
      </c>
      <c r="V1257" s="2">
        <v>2.41</v>
      </c>
      <c r="AB1257" s="2">
        <v>1.75</v>
      </c>
      <c r="AE1257" s="2">
        <v>2.12</v>
      </c>
      <c r="AF1257" s="2">
        <v>1.1100000000000001</v>
      </c>
      <c r="AH1257" s="2">
        <v>1.1100000000000001</v>
      </c>
      <c r="AI1257" s="2">
        <v>108933.67567567567</v>
      </c>
      <c r="BY1257"/>
    </row>
    <row r="1258" spans="1:77">
      <c r="A1258" s="1" t="s">
        <v>161</v>
      </c>
      <c r="B1258" s="4">
        <v>34926.484400000001</v>
      </c>
      <c r="C1258" s="2">
        <v>2</v>
      </c>
      <c r="D1258" s="2">
        <v>97</v>
      </c>
      <c r="E1258" s="2">
        <v>2587</v>
      </c>
      <c r="F1258" s="2">
        <v>2643.1758262910798</v>
      </c>
      <c r="H1258" s="2">
        <v>519.24882629107981</v>
      </c>
      <c r="J1258" s="2">
        <v>745.49837699999989</v>
      </c>
      <c r="K1258" s="2">
        <v>210.26877300000004</v>
      </c>
      <c r="L1258" s="2">
        <v>1168.1598500000002</v>
      </c>
      <c r="M1258" s="31">
        <f t="shared" si="25"/>
        <v>1378.4286230000002</v>
      </c>
      <c r="N1258" s="12">
        <f t="shared" si="26"/>
        <v>2123.9270000000001</v>
      </c>
      <c r="V1258" s="2">
        <v>5.53</v>
      </c>
      <c r="AB1258" s="2">
        <v>6.39</v>
      </c>
      <c r="AE1258" s="2">
        <v>23.84</v>
      </c>
      <c r="AF1258" s="2">
        <v>24.73</v>
      </c>
      <c r="AH1258" s="2">
        <v>12.36</v>
      </c>
      <c r="AI1258" s="2">
        <v>47236.548726243433</v>
      </c>
      <c r="BY1258"/>
    </row>
    <row r="1259" spans="1:77">
      <c r="A1259" s="1" t="s">
        <v>161</v>
      </c>
      <c r="B1259" s="4">
        <v>35291.726600000002</v>
      </c>
      <c r="C1259" s="2">
        <v>3</v>
      </c>
      <c r="D1259" s="2">
        <v>97</v>
      </c>
      <c r="E1259" s="2">
        <v>2587</v>
      </c>
      <c r="F1259" s="2">
        <v>4703.13087437186</v>
      </c>
      <c r="H1259" s="2">
        <v>594.97487437185941</v>
      </c>
      <c r="J1259" s="2">
        <v>1490.4389968</v>
      </c>
      <c r="K1259" s="2">
        <v>399.31276320000012</v>
      </c>
      <c r="L1259" s="2">
        <v>2218.4042400000008</v>
      </c>
      <c r="M1259" s="31">
        <f t="shared" si="25"/>
        <v>2617.7170032000008</v>
      </c>
      <c r="N1259" s="12">
        <f t="shared" si="26"/>
        <v>4108.1560000000009</v>
      </c>
      <c r="V1259" s="2">
        <v>5.92</v>
      </c>
      <c r="AB1259" s="2">
        <v>8.25</v>
      </c>
      <c r="AE1259" s="2">
        <v>59.15</v>
      </c>
      <c r="AF1259" s="2">
        <v>57.81</v>
      </c>
      <c r="AH1259" s="2">
        <v>19.27</v>
      </c>
      <c r="AI1259" s="2">
        <v>38374.057083549575</v>
      </c>
      <c r="BY1259"/>
    </row>
    <row r="1260" spans="1:77">
      <c r="A1260" s="1" t="s">
        <v>161</v>
      </c>
      <c r="B1260" s="4">
        <v>35656.968800000002</v>
      </c>
      <c r="C1260" s="2">
        <v>4</v>
      </c>
      <c r="D1260" s="2">
        <v>95</v>
      </c>
      <c r="E1260" s="2">
        <v>2534</v>
      </c>
      <c r="F1260" s="2">
        <v>9561.8290056497171</v>
      </c>
      <c r="H1260" s="2">
        <v>659.88700564971748</v>
      </c>
      <c r="J1260" s="2">
        <v>2179.1954016</v>
      </c>
      <c r="K1260" s="2">
        <v>1025.5037184</v>
      </c>
      <c r="L1260" s="2">
        <v>5697.2428800000007</v>
      </c>
      <c r="M1260" s="31">
        <f t="shared" si="25"/>
        <v>6722.7465984000009</v>
      </c>
      <c r="N1260" s="12">
        <f t="shared" si="26"/>
        <v>8901.9420000000009</v>
      </c>
      <c r="V1260" s="2">
        <v>5.84</v>
      </c>
      <c r="AB1260" s="2">
        <v>9.67</v>
      </c>
      <c r="AE1260" s="2">
        <v>105.61</v>
      </c>
      <c r="AF1260" s="2">
        <v>97.87</v>
      </c>
      <c r="AH1260" s="2">
        <v>24.47</v>
      </c>
      <c r="AI1260" s="2">
        <v>58212.351895371416</v>
      </c>
      <c r="BY1260"/>
    </row>
    <row r="1261" spans="1:77">
      <c r="A1261" s="1" t="s">
        <v>161</v>
      </c>
      <c r="B1261" s="4">
        <v>36022.211000000003</v>
      </c>
      <c r="C1261" s="2">
        <v>5</v>
      </c>
      <c r="D1261" s="2">
        <v>94</v>
      </c>
      <c r="E1261" s="2">
        <v>2507</v>
      </c>
      <c r="F1261" s="2">
        <v>12029.140517879161</v>
      </c>
      <c r="H1261" s="2">
        <v>797.78051787916161</v>
      </c>
      <c r="J1261" s="2">
        <v>2351.8467840000012</v>
      </c>
      <c r="K1261" s="2">
        <v>1354.5020159999997</v>
      </c>
      <c r="L1261" s="2">
        <v>7525.0111999999981</v>
      </c>
      <c r="M1261" s="31">
        <f t="shared" si="25"/>
        <v>8879.5132159999976</v>
      </c>
      <c r="N1261" s="12">
        <f t="shared" si="26"/>
        <v>11231.359999999999</v>
      </c>
      <c r="V1261" s="2">
        <v>6.47</v>
      </c>
      <c r="AB1261" s="2">
        <v>11.2</v>
      </c>
      <c r="AE1261" s="2">
        <v>158.74</v>
      </c>
      <c r="AF1261" s="2">
        <v>159.12</v>
      </c>
      <c r="AH1261" s="2">
        <v>31.82</v>
      </c>
      <c r="AI1261" s="2">
        <v>47291.42282554046</v>
      </c>
      <c r="BY1261"/>
    </row>
    <row r="1262" spans="1:77">
      <c r="A1262" s="1" t="s">
        <v>161</v>
      </c>
      <c r="B1262" s="4">
        <v>36387.453200000004</v>
      </c>
      <c r="C1262" s="2">
        <v>6</v>
      </c>
      <c r="D1262" s="2">
        <v>90</v>
      </c>
      <c r="E1262" s="2">
        <v>2400</v>
      </c>
      <c r="F1262" s="2">
        <v>15443.768261964735</v>
      </c>
      <c r="H1262" s="2">
        <v>935.76826196473542</v>
      </c>
      <c r="J1262" s="2">
        <v>2010.8087999999998</v>
      </c>
      <c r="K1262" s="2">
        <v>1906.3512000000001</v>
      </c>
      <c r="L1262" s="2">
        <v>10590.84</v>
      </c>
      <c r="M1262" s="31">
        <f t="shared" si="25"/>
        <v>12497.191200000001</v>
      </c>
      <c r="N1262" s="12">
        <f t="shared" si="26"/>
        <v>14508</v>
      </c>
      <c r="V1262" s="2">
        <v>7.43</v>
      </c>
      <c r="AB1262" s="2">
        <v>12.4</v>
      </c>
      <c r="AE1262" s="2">
        <v>220.34</v>
      </c>
      <c r="AF1262" s="2">
        <v>229.6</v>
      </c>
      <c r="AH1262" s="2">
        <v>38.270000000000003</v>
      </c>
      <c r="AI1262" s="2">
        <v>46127.351916376305</v>
      </c>
      <c r="BY1262"/>
    </row>
    <row r="1263" spans="1:77">
      <c r="A1263" s="1" t="s">
        <v>161</v>
      </c>
      <c r="B1263" s="4">
        <v>36752.695399999997</v>
      </c>
      <c r="C1263" s="2">
        <v>7</v>
      </c>
      <c r="M1263" s="2"/>
      <c r="S1263"/>
      <c r="AE1263" s="2">
        <v>246.74</v>
      </c>
    </row>
    <row r="1264" spans="1:77">
      <c r="A1264" s="1" t="s">
        <v>161</v>
      </c>
      <c r="B1264" s="4">
        <v>37117.937599999997</v>
      </c>
      <c r="C1264" s="2">
        <v>8</v>
      </c>
      <c r="M1264" s="2"/>
      <c r="S1264"/>
      <c r="AE1264" s="2">
        <v>269.8</v>
      </c>
    </row>
    <row r="1265" spans="1:57">
      <c r="A1265" s="1" t="s">
        <v>161</v>
      </c>
      <c r="B1265" s="4">
        <v>37483.179799999998</v>
      </c>
      <c r="C1265" s="2">
        <v>9</v>
      </c>
      <c r="M1265" s="2"/>
      <c r="S1265"/>
      <c r="AE1265" s="2">
        <v>294.64</v>
      </c>
    </row>
    <row r="1266" spans="1:57">
      <c r="A1266" s="1" t="s">
        <v>161</v>
      </c>
      <c r="B1266" s="4">
        <v>37848.421999999999</v>
      </c>
      <c r="C1266" s="2">
        <v>10</v>
      </c>
      <c r="M1266" s="2"/>
      <c r="S1266"/>
      <c r="AE1266" s="2">
        <v>301.20999999999998</v>
      </c>
    </row>
    <row r="1267" spans="1:57">
      <c r="A1267" s="1" t="s">
        <v>171</v>
      </c>
      <c r="B1267" s="4">
        <v>25369</v>
      </c>
      <c r="C1267" s="1">
        <v>0</v>
      </c>
      <c r="D1267" s="2">
        <v>100</v>
      </c>
      <c r="E1267" s="2">
        <v>2169</v>
      </c>
      <c r="M1267" s="2"/>
      <c r="BE1267"/>
    </row>
    <row r="1268" spans="1:57">
      <c r="A1268" s="1" t="s">
        <v>171</v>
      </c>
      <c r="B1268" s="4">
        <v>26099</v>
      </c>
      <c r="C1268" s="2">
        <v>2</v>
      </c>
      <c r="F1268" s="2">
        <v>10</v>
      </c>
      <c r="H1268" s="2">
        <v>2.9</v>
      </c>
      <c r="J1268" s="2">
        <v>2.3000000000000003</v>
      </c>
      <c r="K1268" s="2">
        <v>0.8</v>
      </c>
      <c r="L1268" s="2">
        <v>4</v>
      </c>
      <c r="M1268" s="2">
        <v>4.8</v>
      </c>
      <c r="N1268" s="12">
        <f t="shared" ref="N1268:N1271" si="27">J1268+M1268</f>
        <v>7.1</v>
      </c>
      <c r="V1268" s="2">
        <v>1.131</v>
      </c>
      <c r="AB1268" s="2">
        <v>3.6</v>
      </c>
      <c r="AM1268" s="2">
        <v>53</v>
      </c>
      <c r="BE1268"/>
    </row>
    <row r="1269" spans="1:57">
      <c r="A1269" s="1" t="s">
        <v>171</v>
      </c>
      <c r="B1269" s="4">
        <v>26830</v>
      </c>
      <c r="C1269" s="2">
        <v>4</v>
      </c>
      <c r="F1269" s="2">
        <v>30</v>
      </c>
      <c r="H1269" s="2">
        <v>5.0999999999999996</v>
      </c>
      <c r="J1269" s="2">
        <v>4.9000000000000004</v>
      </c>
      <c r="K1269" s="2">
        <v>3</v>
      </c>
      <c r="L1269" s="2">
        <v>17</v>
      </c>
      <c r="M1269" s="2">
        <v>20</v>
      </c>
      <c r="N1269" s="12">
        <f t="shared" si="27"/>
        <v>24.9</v>
      </c>
      <c r="V1269" s="2">
        <v>1.9889999999999999</v>
      </c>
      <c r="AB1269" s="2">
        <v>7.16</v>
      </c>
      <c r="AM1269" s="2">
        <v>92.1</v>
      </c>
      <c r="BE1269"/>
    </row>
    <row r="1270" spans="1:57">
      <c r="A1270" s="1" t="s">
        <v>171</v>
      </c>
      <c r="B1270" s="4">
        <v>27560</v>
      </c>
      <c r="C1270" s="2">
        <v>6</v>
      </c>
      <c r="F1270" s="2">
        <v>40</v>
      </c>
      <c r="H1270" s="2">
        <v>6</v>
      </c>
      <c r="J1270" s="2">
        <v>5</v>
      </c>
      <c r="K1270" s="2">
        <v>6</v>
      </c>
      <c r="L1270" s="2">
        <v>23</v>
      </c>
      <c r="M1270" s="2">
        <v>29</v>
      </c>
      <c r="N1270" s="12">
        <f t="shared" si="27"/>
        <v>34</v>
      </c>
      <c r="V1270" s="2">
        <v>2.34</v>
      </c>
      <c r="AB1270" s="2">
        <v>8.59</v>
      </c>
      <c r="AM1270" s="2">
        <v>125.3</v>
      </c>
      <c r="BE1270"/>
    </row>
    <row r="1271" spans="1:57">
      <c r="A1271" s="1" t="s">
        <v>171</v>
      </c>
      <c r="B1271" s="4">
        <v>28839</v>
      </c>
      <c r="C1271" s="2">
        <v>9.5</v>
      </c>
      <c r="F1271" s="2">
        <v>83</v>
      </c>
      <c r="H1271" s="2">
        <v>6.3</v>
      </c>
      <c r="J1271" s="2">
        <v>6.2499999999999973</v>
      </c>
      <c r="K1271" s="2">
        <v>12.45</v>
      </c>
      <c r="L1271" s="2">
        <v>58</v>
      </c>
      <c r="M1271" s="2">
        <v>70.45</v>
      </c>
      <c r="N1271" s="12">
        <f t="shared" si="27"/>
        <v>76.7</v>
      </c>
      <c r="V1271" s="2">
        <v>2.4569999999999999</v>
      </c>
      <c r="AB1271" s="2">
        <v>10.74</v>
      </c>
      <c r="AM1271" s="2">
        <v>153.19999999999999</v>
      </c>
      <c r="BE1271"/>
    </row>
    <row r="1272" spans="1:57">
      <c r="M1272" s="2"/>
      <c r="S1272"/>
    </row>
    <row r="1273" spans="1:57">
      <c r="M1273" s="2"/>
      <c r="S1273"/>
    </row>
    <row r="1274" spans="1:57">
      <c r="M1274" s="2"/>
      <c r="S1274"/>
    </row>
    <row r="1275" spans="1:57">
      <c r="M1275" s="2"/>
      <c r="S1275"/>
    </row>
    <row r="1276" spans="1:57">
      <c r="M1276" s="2"/>
      <c r="S1276"/>
    </row>
    <row r="1277" spans="1:57">
      <c r="M1277" s="2"/>
      <c r="S1277"/>
    </row>
    <row r="1278" spans="1:57">
      <c r="M1278" s="2"/>
      <c r="S1278"/>
    </row>
    <row r="1279" spans="1:57">
      <c r="M1279" s="2"/>
      <c r="S1279"/>
    </row>
    <row r="1280" spans="1:57">
      <c r="M1280" s="2"/>
      <c r="S1280"/>
    </row>
    <row r="1281" spans="13:19">
      <c r="M1281" s="2"/>
      <c r="S1281"/>
    </row>
    <row r="1282" spans="13:19">
      <c r="M1282" s="2"/>
      <c r="S1282"/>
    </row>
    <row r="1283" spans="13:19">
      <c r="M1283" s="2"/>
      <c r="S1283"/>
    </row>
    <row r="1284" spans="13:19">
      <c r="M1284" s="2"/>
      <c r="S1284"/>
    </row>
    <row r="1285" spans="13:19">
      <c r="M1285" s="2"/>
      <c r="S1285"/>
    </row>
    <row r="1286" spans="13:19">
      <c r="M1286" s="2"/>
      <c r="S1286"/>
    </row>
    <row r="1287" spans="13:19">
      <c r="M1287" s="2"/>
      <c r="S1287"/>
    </row>
    <row r="1288" spans="13:19">
      <c r="M1288" s="2"/>
      <c r="S1288"/>
    </row>
    <row r="1289" spans="13:19">
      <c r="M1289" s="2"/>
      <c r="S1289"/>
    </row>
    <row r="1290" spans="13:19">
      <c r="M1290" s="2"/>
      <c r="S1290"/>
    </row>
    <row r="1291" spans="13:19">
      <c r="M1291" s="2"/>
      <c r="S1291"/>
    </row>
    <row r="1292" spans="13:19">
      <c r="M1292" s="2"/>
      <c r="S1292"/>
    </row>
    <row r="1293" spans="13:19">
      <c r="M1293" s="2"/>
      <c r="S1293"/>
    </row>
    <row r="1294" spans="13:19">
      <c r="M1294" s="2"/>
      <c r="S1294"/>
    </row>
    <row r="1295" spans="13:19">
      <c r="M1295" s="2"/>
      <c r="S1295"/>
    </row>
    <row r="1296" spans="13:19">
      <c r="M1296" s="2"/>
      <c r="S1296"/>
    </row>
    <row r="1297" spans="13:19">
      <c r="M1297" s="2"/>
      <c r="S1297"/>
    </row>
    <row r="1298" spans="13:19">
      <c r="M1298" s="2"/>
      <c r="S1298"/>
    </row>
    <row r="1299" spans="13:19">
      <c r="M1299" s="2"/>
      <c r="S1299"/>
    </row>
    <row r="1300" spans="13:19">
      <c r="M1300" s="2"/>
      <c r="S1300"/>
    </row>
    <row r="1301" spans="13:19">
      <c r="M1301" s="2"/>
      <c r="S1301"/>
    </row>
    <row r="1302" spans="13:19">
      <c r="M1302" s="2"/>
      <c r="S1302"/>
    </row>
    <row r="1303" spans="13:19">
      <c r="M1303" s="2"/>
      <c r="S1303"/>
    </row>
    <row r="1304" spans="13:19">
      <c r="M1304" s="2"/>
      <c r="S1304"/>
    </row>
    <row r="1305" spans="13:19">
      <c r="M1305" s="2"/>
      <c r="S1305"/>
    </row>
    <row r="1306" spans="13:19">
      <c r="M1306" s="2"/>
      <c r="S1306"/>
    </row>
    <row r="1307" spans="13:19">
      <c r="M1307" s="2"/>
      <c r="S1307"/>
    </row>
    <row r="1308" spans="13:19">
      <c r="M1308" s="2"/>
      <c r="S1308"/>
    </row>
    <row r="1309" spans="13:19">
      <c r="M1309" s="2"/>
      <c r="S1309"/>
    </row>
    <row r="1310" spans="13:19">
      <c r="M1310" s="2"/>
      <c r="S1310"/>
    </row>
    <row r="1311" spans="13:19">
      <c r="M1311" s="2"/>
      <c r="S1311"/>
    </row>
    <row r="1312" spans="13:19">
      <c r="M1312" s="2"/>
      <c r="S1312"/>
    </row>
    <row r="1313" spans="13:19">
      <c r="M1313" s="2"/>
      <c r="S1313"/>
    </row>
    <row r="1314" spans="13:19">
      <c r="M1314" s="2"/>
      <c r="S1314"/>
    </row>
    <row r="1315" spans="13:19">
      <c r="M1315" s="2"/>
      <c r="S1315"/>
    </row>
    <row r="1316" spans="13:19">
      <c r="M1316" s="2"/>
      <c r="S1316"/>
    </row>
    <row r="1317" spans="13:19">
      <c r="M1317" s="2"/>
      <c r="S1317"/>
    </row>
    <row r="1318" spans="13:19">
      <c r="M1318" s="2"/>
      <c r="S1318"/>
    </row>
    <row r="1319" spans="13:19">
      <c r="M1319" s="2"/>
      <c r="S1319"/>
    </row>
    <row r="1320" spans="13:19">
      <c r="M1320" s="2"/>
      <c r="S1320"/>
    </row>
    <row r="1321" spans="13:19">
      <c r="M1321" s="2"/>
      <c r="S1321"/>
    </row>
    <row r="1322" spans="13:19">
      <c r="M1322" s="2"/>
      <c r="S1322"/>
    </row>
    <row r="1323" spans="13:19">
      <c r="M1323" s="2"/>
      <c r="S1323"/>
    </row>
    <row r="1324" spans="13:19">
      <c r="M1324" s="2"/>
      <c r="S1324"/>
    </row>
    <row r="1325" spans="13:19">
      <c r="M1325" s="2"/>
      <c r="S1325"/>
    </row>
    <row r="1326" spans="13:19">
      <c r="M1326" s="2"/>
      <c r="S1326"/>
    </row>
    <row r="1327" spans="13:19">
      <c r="M1327" s="2"/>
      <c r="S1327"/>
    </row>
    <row r="1328" spans="13:19">
      <c r="M1328" s="2"/>
      <c r="S1328"/>
    </row>
    <row r="1329" spans="13:19">
      <c r="M1329" s="2"/>
      <c r="S1329"/>
    </row>
    <row r="1330" spans="13:19">
      <c r="M1330" s="2"/>
      <c r="S1330"/>
    </row>
    <row r="1331" spans="13:19">
      <c r="M1331" s="2"/>
      <c r="S1331"/>
    </row>
    <row r="1332" spans="13:19">
      <c r="M1332" s="2"/>
      <c r="S1332"/>
    </row>
    <row r="1333" spans="13:19">
      <c r="M1333" s="2"/>
      <c r="S1333"/>
    </row>
    <row r="1334" spans="13:19">
      <c r="M1334" s="2"/>
      <c r="S1334"/>
    </row>
    <row r="1335" spans="13:19">
      <c r="M1335" s="2"/>
      <c r="S1335"/>
    </row>
    <row r="1336" spans="13:19">
      <c r="M1336" s="2"/>
      <c r="S1336"/>
    </row>
    <row r="1337" spans="13:19">
      <c r="M1337" s="2"/>
      <c r="S1337"/>
    </row>
    <row r="1338" spans="13:19">
      <c r="M1338" s="2"/>
      <c r="S1338"/>
    </row>
    <row r="1339" spans="13:19">
      <c r="M1339" s="2"/>
      <c r="S1339"/>
    </row>
    <row r="1340" spans="13:19">
      <c r="M1340" s="2"/>
      <c r="S1340"/>
    </row>
    <row r="1341" spans="13:19">
      <c r="M1341" s="2"/>
      <c r="S1341"/>
    </row>
    <row r="1342" spans="13:19">
      <c r="M1342" s="2"/>
      <c r="S1342"/>
    </row>
    <row r="1343" spans="13:19">
      <c r="M1343" s="2"/>
      <c r="S1343"/>
    </row>
    <row r="1344" spans="13:19">
      <c r="M1344" s="2"/>
      <c r="S1344"/>
    </row>
    <row r="1345" spans="13:19">
      <c r="M1345" s="2"/>
      <c r="S1345"/>
    </row>
    <row r="1346" spans="13:19">
      <c r="M1346" s="2"/>
      <c r="S1346"/>
    </row>
    <row r="1347" spans="13:19">
      <c r="M1347" s="2"/>
      <c r="S1347"/>
    </row>
    <row r="1348" spans="13:19">
      <c r="M1348" s="2"/>
      <c r="S1348"/>
    </row>
    <row r="1349" spans="13:19">
      <c r="M1349" s="2"/>
      <c r="S1349"/>
    </row>
    <row r="1350" spans="13:19">
      <c r="M1350" s="2"/>
      <c r="S1350"/>
    </row>
    <row r="1351" spans="13:19">
      <c r="M1351" s="2"/>
      <c r="S1351"/>
    </row>
    <row r="1352" spans="13:19">
      <c r="M1352" s="2"/>
      <c r="S1352"/>
    </row>
    <row r="1353" spans="13:19">
      <c r="M1353" s="2"/>
      <c r="S1353"/>
    </row>
    <row r="1354" spans="13:19">
      <c r="M1354" s="2"/>
      <c r="S1354"/>
    </row>
    <row r="1355" spans="13:19">
      <c r="M1355" s="2"/>
      <c r="S1355"/>
    </row>
    <row r="1356" spans="13:19">
      <c r="M1356" s="2"/>
      <c r="S1356"/>
    </row>
    <row r="1357" spans="13:19">
      <c r="M1357" s="2"/>
      <c r="S1357"/>
    </row>
    <row r="1358" spans="13:19">
      <c r="M1358" s="2"/>
      <c r="S1358"/>
    </row>
    <row r="1359" spans="13:19">
      <c r="M1359" s="2"/>
      <c r="S1359"/>
    </row>
    <row r="1360" spans="13:19">
      <c r="M1360" s="2"/>
      <c r="S1360"/>
    </row>
    <row r="1361" spans="13:19">
      <c r="M1361" s="2"/>
      <c r="S1361"/>
    </row>
    <row r="1362" spans="13:19">
      <c r="M1362" s="2"/>
      <c r="S1362"/>
    </row>
    <row r="1363" spans="13:19">
      <c r="M1363" s="2"/>
      <c r="S1363"/>
    </row>
    <row r="1364" spans="13:19">
      <c r="M1364" s="2"/>
      <c r="S1364"/>
    </row>
    <row r="1365" spans="13:19">
      <c r="M1365" s="2"/>
      <c r="S1365"/>
    </row>
    <row r="1366" spans="13:19">
      <c r="M1366" s="2"/>
      <c r="S1366"/>
    </row>
    <row r="1367" spans="13:19">
      <c r="M1367" s="2"/>
      <c r="S1367"/>
    </row>
    <row r="1368" spans="13:19">
      <c r="M1368" s="2"/>
      <c r="S1368"/>
    </row>
    <row r="1369" spans="13:19">
      <c r="M1369" s="2"/>
      <c r="S1369"/>
    </row>
    <row r="1370" spans="13:19">
      <c r="M1370" s="2"/>
      <c r="S1370"/>
    </row>
    <row r="1371" spans="13:19">
      <c r="M1371" s="2"/>
      <c r="S1371"/>
    </row>
    <row r="1372" spans="13:19">
      <c r="M1372" s="2"/>
      <c r="S1372"/>
    </row>
    <row r="1373" spans="13:19">
      <c r="M1373" s="2"/>
      <c r="S1373"/>
    </row>
    <row r="1374" spans="13:19">
      <c r="M1374" s="2"/>
      <c r="S1374"/>
    </row>
    <row r="1375" spans="13:19">
      <c r="M1375" s="2"/>
      <c r="S1375"/>
    </row>
    <row r="1376" spans="13:19">
      <c r="M1376" s="2"/>
      <c r="S1376"/>
    </row>
    <row r="1377" spans="13:19">
      <c r="M1377" s="2"/>
      <c r="S1377"/>
    </row>
    <row r="1378" spans="13:19">
      <c r="M1378" s="2"/>
      <c r="S1378"/>
    </row>
    <row r="1379" spans="13:19">
      <c r="M1379" s="2"/>
      <c r="S1379"/>
    </row>
    <row r="1380" spans="13:19">
      <c r="M1380" s="2"/>
      <c r="S1380"/>
    </row>
    <row r="1381" spans="13:19">
      <c r="M1381" s="2"/>
      <c r="S1381"/>
    </row>
    <row r="1382" spans="13:19">
      <c r="M1382" s="2"/>
      <c r="S1382"/>
    </row>
    <row r="1383" spans="13:19">
      <c r="M1383" s="2"/>
      <c r="S1383"/>
    </row>
    <row r="1384" spans="13:19">
      <c r="M1384" s="2"/>
      <c r="S1384"/>
    </row>
    <row r="1385" spans="13:19">
      <c r="M1385" s="2"/>
      <c r="S1385"/>
    </row>
    <row r="1386" spans="13:19">
      <c r="M1386" s="2"/>
      <c r="S1386"/>
    </row>
    <row r="1387" spans="13:19">
      <c r="M1387" s="2"/>
      <c r="S1387"/>
    </row>
    <row r="1388" spans="13:19">
      <c r="M1388" s="2"/>
      <c r="S1388"/>
    </row>
    <row r="1389" spans="13:19">
      <c r="M1389" s="2"/>
      <c r="S1389"/>
    </row>
    <row r="1390" spans="13:19">
      <c r="M1390" s="2"/>
      <c r="S1390"/>
    </row>
    <row r="1391" spans="13:19">
      <c r="M1391" s="2"/>
      <c r="S1391"/>
    </row>
    <row r="1392" spans="13:19">
      <c r="M1392" s="2"/>
      <c r="S1392"/>
    </row>
    <row r="1393" spans="13:19">
      <c r="M1393" s="2"/>
      <c r="S1393"/>
    </row>
    <row r="1394" spans="13:19">
      <c r="M1394" s="2"/>
      <c r="S1394"/>
    </row>
    <row r="1395" spans="13:19">
      <c r="M1395" s="2"/>
      <c r="S1395"/>
    </row>
    <row r="1396" spans="13:19">
      <c r="M1396" s="2"/>
      <c r="S1396"/>
    </row>
    <row r="1397" spans="13:19">
      <c r="M1397" s="2"/>
      <c r="S1397"/>
    </row>
    <row r="1398" spans="13:19">
      <c r="M1398" s="2"/>
      <c r="S1398"/>
    </row>
    <row r="1399" spans="13:19">
      <c r="M1399" s="2"/>
      <c r="S1399"/>
    </row>
    <row r="1400" spans="13:19">
      <c r="M1400" s="2"/>
      <c r="S1400"/>
    </row>
    <row r="1401" spans="13:19">
      <c r="M1401" s="2"/>
      <c r="S1401"/>
    </row>
    <row r="1402" spans="13:19">
      <c r="M1402" s="2"/>
      <c r="S1402"/>
    </row>
    <row r="1403" spans="13:19">
      <c r="M1403" s="2"/>
      <c r="S1403"/>
    </row>
    <row r="1404" spans="13:19">
      <c r="M1404" s="2"/>
      <c r="S1404"/>
    </row>
    <row r="1405" spans="13:19">
      <c r="M1405" s="2"/>
      <c r="S1405"/>
    </row>
    <row r="1406" spans="13:19">
      <c r="M1406" s="2"/>
      <c r="S1406"/>
    </row>
    <row r="1407" spans="13:19">
      <c r="M1407" s="2"/>
      <c r="S1407"/>
    </row>
    <row r="1408" spans="13:19">
      <c r="M1408" s="2"/>
      <c r="S1408"/>
    </row>
    <row r="1409" spans="13:19">
      <c r="M1409" s="2"/>
      <c r="S1409"/>
    </row>
    <row r="1410" spans="13:19">
      <c r="M1410" s="2"/>
      <c r="S1410"/>
    </row>
    <row r="1411" spans="13:19">
      <c r="M1411" s="2"/>
      <c r="S1411"/>
    </row>
    <row r="1412" spans="13:19">
      <c r="M1412" s="2"/>
      <c r="S1412"/>
    </row>
    <row r="1413" spans="13:19">
      <c r="M1413" s="2"/>
      <c r="S1413"/>
    </row>
    <row r="1414" spans="13:19">
      <c r="M1414" s="2"/>
      <c r="S1414"/>
    </row>
    <row r="1415" spans="13:19">
      <c r="M1415" s="2"/>
      <c r="S1415"/>
    </row>
    <row r="1416" spans="13:19">
      <c r="M1416" s="2"/>
      <c r="S1416"/>
    </row>
    <row r="1417" spans="13:19">
      <c r="M1417" s="2"/>
      <c r="S1417"/>
    </row>
    <row r="1418" spans="13:19">
      <c r="M1418" s="2"/>
      <c r="S1418"/>
    </row>
    <row r="1419" spans="13:19">
      <c r="M1419" s="2"/>
      <c r="S1419"/>
    </row>
    <row r="1420" spans="13:19">
      <c r="M1420" s="2"/>
      <c r="S1420"/>
    </row>
    <row r="1421" spans="13:19">
      <c r="M1421" s="2"/>
      <c r="S1421"/>
    </row>
    <row r="1422" spans="13:19">
      <c r="M1422" s="2"/>
      <c r="S1422"/>
    </row>
    <row r="1423" spans="13:19">
      <c r="M1423" s="2"/>
      <c r="S1423"/>
    </row>
    <row r="1424" spans="13:19">
      <c r="M1424" s="2"/>
      <c r="S1424"/>
    </row>
    <row r="1425" spans="13:19">
      <c r="M1425" s="2"/>
      <c r="S1425"/>
    </row>
    <row r="1426" spans="13:19">
      <c r="M1426" s="2"/>
      <c r="S1426"/>
    </row>
    <row r="1427" spans="13:19">
      <c r="M1427" s="2"/>
      <c r="S1427"/>
    </row>
    <row r="1428" spans="13:19">
      <c r="M1428" s="2"/>
      <c r="S1428"/>
    </row>
    <row r="1429" spans="13:19">
      <c r="M1429" s="2"/>
      <c r="S1429"/>
    </row>
    <row r="1430" spans="13:19">
      <c r="M1430" s="2"/>
      <c r="S1430"/>
    </row>
    <row r="1431" spans="13:19">
      <c r="M1431" s="2"/>
      <c r="S1431"/>
    </row>
    <row r="1432" spans="13:19">
      <c r="M1432" s="2"/>
      <c r="S1432"/>
    </row>
    <row r="1433" spans="13:19">
      <c r="M1433" s="2"/>
      <c r="S1433"/>
    </row>
    <row r="1434" spans="13:19">
      <c r="M1434" s="2"/>
      <c r="S1434"/>
    </row>
    <row r="1435" spans="13:19">
      <c r="M1435" s="2"/>
      <c r="S1435"/>
    </row>
    <row r="1436" spans="13:19">
      <c r="M1436" s="2"/>
      <c r="S1436"/>
    </row>
    <row r="1437" spans="13:19">
      <c r="M1437" s="2"/>
      <c r="S1437"/>
    </row>
    <row r="1438" spans="13:19">
      <c r="M1438" s="2"/>
      <c r="S1438"/>
    </row>
    <row r="1439" spans="13:19">
      <c r="M1439" s="2"/>
      <c r="S1439"/>
    </row>
    <row r="1440" spans="13:19">
      <c r="M1440" s="2"/>
      <c r="S1440"/>
    </row>
    <row r="1441" spans="13:19">
      <c r="M1441" s="2"/>
      <c r="S1441"/>
    </row>
    <row r="1442" spans="13:19">
      <c r="M1442" s="2"/>
      <c r="S1442"/>
    </row>
    <row r="1443" spans="13:19">
      <c r="M1443" s="2"/>
      <c r="S1443"/>
    </row>
    <row r="1444" spans="13:19">
      <c r="M1444" s="2"/>
      <c r="S1444"/>
    </row>
    <row r="1445" spans="13:19">
      <c r="M1445" s="2"/>
      <c r="S1445"/>
    </row>
    <row r="1446" spans="13:19">
      <c r="M1446" s="2"/>
      <c r="S1446"/>
    </row>
    <row r="1447" spans="13:19">
      <c r="M1447" s="2"/>
      <c r="S1447"/>
    </row>
    <row r="1448" spans="13:19">
      <c r="M1448" s="2"/>
      <c r="S1448"/>
    </row>
    <row r="1449" spans="13:19">
      <c r="M1449" s="2"/>
      <c r="S1449"/>
    </row>
    <row r="1450" spans="13:19">
      <c r="M1450" s="2"/>
      <c r="S1450"/>
    </row>
    <row r="1451" spans="13:19">
      <c r="M1451" s="2"/>
      <c r="S1451"/>
    </row>
    <row r="1452" spans="13:19">
      <c r="M1452" s="2"/>
      <c r="S1452"/>
    </row>
    <row r="1453" spans="13:19">
      <c r="M1453" s="2"/>
      <c r="S1453"/>
    </row>
    <row r="1454" spans="13:19">
      <c r="M1454" s="2"/>
      <c r="S1454"/>
    </row>
    <row r="1455" spans="13:19">
      <c r="M1455" s="2"/>
      <c r="S1455"/>
    </row>
    <row r="1456" spans="13:19">
      <c r="M1456" s="2"/>
      <c r="S1456"/>
    </row>
    <row r="1457" spans="13:19">
      <c r="M1457" s="2"/>
      <c r="S1457"/>
    </row>
    <row r="1458" spans="13:19">
      <c r="M1458" s="2"/>
      <c r="S1458"/>
    </row>
    <row r="1459" spans="13:19">
      <c r="M1459" s="2"/>
      <c r="S1459"/>
    </row>
    <row r="1460" spans="13:19">
      <c r="M1460" s="2"/>
      <c r="S1460"/>
    </row>
    <row r="1461" spans="13:19">
      <c r="M1461" s="2"/>
      <c r="S1461"/>
    </row>
    <row r="1462" spans="13:19">
      <c r="M1462" s="2"/>
      <c r="S1462"/>
    </row>
    <row r="1463" spans="13:19">
      <c r="M1463" s="2"/>
      <c r="S1463"/>
    </row>
    <row r="1464" spans="13:19">
      <c r="M1464" s="2"/>
      <c r="S1464"/>
    </row>
    <row r="1465" spans="13:19">
      <c r="M1465" s="2"/>
      <c r="S1465"/>
    </row>
    <row r="1466" spans="13:19">
      <c r="M1466" s="2"/>
      <c r="S1466"/>
    </row>
    <row r="1467" spans="13:19">
      <c r="M1467" s="2"/>
      <c r="S1467"/>
    </row>
    <row r="1468" spans="13:19">
      <c r="M1468" s="2"/>
      <c r="S1468"/>
    </row>
    <row r="1469" spans="13:19">
      <c r="M1469" s="2"/>
      <c r="S1469"/>
    </row>
    <row r="1470" spans="13:19">
      <c r="M1470" s="2"/>
      <c r="S1470"/>
    </row>
    <row r="1471" spans="13:19">
      <c r="M1471" s="2"/>
      <c r="S1471"/>
    </row>
    <row r="1472" spans="13:19">
      <c r="M1472" s="2"/>
      <c r="S1472"/>
    </row>
    <row r="1473" spans="13:19">
      <c r="M1473" s="2"/>
      <c r="S1473"/>
    </row>
    <row r="1474" spans="13:19">
      <c r="M1474" s="2"/>
      <c r="S1474"/>
    </row>
    <row r="1475" spans="13:19">
      <c r="M1475" s="2"/>
      <c r="S1475"/>
    </row>
    <row r="1476" spans="13:19">
      <c r="M1476" s="2"/>
      <c r="S1476"/>
    </row>
    <row r="1477" spans="13:19">
      <c r="M1477" s="2"/>
      <c r="S1477"/>
    </row>
    <row r="1478" spans="13:19">
      <c r="M1478" s="2"/>
      <c r="S1478"/>
    </row>
    <row r="1479" spans="13:19">
      <c r="M1479" s="2"/>
      <c r="S1479"/>
    </row>
    <row r="1480" spans="13:19">
      <c r="M1480" s="2"/>
      <c r="S1480"/>
    </row>
    <row r="1481" spans="13:19">
      <c r="M1481" s="2"/>
      <c r="S1481"/>
    </row>
    <row r="1482" spans="13:19">
      <c r="M1482" s="2"/>
      <c r="S1482"/>
    </row>
    <row r="1483" spans="13:19">
      <c r="M1483" s="2"/>
      <c r="S1483"/>
    </row>
    <row r="1484" spans="13:19">
      <c r="M1484" s="2"/>
      <c r="S1484"/>
    </row>
    <row r="1485" spans="13:19">
      <c r="M1485" s="2"/>
      <c r="S1485"/>
    </row>
    <row r="1486" spans="13:19">
      <c r="M1486" s="2"/>
      <c r="S1486"/>
    </row>
    <row r="1487" spans="13:19">
      <c r="M1487" s="2"/>
      <c r="S1487"/>
    </row>
    <row r="1488" spans="13:19">
      <c r="M1488" s="2"/>
      <c r="S1488"/>
    </row>
    <row r="1489" spans="13:19">
      <c r="M1489" s="2"/>
      <c r="S1489"/>
    </row>
    <row r="1490" spans="13:19">
      <c r="M1490" s="2"/>
      <c r="S1490"/>
    </row>
    <row r="1491" spans="13:19">
      <c r="M1491" s="2"/>
      <c r="S1491"/>
    </row>
    <row r="1492" spans="13:19">
      <c r="M1492" s="2"/>
      <c r="S1492"/>
    </row>
    <row r="1493" spans="13:19">
      <c r="M1493" s="2"/>
      <c r="S1493"/>
    </row>
    <row r="1494" spans="13:19">
      <c r="M1494" s="2"/>
      <c r="S1494"/>
    </row>
    <row r="1495" spans="13:19">
      <c r="M1495" s="2"/>
      <c r="S1495"/>
    </row>
    <row r="1496" spans="13:19">
      <c r="M1496" s="2"/>
      <c r="S1496"/>
    </row>
    <row r="1497" spans="13:19">
      <c r="M1497" s="2"/>
      <c r="S1497"/>
    </row>
    <row r="1498" spans="13:19">
      <c r="M1498" s="2"/>
      <c r="S1498"/>
    </row>
    <row r="1499" spans="13:19">
      <c r="M1499" s="2"/>
      <c r="S1499"/>
    </row>
    <row r="1500" spans="13:19">
      <c r="M1500" s="2"/>
      <c r="S1500"/>
    </row>
    <row r="1501" spans="13:19">
      <c r="M1501" s="2"/>
      <c r="S1501"/>
    </row>
    <row r="1502" spans="13:19">
      <c r="M1502" s="2"/>
      <c r="S1502"/>
    </row>
    <row r="1503" spans="13:19">
      <c r="M1503" s="2"/>
      <c r="S1503"/>
    </row>
    <row r="1504" spans="13:19">
      <c r="M1504" s="2"/>
      <c r="S1504"/>
    </row>
    <row r="1505" spans="13:19">
      <c r="M1505" s="2"/>
      <c r="S1505"/>
    </row>
    <row r="1506" spans="13:19">
      <c r="M1506" s="2"/>
      <c r="S1506"/>
    </row>
    <row r="1507" spans="13:19">
      <c r="M1507" s="2"/>
      <c r="S1507"/>
    </row>
    <row r="1508" spans="13:19">
      <c r="M1508" s="2"/>
      <c r="S1508"/>
    </row>
    <row r="1509" spans="13:19">
      <c r="M1509" s="2"/>
      <c r="S1509"/>
    </row>
    <row r="1510" spans="13:19">
      <c r="M1510" s="2"/>
      <c r="S1510"/>
    </row>
    <row r="1511" spans="13:19">
      <c r="M1511" s="2"/>
      <c r="S1511"/>
    </row>
    <row r="1512" spans="13:19">
      <c r="M1512" s="2"/>
      <c r="S1512"/>
    </row>
    <row r="1513" spans="13:19">
      <c r="M1513" s="2"/>
      <c r="S1513"/>
    </row>
    <row r="1514" spans="13:19">
      <c r="M1514" s="2"/>
      <c r="S1514"/>
    </row>
    <row r="1515" spans="13:19">
      <c r="M1515" s="2"/>
      <c r="S1515"/>
    </row>
    <row r="1516" spans="13:19">
      <c r="M1516" s="2"/>
      <c r="S1516"/>
    </row>
    <row r="1517" spans="13:19">
      <c r="M1517" s="2"/>
      <c r="S1517"/>
    </row>
    <row r="1518" spans="13:19">
      <c r="M1518" s="2"/>
      <c r="S1518"/>
    </row>
    <row r="1519" spans="13:19">
      <c r="M1519" s="2"/>
      <c r="S1519"/>
    </row>
    <row r="1520" spans="13:19">
      <c r="M1520" s="2"/>
      <c r="S1520"/>
    </row>
    <row r="1521" spans="13:19">
      <c r="M1521" s="2"/>
      <c r="S1521"/>
    </row>
    <row r="1522" spans="13:19">
      <c r="M1522" s="2"/>
      <c r="S1522"/>
    </row>
    <row r="1523" spans="13:19">
      <c r="M1523" s="2"/>
      <c r="S1523"/>
    </row>
    <row r="1524" spans="13:19">
      <c r="M1524" s="2"/>
      <c r="S1524"/>
    </row>
    <row r="1525" spans="13:19">
      <c r="M1525" s="2"/>
      <c r="S1525"/>
    </row>
    <row r="1526" spans="13:19">
      <c r="M1526" s="2"/>
      <c r="S1526"/>
    </row>
    <row r="1527" spans="13:19">
      <c r="M1527" s="2"/>
      <c r="S1527"/>
    </row>
    <row r="1528" spans="13:19">
      <c r="M1528" s="2"/>
      <c r="S1528"/>
    </row>
    <row r="1529" spans="13:19">
      <c r="M1529" s="2"/>
      <c r="S1529"/>
    </row>
    <row r="1530" spans="13:19">
      <c r="M1530" s="2"/>
      <c r="S1530"/>
    </row>
    <row r="1531" spans="13:19">
      <c r="M1531" s="2"/>
      <c r="S1531"/>
    </row>
    <row r="1532" spans="13:19">
      <c r="M1532" s="2"/>
      <c r="S1532"/>
    </row>
    <row r="1533" spans="13:19">
      <c r="M1533" s="2"/>
      <c r="S1533"/>
    </row>
    <row r="1534" spans="13:19">
      <c r="M1534" s="2"/>
      <c r="S1534"/>
    </row>
    <row r="1535" spans="13:19">
      <c r="M1535" s="2"/>
      <c r="S1535"/>
    </row>
    <row r="1536" spans="13:19">
      <c r="M1536" s="2"/>
      <c r="S1536"/>
    </row>
    <row r="1537" spans="13:19">
      <c r="M1537" s="2"/>
      <c r="S1537"/>
    </row>
    <row r="1538" spans="13:19">
      <c r="M1538" s="2"/>
      <c r="S1538"/>
    </row>
    <row r="1539" spans="13:19">
      <c r="M1539" s="2"/>
      <c r="S1539"/>
    </row>
    <row r="1540" spans="13:19">
      <c r="M1540" s="2"/>
      <c r="S1540"/>
    </row>
    <row r="1541" spans="13:19">
      <c r="M1541" s="2"/>
      <c r="S1541"/>
    </row>
    <row r="1542" spans="13:19">
      <c r="M1542" s="2"/>
      <c r="S1542"/>
    </row>
    <row r="1543" spans="13:19">
      <c r="M1543" s="2"/>
      <c r="S1543"/>
    </row>
    <row r="1544" spans="13:19">
      <c r="M1544" s="2"/>
      <c r="S1544"/>
    </row>
    <row r="1545" spans="13:19">
      <c r="M1545" s="2"/>
      <c r="S1545"/>
    </row>
    <row r="1546" spans="13:19">
      <c r="M1546" s="2"/>
      <c r="S1546"/>
    </row>
    <row r="1547" spans="13:19">
      <c r="M1547" s="2"/>
      <c r="S1547"/>
    </row>
    <row r="1548" spans="13:19">
      <c r="M1548" s="2"/>
      <c r="S1548"/>
    </row>
    <row r="1549" spans="13:19">
      <c r="M1549" s="2"/>
      <c r="S1549"/>
    </row>
    <row r="1550" spans="13:19">
      <c r="M1550" s="2"/>
      <c r="S1550"/>
    </row>
    <row r="1551" spans="13:19">
      <c r="M1551" s="2"/>
      <c r="S1551"/>
    </row>
    <row r="1552" spans="13:19">
      <c r="M1552" s="2"/>
      <c r="S1552"/>
    </row>
    <row r="1553" spans="13:19">
      <c r="M1553" s="2"/>
      <c r="S1553"/>
    </row>
    <row r="1554" spans="13:19">
      <c r="M1554" s="2"/>
      <c r="S1554"/>
    </row>
    <row r="1555" spans="13:19">
      <c r="M1555" s="2"/>
      <c r="S1555"/>
    </row>
    <row r="1556" spans="13:19">
      <c r="M1556" s="2"/>
      <c r="S1556"/>
    </row>
    <row r="1557" spans="13:19">
      <c r="M1557" s="2"/>
      <c r="S1557"/>
    </row>
    <row r="1558" spans="13:19">
      <c r="M1558" s="2"/>
      <c r="S1558"/>
    </row>
    <row r="1559" spans="13:19">
      <c r="M1559" s="2"/>
      <c r="S1559"/>
    </row>
    <row r="1560" spans="13:19">
      <c r="M1560" s="2"/>
      <c r="S1560"/>
    </row>
    <row r="1561" spans="13:19">
      <c r="M1561" s="2"/>
      <c r="S1561"/>
    </row>
    <row r="1562" spans="13:19">
      <c r="M1562" s="2"/>
      <c r="S1562"/>
    </row>
    <row r="1563" spans="13:19">
      <c r="M1563" s="2"/>
      <c r="S1563"/>
    </row>
    <row r="1564" spans="13:19">
      <c r="M1564" s="2"/>
      <c r="S1564"/>
    </row>
    <row r="1565" spans="13:19">
      <c r="M1565" s="2"/>
      <c r="S1565"/>
    </row>
    <row r="1566" spans="13:19">
      <c r="M1566" s="2"/>
      <c r="S1566"/>
    </row>
    <row r="1567" spans="13:19">
      <c r="M1567" s="2"/>
      <c r="S1567"/>
    </row>
    <row r="1568" spans="13:19">
      <c r="M1568" s="2"/>
      <c r="S1568"/>
    </row>
    <row r="1569" spans="13:19">
      <c r="M1569" s="2"/>
      <c r="S1569"/>
    </row>
    <row r="1570" spans="13:19">
      <c r="M1570" s="2"/>
      <c r="S1570"/>
    </row>
    <row r="1571" spans="13:19">
      <c r="M1571" s="2"/>
      <c r="S1571"/>
    </row>
    <row r="1572" spans="13:19">
      <c r="M1572" s="2"/>
      <c r="S1572"/>
    </row>
    <row r="1573" spans="13:19">
      <c r="M1573" s="2"/>
      <c r="S1573"/>
    </row>
    <row r="1574" spans="13:19">
      <c r="M1574" s="2"/>
      <c r="S1574"/>
    </row>
    <row r="1575" spans="13:19">
      <c r="M1575" s="2"/>
      <c r="S1575"/>
    </row>
    <row r="1576" spans="13:19">
      <c r="M1576" s="2"/>
      <c r="S1576"/>
    </row>
    <row r="1577" spans="13:19">
      <c r="M1577" s="2"/>
      <c r="S1577"/>
    </row>
    <row r="1578" spans="13:19">
      <c r="M1578" s="2"/>
      <c r="S1578"/>
    </row>
    <row r="1579" spans="13:19">
      <c r="M1579" s="2"/>
      <c r="S1579"/>
    </row>
    <row r="1580" spans="13:19">
      <c r="M1580" s="2"/>
      <c r="S1580"/>
    </row>
    <row r="1581" spans="13:19">
      <c r="M1581" s="2"/>
      <c r="S1581"/>
    </row>
    <row r="1582" spans="13:19">
      <c r="M1582" s="2"/>
      <c r="S1582"/>
    </row>
    <row r="1583" spans="13:19">
      <c r="M1583" s="2"/>
      <c r="S1583"/>
    </row>
    <row r="1584" spans="13:19">
      <c r="M1584" s="2"/>
      <c r="S1584"/>
    </row>
    <row r="1585" spans="13:19">
      <c r="M1585" s="2"/>
      <c r="S1585"/>
    </row>
    <row r="1586" spans="13:19">
      <c r="M1586" s="2"/>
      <c r="S1586"/>
    </row>
    <row r="1587" spans="13:19">
      <c r="M1587" s="2"/>
      <c r="S1587"/>
    </row>
    <row r="1588" spans="13:19">
      <c r="M1588" s="2"/>
      <c r="S1588"/>
    </row>
    <row r="1589" spans="13:19">
      <c r="M1589" s="2"/>
      <c r="S1589"/>
    </row>
    <row r="1590" spans="13:19">
      <c r="M1590" s="2"/>
      <c r="S1590"/>
    </row>
    <row r="1591" spans="13:19">
      <c r="M1591" s="2"/>
      <c r="S1591"/>
    </row>
    <row r="1592" spans="13:19">
      <c r="M1592" s="2"/>
      <c r="S1592"/>
    </row>
    <row r="1593" spans="13:19">
      <c r="M1593" s="2"/>
      <c r="S1593"/>
    </row>
    <row r="1594" spans="13:19">
      <c r="M1594" s="2"/>
      <c r="S1594"/>
    </row>
    <row r="1595" spans="13:19">
      <c r="M1595" s="2"/>
      <c r="S1595"/>
    </row>
    <row r="1596" spans="13:19">
      <c r="M1596" s="2"/>
      <c r="S1596"/>
    </row>
    <row r="1597" spans="13:19">
      <c r="M1597" s="2"/>
      <c r="S1597"/>
    </row>
    <row r="1598" spans="13:19">
      <c r="M1598" s="2"/>
      <c r="S1598"/>
    </row>
    <row r="1599" spans="13:19">
      <c r="M1599" s="2"/>
      <c r="S1599"/>
    </row>
    <row r="1600" spans="13:19">
      <c r="M1600" s="2"/>
      <c r="S1600"/>
    </row>
    <row r="1601" spans="13:19">
      <c r="M1601" s="2"/>
      <c r="S1601"/>
    </row>
    <row r="1602" spans="13:19">
      <c r="M1602" s="2"/>
      <c r="S1602"/>
    </row>
    <row r="1603" spans="13:19">
      <c r="M1603" s="2"/>
      <c r="S1603"/>
    </row>
    <row r="1604" spans="13:19">
      <c r="M1604" s="2"/>
      <c r="S1604"/>
    </row>
    <row r="1605" spans="13:19">
      <c r="M1605" s="2"/>
      <c r="S1605"/>
    </row>
    <row r="1606" spans="13:19">
      <c r="M1606" s="2"/>
      <c r="S1606"/>
    </row>
    <row r="1607" spans="13:19">
      <c r="M1607" s="2"/>
      <c r="S1607"/>
    </row>
    <row r="1608" spans="13:19">
      <c r="M1608" s="2"/>
      <c r="S1608"/>
    </row>
    <row r="1609" spans="13:19">
      <c r="M1609" s="2"/>
      <c r="S1609"/>
    </row>
    <row r="1610" spans="13:19">
      <c r="M1610" s="2"/>
      <c r="S1610"/>
    </row>
    <row r="1611" spans="13:19">
      <c r="M1611" s="2"/>
      <c r="S1611"/>
    </row>
    <row r="1612" spans="13:19">
      <c r="M1612" s="2"/>
      <c r="S1612"/>
    </row>
    <row r="1613" spans="13:19">
      <c r="M1613" s="2"/>
      <c r="S1613"/>
    </row>
    <row r="1614" spans="13:19">
      <c r="M1614" s="2"/>
      <c r="S1614"/>
    </row>
    <row r="1615" spans="13:19">
      <c r="M1615" s="2"/>
      <c r="S1615"/>
    </row>
    <row r="1616" spans="13:19">
      <c r="M1616" s="2"/>
      <c r="S1616"/>
    </row>
    <row r="1617" spans="13:19">
      <c r="M1617" s="2"/>
      <c r="S1617"/>
    </row>
    <row r="1618" spans="13:19">
      <c r="M1618" s="2"/>
      <c r="S1618"/>
    </row>
    <row r="1619" spans="13:19">
      <c r="M1619" s="2"/>
      <c r="S1619"/>
    </row>
    <row r="1620" spans="13:19">
      <c r="M1620" s="2"/>
      <c r="S1620"/>
    </row>
    <row r="1621" spans="13:19">
      <c r="M1621" s="2"/>
      <c r="S1621"/>
    </row>
    <row r="1622" spans="13:19">
      <c r="M1622" s="2"/>
      <c r="S1622"/>
    </row>
    <row r="1623" spans="13:19">
      <c r="M1623" s="2"/>
      <c r="S1623"/>
    </row>
    <row r="1624" spans="13:19">
      <c r="M1624" s="2"/>
      <c r="S1624"/>
    </row>
    <row r="1625" spans="13:19">
      <c r="M1625" s="2"/>
      <c r="S1625"/>
    </row>
    <row r="1626" spans="13:19">
      <c r="M1626" s="2"/>
      <c r="S1626"/>
    </row>
    <row r="1627" spans="13:19">
      <c r="M1627" s="2"/>
      <c r="S1627"/>
    </row>
    <row r="1628" spans="13:19">
      <c r="M1628" s="2"/>
      <c r="S1628"/>
    </row>
    <row r="1629" spans="13:19">
      <c r="M1629" s="2"/>
      <c r="S1629"/>
    </row>
    <row r="1630" spans="13:19">
      <c r="M1630" s="2"/>
      <c r="S1630"/>
    </row>
    <row r="1631" spans="13:19">
      <c r="M1631" s="2"/>
      <c r="S1631"/>
    </row>
    <row r="1632" spans="13:19">
      <c r="M1632" s="2"/>
      <c r="S1632"/>
    </row>
    <row r="1633" spans="13:19">
      <c r="M1633" s="2"/>
      <c r="S1633"/>
    </row>
    <row r="1634" spans="13:19">
      <c r="M1634" s="2"/>
      <c r="S1634"/>
    </row>
    <row r="1635" spans="13:19">
      <c r="M1635" s="2"/>
      <c r="S1635"/>
    </row>
    <row r="1636" spans="13:19">
      <c r="M1636" s="2"/>
      <c r="S1636"/>
    </row>
    <row r="1637" spans="13:19">
      <c r="M1637" s="2"/>
      <c r="S1637"/>
    </row>
    <row r="1638" spans="13:19">
      <c r="M1638" s="2"/>
      <c r="S1638"/>
    </row>
    <row r="1639" spans="13:19">
      <c r="M1639" s="2"/>
      <c r="S1639"/>
    </row>
    <row r="1640" spans="13:19">
      <c r="M1640" s="2"/>
      <c r="S1640"/>
    </row>
    <row r="1641" spans="13:19">
      <c r="M1641" s="2"/>
      <c r="S1641"/>
    </row>
    <row r="1642" spans="13:19">
      <c r="M1642" s="2"/>
      <c r="S1642"/>
    </row>
    <row r="1643" spans="13:19">
      <c r="M1643" s="2"/>
      <c r="S1643"/>
    </row>
    <row r="1644" spans="13:19">
      <c r="M1644" s="2"/>
      <c r="S1644"/>
    </row>
    <row r="1645" spans="13:19">
      <c r="M1645" s="2"/>
      <c r="S1645"/>
    </row>
    <row r="1646" spans="13:19">
      <c r="M1646" s="2"/>
      <c r="S1646"/>
    </row>
    <row r="1647" spans="13:19">
      <c r="M1647" s="2"/>
      <c r="S1647"/>
    </row>
    <row r="1648" spans="13:19">
      <c r="M1648" s="2"/>
      <c r="S1648"/>
    </row>
    <row r="1649" spans="13:19">
      <c r="M1649" s="2"/>
      <c r="S1649"/>
    </row>
    <row r="1650" spans="13:19">
      <c r="M1650" s="2"/>
      <c r="S1650"/>
    </row>
    <row r="1651" spans="13:19">
      <c r="M1651" s="2"/>
      <c r="S1651"/>
    </row>
    <row r="1652" spans="13:19">
      <c r="M1652" s="2"/>
      <c r="S1652"/>
    </row>
    <row r="1653" spans="13:19">
      <c r="M1653" s="2"/>
      <c r="S1653"/>
    </row>
    <row r="1654" spans="13:19">
      <c r="M1654" s="2"/>
      <c r="S1654"/>
    </row>
    <row r="1655" spans="13:19">
      <c r="M1655" s="2"/>
      <c r="S1655"/>
    </row>
    <row r="1656" spans="13:19">
      <c r="M1656" s="2"/>
      <c r="S1656"/>
    </row>
    <row r="1657" spans="13:19">
      <c r="M1657" s="2"/>
      <c r="S1657"/>
    </row>
    <row r="1658" spans="13:19">
      <c r="M1658" s="2"/>
      <c r="S1658"/>
    </row>
    <row r="1659" spans="13:19">
      <c r="M1659" s="2"/>
      <c r="S1659"/>
    </row>
    <row r="1660" spans="13:19">
      <c r="M1660" s="2"/>
      <c r="S1660"/>
    </row>
    <row r="1661" spans="13:19">
      <c r="M1661" s="2"/>
      <c r="S1661"/>
    </row>
    <row r="1662" spans="13:19">
      <c r="M1662" s="2"/>
      <c r="S1662"/>
    </row>
    <row r="1663" spans="13:19">
      <c r="M1663" s="2"/>
      <c r="S1663"/>
    </row>
    <row r="1664" spans="13:19">
      <c r="M1664" s="2"/>
      <c r="S1664"/>
    </row>
    <row r="1665" spans="13:19">
      <c r="M1665" s="2"/>
      <c r="S1665"/>
    </row>
    <row r="1666" spans="13:19">
      <c r="M1666" s="2"/>
      <c r="S1666"/>
    </row>
    <row r="1667" spans="13:19">
      <c r="M1667" s="2"/>
      <c r="S1667"/>
    </row>
    <row r="1668" spans="13:19">
      <c r="M1668" s="2"/>
      <c r="S1668"/>
    </row>
    <row r="1669" spans="13:19">
      <c r="M1669" s="2"/>
      <c r="S1669"/>
    </row>
    <row r="1670" spans="13:19">
      <c r="M1670" s="2"/>
      <c r="S1670"/>
    </row>
    <row r="1671" spans="13:19">
      <c r="M1671" s="2"/>
      <c r="S1671"/>
    </row>
    <row r="1672" spans="13:19">
      <c r="M1672" s="2"/>
      <c r="S1672"/>
    </row>
    <row r="1673" spans="13:19">
      <c r="M1673" s="2"/>
      <c r="S1673"/>
    </row>
    <row r="1674" spans="13:19">
      <c r="M1674" s="2"/>
      <c r="S1674"/>
    </row>
    <row r="1675" spans="13:19">
      <c r="M1675" s="2"/>
      <c r="S1675"/>
    </row>
    <row r="1676" spans="13:19">
      <c r="M1676" s="2"/>
      <c r="S1676"/>
    </row>
    <row r="1677" spans="13:19">
      <c r="M1677" s="2"/>
      <c r="S1677"/>
    </row>
    <row r="1678" spans="13:19">
      <c r="M1678" s="2"/>
      <c r="S1678"/>
    </row>
    <row r="1679" spans="13:19">
      <c r="M1679" s="2"/>
      <c r="S1679"/>
    </row>
    <row r="1680" spans="13:19">
      <c r="M1680" s="2"/>
      <c r="S1680"/>
    </row>
    <row r="1681" spans="13:19">
      <c r="M1681" s="2"/>
      <c r="S1681"/>
    </row>
    <row r="1682" spans="13:19">
      <c r="M1682" s="2"/>
      <c r="S1682"/>
    </row>
    <row r="1683" spans="13:19">
      <c r="M1683" s="2"/>
      <c r="S1683"/>
    </row>
    <row r="1684" spans="13:19">
      <c r="M1684" s="2"/>
      <c r="S1684"/>
    </row>
    <row r="1685" spans="13:19">
      <c r="M1685" s="2"/>
      <c r="S1685"/>
    </row>
    <row r="1686" spans="13:19">
      <c r="M1686" s="2"/>
      <c r="S1686"/>
    </row>
    <row r="1687" spans="13:19">
      <c r="M1687" s="2"/>
      <c r="S1687"/>
    </row>
    <row r="1688" spans="13:19">
      <c r="M1688" s="2"/>
      <c r="S1688"/>
    </row>
    <row r="1689" spans="13:19">
      <c r="M1689" s="2"/>
      <c r="S1689"/>
    </row>
    <row r="1690" spans="13:19">
      <c r="M1690" s="2"/>
      <c r="S1690"/>
    </row>
    <row r="1691" spans="13:19">
      <c r="M1691" s="2"/>
      <c r="S1691"/>
    </row>
    <row r="1692" spans="13:19">
      <c r="M1692" s="2"/>
      <c r="S1692"/>
    </row>
    <row r="1693" spans="13:19">
      <c r="M1693" s="2"/>
      <c r="S1693"/>
    </row>
    <row r="1694" spans="13:19">
      <c r="M1694" s="2"/>
      <c r="S1694"/>
    </row>
    <row r="1695" spans="13:19">
      <c r="M1695" s="2"/>
      <c r="S1695"/>
    </row>
    <row r="1696" spans="13:19">
      <c r="M1696" s="2"/>
      <c r="S1696"/>
    </row>
    <row r="1697" spans="13:19">
      <c r="M1697" s="2"/>
      <c r="S1697"/>
    </row>
    <row r="1698" spans="13:19">
      <c r="M1698" s="2"/>
      <c r="S1698"/>
    </row>
    <row r="1699" spans="13:19">
      <c r="M1699" s="2"/>
      <c r="S1699"/>
    </row>
    <row r="1700" spans="13:19">
      <c r="M1700" s="2"/>
      <c r="S1700"/>
    </row>
    <row r="1701" spans="13:19">
      <c r="M1701" s="2"/>
      <c r="S1701"/>
    </row>
    <row r="1702" spans="13:19">
      <c r="M1702" s="2"/>
      <c r="S1702"/>
    </row>
    <row r="1703" spans="13:19">
      <c r="M1703" s="2"/>
      <c r="S1703"/>
    </row>
    <row r="1704" spans="13:19">
      <c r="M1704" s="2"/>
      <c r="S1704"/>
    </row>
    <row r="1705" spans="13:19">
      <c r="M1705" s="2"/>
      <c r="S1705"/>
    </row>
    <row r="1706" spans="13:19">
      <c r="M1706" s="2"/>
      <c r="S1706"/>
    </row>
    <row r="1707" spans="13:19">
      <c r="M1707" s="2"/>
      <c r="S1707"/>
    </row>
    <row r="1708" spans="13:19">
      <c r="M1708" s="2"/>
      <c r="S1708"/>
    </row>
    <row r="1709" spans="13:19">
      <c r="M1709" s="2"/>
      <c r="S1709"/>
    </row>
    <row r="1710" spans="13:19">
      <c r="M1710" s="2"/>
      <c r="S1710"/>
    </row>
    <row r="1711" spans="13:19">
      <c r="M1711" s="2"/>
      <c r="S1711"/>
    </row>
    <row r="1712" spans="13:19">
      <c r="M1712" s="2"/>
      <c r="S1712"/>
    </row>
    <row r="1713" spans="13:19">
      <c r="M1713" s="2"/>
      <c r="S1713"/>
    </row>
    <row r="1714" spans="13:19">
      <c r="M1714" s="2"/>
      <c r="S1714"/>
    </row>
    <row r="1715" spans="13:19">
      <c r="M1715" s="2"/>
      <c r="S1715"/>
    </row>
    <row r="1716" spans="13:19">
      <c r="M1716" s="2"/>
      <c r="S1716"/>
    </row>
    <row r="1717" spans="13:19">
      <c r="M1717" s="2"/>
      <c r="S1717"/>
    </row>
    <row r="1718" spans="13:19">
      <c r="M1718" s="2"/>
      <c r="S1718"/>
    </row>
    <row r="1719" spans="13:19">
      <c r="M1719" s="2"/>
      <c r="S1719"/>
    </row>
    <row r="1720" spans="13:19">
      <c r="M1720" s="2"/>
      <c r="S1720"/>
    </row>
    <row r="1721" spans="13:19">
      <c r="M1721" s="2"/>
      <c r="S1721"/>
    </row>
    <row r="1722" spans="13:19">
      <c r="M1722" s="2"/>
      <c r="S1722"/>
    </row>
    <row r="1723" spans="13:19">
      <c r="M1723" s="2"/>
      <c r="S1723"/>
    </row>
    <row r="1724" spans="13:19">
      <c r="M1724" s="2"/>
      <c r="S1724"/>
    </row>
    <row r="1725" spans="13:19">
      <c r="M1725" s="2"/>
      <c r="S1725"/>
    </row>
    <row r="1726" spans="13:19">
      <c r="M1726" s="2"/>
      <c r="S1726"/>
    </row>
    <row r="1727" spans="13:19">
      <c r="M1727" s="2"/>
      <c r="S1727"/>
    </row>
    <row r="1728" spans="13:19">
      <c r="M1728" s="2"/>
      <c r="S1728"/>
    </row>
    <row r="1729" spans="13:19">
      <c r="M1729" s="2"/>
      <c r="S1729"/>
    </row>
    <row r="1730" spans="13:19">
      <c r="M1730" s="2"/>
      <c r="S1730"/>
    </row>
    <row r="1731" spans="13:19">
      <c r="M1731" s="2"/>
      <c r="S1731"/>
    </row>
    <row r="1732" spans="13:19">
      <c r="M1732" s="2"/>
      <c r="S1732"/>
    </row>
    <row r="1733" spans="13:19">
      <c r="M1733" s="2"/>
      <c r="S1733"/>
    </row>
    <row r="1734" spans="13:19">
      <c r="M1734" s="2"/>
      <c r="S1734"/>
    </row>
    <row r="1735" spans="13:19">
      <c r="M1735" s="2"/>
      <c r="S1735"/>
    </row>
    <row r="1736" spans="13:19">
      <c r="M1736" s="2"/>
      <c r="S1736"/>
    </row>
    <row r="1737" spans="13:19">
      <c r="M1737" s="2"/>
      <c r="S1737"/>
    </row>
    <row r="1738" spans="13:19">
      <c r="M1738" s="2"/>
      <c r="S1738"/>
    </row>
    <row r="1739" spans="13:19">
      <c r="M1739" s="2"/>
      <c r="S1739"/>
    </row>
    <row r="1740" spans="13:19">
      <c r="M1740" s="2"/>
      <c r="S1740"/>
    </row>
    <row r="1741" spans="13:19">
      <c r="M1741" s="2"/>
      <c r="S1741"/>
    </row>
    <row r="1742" spans="13:19">
      <c r="M1742" s="2"/>
      <c r="S1742"/>
    </row>
    <row r="1743" spans="13:19">
      <c r="M1743" s="2"/>
      <c r="S1743"/>
    </row>
    <row r="1744" spans="13:19">
      <c r="M1744" s="2"/>
      <c r="S1744"/>
    </row>
    <row r="1745" spans="13:19">
      <c r="M1745" s="2"/>
      <c r="S1745"/>
    </row>
    <row r="1746" spans="13:19">
      <c r="M1746" s="2"/>
      <c r="S1746"/>
    </row>
    <row r="1747" spans="13:19">
      <c r="M1747" s="2"/>
      <c r="S1747"/>
    </row>
    <row r="1748" spans="13:19">
      <c r="M1748" s="2"/>
      <c r="S1748"/>
    </row>
    <row r="1749" spans="13:19">
      <c r="M1749" s="2"/>
      <c r="S1749"/>
    </row>
    <row r="1750" spans="13:19">
      <c r="M1750" s="2"/>
      <c r="S1750"/>
    </row>
    <row r="1751" spans="13:19">
      <c r="M1751" s="2"/>
      <c r="S1751"/>
    </row>
    <row r="1752" spans="13:19">
      <c r="M1752" s="2"/>
      <c r="S1752"/>
    </row>
    <row r="1753" spans="13:19">
      <c r="M1753" s="2"/>
      <c r="S1753"/>
    </row>
    <row r="1754" spans="13:19">
      <c r="M1754" s="2"/>
      <c r="S1754"/>
    </row>
    <row r="1755" spans="13:19">
      <c r="M1755" s="2"/>
      <c r="S1755"/>
    </row>
    <row r="1756" spans="13:19">
      <c r="M1756" s="2"/>
      <c r="S1756"/>
    </row>
    <row r="1757" spans="13:19">
      <c r="M1757" s="2"/>
      <c r="S1757"/>
    </row>
    <row r="1758" spans="13:19">
      <c r="M1758" s="2"/>
      <c r="S1758"/>
    </row>
    <row r="1759" spans="13:19">
      <c r="M1759" s="2"/>
      <c r="S1759"/>
    </row>
    <row r="1760" spans="13:19">
      <c r="M1760" s="2"/>
      <c r="S1760"/>
    </row>
    <row r="1761" spans="13:19">
      <c r="M1761" s="2"/>
      <c r="S1761"/>
    </row>
    <row r="1762" spans="13:19">
      <c r="M1762" s="2"/>
      <c r="S1762"/>
    </row>
    <row r="1763" spans="13:19">
      <c r="M1763" s="2"/>
      <c r="S1763"/>
    </row>
    <row r="1764" spans="13:19">
      <c r="M1764" s="2"/>
      <c r="S1764"/>
    </row>
    <row r="1765" spans="13:19">
      <c r="M1765" s="2"/>
      <c r="S1765"/>
    </row>
    <row r="1766" spans="13:19">
      <c r="M1766" s="2"/>
      <c r="S1766"/>
    </row>
    <row r="1767" spans="13:19">
      <c r="M1767" s="2"/>
      <c r="S1767"/>
    </row>
    <row r="1768" spans="13:19">
      <c r="M1768" s="2"/>
      <c r="S1768"/>
    </row>
    <row r="1769" spans="13:19">
      <c r="M1769" s="2"/>
      <c r="S1769"/>
    </row>
    <row r="1770" spans="13:19">
      <c r="M1770" s="2"/>
      <c r="S1770"/>
    </row>
    <row r="1771" spans="13:19">
      <c r="M1771" s="2"/>
      <c r="S1771"/>
    </row>
    <row r="1772" spans="13:19">
      <c r="M1772" s="2"/>
      <c r="S1772"/>
    </row>
    <row r="1773" spans="13:19">
      <c r="M1773" s="2"/>
      <c r="S1773"/>
    </row>
    <row r="1774" spans="13:19">
      <c r="M1774" s="2"/>
      <c r="S1774"/>
    </row>
    <row r="1775" spans="13:19">
      <c r="M1775" s="2"/>
      <c r="S1775"/>
    </row>
    <row r="1776" spans="13:19">
      <c r="M1776" s="2"/>
      <c r="S1776"/>
    </row>
    <row r="1777" spans="13:19">
      <c r="M1777" s="2"/>
      <c r="S1777"/>
    </row>
    <row r="1778" spans="13:19">
      <c r="M1778" s="2"/>
      <c r="S1778"/>
    </row>
    <row r="1779" spans="13:19">
      <c r="M1779" s="2"/>
      <c r="S1779"/>
    </row>
    <row r="1780" spans="13:19">
      <c r="M1780" s="2"/>
      <c r="S1780"/>
    </row>
    <row r="1781" spans="13:19">
      <c r="M1781" s="2"/>
      <c r="S1781"/>
    </row>
    <row r="1782" spans="13:19">
      <c r="M1782" s="2"/>
      <c r="S1782"/>
    </row>
    <row r="1783" spans="13:19">
      <c r="M1783" s="2"/>
      <c r="S1783"/>
    </row>
    <row r="1784" spans="13:19">
      <c r="M1784" s="2"/>
      <c r="S1784"/>
    </row>
    <row r="1785" spans="13:19">
      <c r="M1785" s="2"/>
      <c r="S1785"/>
    </row>
    <row r="1786" spans="13:19">
      <c r="M1786" s="2"/>
      <c r="S1786"/>
    </row>
    <row r="1787" spans="13:19">
      <c r="M1787" s="2"/>
      <c r="S1787"/>
    </row>
    <row r="1788" spans="13:19">
      <c r="M1788" s="2"/>
      <c r="S1788"/>
    </row>
    <row r="1789" spans="13:19">
      <c r="M1789" s="2"/>
      <c r="S1789"/>
    </row>
    <row r="1790" spans="13:19">
      <c r="M1790" s="2"/>
      <c r="S1790"/>
    </row>
    <row r="1791" spans="13:19">
      <c r="M1791" s="2"/>
      <c r="S1791"/>
    </row>
    <row r="1792" spans="13:19">
      <c r="M1792" s="2"/>
      <c r="S1792"/>
    </row>
    <row r="1793" spans="13:19">
      <c r="M1793" s="2"/>
      <c r="S1793"/>
    </row>
    <row r="1794" spans="13:19">
      <c r="M1794" s="2"/>
      <c r="S1794"/>
    </row>
    <row r="1795" spans="13:19">
      <c r="M1795" s="2"/>
      <c r="S1795"/>
    </row>
    <row r="1796" spans="13:19">
      <c r="M1796" s="2"/>
      <c r="S1796"/>
    </row>
    <row r="1797" spans="13:19">
      <c r="M1797" s="2"/>
      <c r="S1797"/>
    </row>
    <row r="1798" spans="13:19">
      <c r="M1798" s="2"/>
      <c r="S1798"/>
    </row>
    <row r="1799" spans="13:19">
      <c r="M1799" s="2"/>
      <c r="S1799"/>
    </row>
    <row r="1800" spans="13:19">
      <c r="M1800" s="2"/>
      <c r="S1800"/>
    </row>
    <row r="1801" spans="13:19">
      <c r="M1801" s="2"/>
      <c r="S1801"/>
    </row>
    <row r="1802" spans="13:19">
      <c r="M1802" s="2"/>
      <c r="S1802"/>
    </row>
    <row r="1803" spans="13:19">
      <c r="M1803" s="2"/>
      <c r="S1803"/>
    </row>
    <row r="1804" spans="13:19">
      <c r="M1804" s="2"/>
      <c r="S1804"/>
    </row>
    <row r="1805" spans="13:19">
      <c r="M1805" s="2"/>
      <c r="S1805"/>
    </row>
    <row r="1806" spans="13:19">
      <c r="M1806" s="2"/>
      <c r="S1806"/>
    </row>
    <row r="1807" spans="13:19">
      <c r="M1807" s="2"/>
      <c r="S1807"/>
    </row>
    <row r="1808" spans="13:19">
      <c r="M1808" s="2"/>
      <c r="S1808"/>
    </row>
    <row r="1809" spans="13:19">
      <c r="M1809" s="2"/>
      <c r="S1809"/>
    </row>
    <row r="1810" spans="13:19">
      <c r="M1810" s="2"/>
      <c r="S1810"/>
    </row>
    <row r="1811" spans="13:19">
      <c r="M1811" s="2"/>
      <c r="S1811"/>
    </row>
    <row r="1812" spans="13:19">
      <c r="M1812" s="2"/>
      <c r="S1812"/>
    </row>
    <row r="1813" spans="13:19">
      <c r="M1813" s="2"/>
      <c r="S1813"/>
    </row>
    <row r="1814" spans="13:19">
      <c r="M1814" s="2"/>
      <c r="S1814"/>
    </row>
    <row r="1815" spans="13:19">
      <c r="M1815" s="2"/>
      <c r="S1815"/>
    </row>
    <row r="1816" spans="13:19">
      <c r="M1816" s="2"/>
      <c r="S1816"/>
    </row>
    <row r="1817" spans="13:19">
      <c r="M1817" s="2"/>
      <c r="S1817"/>
    </row>
    <row r="1818" spans="13:19">
      <c r="M1818" s="2"/>
      <c r="S1818"/>
    </row>
    <row r="1819" spans="13:19">
      <c r="M1819" s="2"/>
      <c r="S1819"/>
    </row>
    <row r="1820" spans="13:19">
      <c r="M1820" s="2"/>
      <c r="S1820"/>
    </row>
    <row r="1821" spans="13:19">
      <c r="M1821" s="2"/>
      <c r="S1821"/>
    </row>
    <row r="1822" spans="13:19">
      <c r="M1822" s="2"/>
      <c r="S1822"/>
    </row>
    <row r="1823" spans="13:19">
      <c r="M1823" s="2"/>
      <c r="S1823"/>
    </row>
    <row r="1824" spans="13:19">
      <c r="M1824" s="2"/>
      <c r="S1824"/>
    </row>
    <row r="1825" spans="13:19">
      <c r="M1825" s="2"/>
      <c r="S1825"/>
    </row>
    <row r="1826" spans="13:19">
      <c r="M1826" s="2"/>
      <c r="S1826"/>
    </row>
    <row r="1827" spans="13:19">
      <c r="M1827" s="2"/>
      <c r="S1827"/>
    </row>
    <row r="1828" spans="13:19">
      <c r="M1828" s="2"/>
      <c r="S1828"/>
    </row>
    <row r="1829" spans="13:19">
      <c r="M1829" s="2"/>
      <c r="S1829"/>
    </row>
    <row r="1830" spans="13:19">
      <c r="M1830" s="2"/>
      <c r="S1830"/>
    </row>
    <row r="1831" spans="13:19">
      <c r="M1831" s="2"/>
      <c r="S1831"/>
    </row>
    <row r="1832" spans="13:19">
      <c r="M1832" s="2"/>
      <c r="S1832"/>
    </row>
    <row r="1833" spans="13:19">
      <c r="M1833" s="2"/>
      <c r="S1833"/>
    </row>
    <row r="1834" spans="13:19">
      <c r="M1834" s="2"/>
      <c r="S1834"/>
    </row>
    <row r="1835" spans="13:19">
      <c r="M1835" s="2"/>
      <c r="S1835"/>
    </row>
    <row r="1836" spans="13:19">
      <c r="M1836" s="2"/>
      <c r="S1836"/>
    </row>
    <row r="1837" spans="13:19">
      <c r="M1837" s="2"/>
      <c r="S1837"/>
    </row>
    <row r="1838" spans="13:19">
      <c r="M1838" s="2"/>
      <c r="S1838"/>
    </row>
    <row r="1839" spans="13:19">
      <c r="M1839" s="2"/>
      <c r="S1839"/>
    </row>
    <row r="1840" spans="13:19">
      <c r="M1840" s="2"/>
      <c r="S1840"/>
    </row>
    <row r="1841" spans="13:19">
      <c r="M1841" s="2"/>
      <c r="S1841"/>
    </row>
    <row r="1842" spans="13:19">
      <c r="M1842" s="2"/>
      <c r="S1842"/>
    </row>
    <row r="1843" spans="13:19">
      <c r="M1843" s="2"/>
      <c r="S1843"/>
    </row>
    <row r="1844" spans="13:19">
      <c r="M1844" s="2"/>
      <c r="S1844"/>
    </row>
    <row r="1845" spans="13:19">
      <c r="M1845" s="2"/>
      <c r="S1845"/>
    </row>
    <row r="1846" spans="13:19">
      <c r="M1846" s="2"/>
      <c r="S1846"/>
    </row>
    <row r="1847" spans="13:19">
      <c r="M1847" s="2"/>
      <c r="S1847"/>
    </row>
    <row r="1848" spans="13:19">
      <c r="M1848" s="2"/>
      <c r="S1848"/>
    </row>
    <row r="1849" spans="13:19">
      <c r="M1849" s="2"/>
      <c r="S1849"/>
    </row>
    <row r="1850" spans="13:19">
      <c r="M1850" s="2"/>
      <c r="S1850"/>
    </row>
    <row r="1851" spans="13:19">
      <c r="M1851" s="2"/>
      <c r="S1851"/>
    </row>
    <row r="1852" spans="13:19">
      <c r="M1852" s="2"/>
      <c r="S1852"/>
    </row>
    <row r="1853" spans="13:19">
      <c r="M1853" s="2"/>
      <c r="S1853"/>
    </row>
    <row r="1854" spans="13:19">
      <c r="M1854" s="2"/>
      <c r="S1854"/>
    </row>
    <row r="1855" spans="13:19">
      <c r="M1855" s="2"/>
      <c r="S1855"/>
    </row>
    <row r="1856" spans="13:19">
      <c r="M1856" s="2"/>
      <c r="S1856"/>
    </row>
    <row r="1857" spans="13:19">
      <c r="M1857" s="2"/>
      <c r="S1857"/>
    </row>
    <row r="1858" spans="13:19">
      <c r="M1858" s="2"/>
      <c r="S1858"/>
    </row>
    <row r="1859" spans="13:19">
      <c r="M1859" s="2"/>
      <c r="S1859"/>
    </row>
    <row r="1860" spans="13:19">
      <c r="M1860" s="2"/>
      <c r="S1860"/>
    </row>
    <row r="1861" spans="13:19">
      <c r="M1861" s="2"/>
      <c r="S1861"/>
    </row>
    <row r="1862" spans="13:19">
      <c r="M1862" s="2"/>
      <c r="S1862"/>
    </row>
    <row r="1863" spans="13:19">
      <c r="M1863" s="2"/>
      <c r="S1863"/>
    </row>
    <row r="1864" spans="13:19">
      <c r="M1864" s="2"/>
      <c r="S1864"/>
    </row>
    <row r="1865" spans="13:19">
      <c r="M1865" s="2"/>
      <c r="S1865"/>
    </row>
    <row r="1866" spans="13:19">
      <c r="M1866" s="2"/>
      <c r="S1866"/>
    </row>
    <row r="1867" spans="13:19">
      <c r="M1867" s="2"/>
      <c r="S1867"/>
    </row>
    <row r="1868" spans="13:19">
      <c r="M1868" s="2"/>
      <c r="S1868"/>
    </row>
    <row r="1869" spans="13:19">
      <c r="M1869" s="2"/>
      <c r="S1869"/>
    </row>
    <row r="1870" spans="13:19">
      <c r="M1870" s="2"/>
      <c r="S1870"/>
    </row>
    <row r="1871" spans="13:19">
      <c r="M1871" s="2"/>
      <c r="S1871"/>
    </row>
    <row r="1872" spans="13:19">
      <c r="M1872" s="2"/>
      <c r="S1872"/>
    </row>
    <row r="1873" spans="13:19">
      <c r="M1873" s="2"/>
      <c r="S1873"/>
    </row>
    <row r="1874" spans="13:19">
      <c r="M1874" s="2"/>
      <c r="S1874"/>
    </row>
    <row r="1875" spans="13:19">
      <c r="M1875" s="2"/>
      <c r="S1875"/>
    </row>
    <row r="1876" spans="13:19">
      <c r="M1876" s="2"/>
      <c r="S1876"/>
    </row>
    <row r="1877" spans="13:19">
      <c r="M1877" s="2"/>
      <c r="S1877"/>
    </row>
    <row r="1878" spans="13:19">
      <c r="M1878" s="2"/>
      <c r="S1878"/>
    </row>
    <row r="1879" spans="13:19">
      <c r="M1879" s="2"/>
      <c r="S1879"/>
    </row>
    <row r="1880" spans="13:19">
      <c r="M1880" s="2"/>
      <c r="S1880"/>
    </row>
    <row r="1881" spans="13:19">
      <c r="M1881" s="2"/>
      <c r="S1881"/>
    </row>
    <row r="1882" spans="13:19">
      <c r="M1882" s="2"/>
      <c r="S1882"/>
    </row>
    <row r="1883" spans="13:19">
      <c r="M1883" s="2"/>
      <c r="S1883"/>
    </row>
    <row r="1884" spans="13:19">
      <c r="M1884" s="2"/>
      <c r="S1884"/>
    </row>
    <row r="1885" spans="13:19">
      <c r="M1885" s="2"/>
      <c r="S1885"/>
    </row>
    <row r="1886" spans="13:19">
      <c r="M1886" s="2"/>
      <c r="S1886"/>
    </row>
    <row r="1887" spans="13:19">
      <c r="M1887" s="2"/>
      <c r="S1887"/>
    </row>
    <row r="1888" spans="13:19">
      <c r="M1888" s="2"/>
      <c r="S1888"/>
    </row>
    <row r="1889" spans="13:19">
      <c r="M1889" s="2"/>
      <c r="S1889"/>
    </row>
    <row r="1890" spans="13:19">
      <c r="M1890" s="2"/>
      <c r="S1890"/>
    </row>
    <row r="1891" spans="13:19">
      <c r="M1891" s="2"/>
      <c r="S1891"/>
    </row>
    <row r="1892" spans="13:19">
      <c r="M1892" s="2"/>
      <c r="S1892"/>
    </row>
    <row r="1893" spans="13:19">
      <c r="M1893" s="2"/>
      <c r="S1893"/>
    </row>
    <row r="1894" spans="13:19">
      <c r="M1894" s="2"/>
      <c r="S1894"/>
    </row>
    <row r="1895" spans="13:19">
      <c r="M1895" s="2"/>
      <c r="S1895"/>
    </row>
    <row r="1896" spans="13:19">
      <c r="M1896" s="2"/>
      <c r="S1896"/>
    </row>
    <row r="1897" spans="13:19">
      <c r="M1897" s="2"/>
      <c r="S1897"/>
    </row>
    <row r="1898" spans="13:19">
      <c r="M1898" s="2"/>
      <c r="S1898"/>
    </row>
    <row r="1899" spans="13:19">
      <c r="M1899" s="2"/>
      <c r="S1899"/>
    </row>
    <row r="1900" spans="13:19">
      <c r="M1900" s="2"/>
      <c r="S1900"/>
    </row>
    <row r="1901" spans="13:19">
      <c r="M1901" s="2"/>
      <c r="S1901"/>
    </row>
    <row r="1902" spans="13:19">
      <c r="M1902" s="2"/>
      <c r="S1902"/>
    </row>
    <row r="1903" spans="13:19">
      <c r="M1903" s="2"/>
      <c r="S1903"/>
    </row>
    <row r="1904" spans="13:19">
      <c r="M1904" s="2"/>
      <c r="S1904"/>
    </row>
    <row r="1905" spans="13:19">
      <c r="M1905" s="2"/>
      <c r="S1905"/>
    </row>
    <row r="1906" spans="13:19">
      <c r="M1906" s="2"/>
      <c r="S1906"/>
    </row>
    <row r="1907" spans="13:19">
      <c r="M1907" s="2"/>
      <c r="S1907"/>
    </row>
    <row r="1908" spans="13:19">
      <c r="M1908" s="2"/>
      <c r="S1908"/>
    </row>
    <row r="1909" spans="13:19">
      <c r="M1909" s="2"/>
      <c r="S1909"/>
    </row>
    <row r="1910" spans="13:19">
      <c r="M1910" s="2"/>
      <c r="S1910"/>
    </row>
    <row r="1911" spans="13:19">
      <c r="M1911" s="2"/>
      <c r="S1911"/>
    </row>
    <row r="1912" spans="13:19">
      <c r="M1912" s="2"/>
      <c r="S1912"/>
    </row>
    <row r="1913" spans="13:19">
      <c r="M1913" s="2"/>
      <c r="S1913"/>
    </row>
    <row r="1914" spans="13:19">
      <c r="M1914" s="2"/>
      <c r="S1914"/>
    </row>
    <row r="1915" spans="13:19">
      <c r="M1915" s="2"/>
      <c r="S1915"/>
    </row>
    <row r="1916" spans="13:19">
      <c r="M1916" s="2"/>
      <c r="S1916"/>
    </row>
    <row r="1917" spans="13:19">
      <c r="M1917" s="2"/>
      <c r="S1917"/>
    </row>
    <row r="1918" spans="13:19">
      <c r="M1918" s="2"/>
      <c r="S1918"/>
    </row>
    <row r="1919" spans="13:19">
      <c r="M1919" s="2"/>
      <c r="S1919"/>
    </row>
    <row r="1920" spans="13:19">
      <c r="M1920" s="2"/>
      <c r="S1920"/>
    </row>
    <row r="1921" spans="13:19">
      <c r="M1921" s="2"/>
      <c r="S1921"/>
    </row>
    <row r="1922" spans="13:19">
      <c r="M1922" s="2"/>
      <c r="S1922"/>
    </row>
    <row r="1923" spans="13:19">
      <c r="M1923" s="2"/>
      <c r="S1923"/>
    </row>
    <row r="1924" spans="13:19">
      <c r="M1924" s="2"/>
      <c r="S1924"/>
    </row>
    <row r="1925" spans="13:19">
      <c r="M1925" s="2"/>
      <c r="S1925"/>
    </row>
    <row r="1926" spans="13:19">
      <c r="M1926" s="2"/>
      <c r="S1926"/>
    </row>
    <row r="1927" spans="13:19">
      <c r="M1927" s="2"/>
      <c r="S1927"/>
    </row>
    <row r="1928" spans="13:19">
      <c r="M1928" s="2"/>
      <c r="S1928"/>
    </row>
    <row r="1929" spans="13:19">
      <c r="M1929" s="2"/>
      <c r="S1929"/>
    </row>
    <row r="1930" spans="13:19">
      <c r="M1930" s="2"/>
      <c r="S1930"/>
    </row>
    <row r="1931" spans="13:19">
      <c r="M1931" s="2"/>
      <c r="S1931"/>
    </row>
    <row r="1932" spans="13:19">
      <c r="M1932" s="2"/>
      <c r="S1932"/>
    </row>
    <row r="1933" spans="13:19">
      <c r="M1933" s="2"/>
      <c r="S1933"/>
    </row>
    <row r="1934" spans="13:19">
      <c r="M1934" s="2"/>
      <c r="S1934"/>
    </row>
    <row r="1935" spans="13:19">
      <c r="M1935" s="2"/>
      <c r="S1935"/>
    </row>
    <row r="1936" spans="13:19">
      <c r="M1936" s="2"/>
      <c r="S1936"/>
    </row>
    <row r="1937" spans="13:19">
      <c r="M1937" s="2"/>
      <c r="S1937"/>
    </row>
    <row r="1938" spans="13:19">
      <c r="M1938" s="2"/>
      <c r="S1938"/>
    </row>
    <row r="1939" spans="13:19">
      <c r="M1939" s="2"/>
      <c r="S1939"/>
    </row>
    <row r="1940" spans="13:19">
      <c r="M1940" s="2"/>
      <c r="S1940"/>
    </row>
    <row r="1941" spans="13:19">
      <c r="M1941" s="2"/>
      <c r="S1941"/>
    </row>
    <row r="1942" spans="13:19">
      <c r="M1942" s="2"/>
      <c r="S1942"/>
    </row>
    <row r="1943" spans="13:19">
      <c r="M1943" s="2"/>
      <c r="S1943"/>
    </row>
    <row r="1944" spans="13:19">
      <c r="M1944" s="2"/>
      <c r="S1944"/>
    </row>
    <row r="1945" spans="13:19">
      <c r="M1945" s="2"/>
      <c r="S1945"/>
    </row>
    <row r="1946" spans="13:19">
      <c r="M1946" s="2"/>
      <c r="S1946"/>
    </row>
    <row r="1947" spans="13:19">
      <c r="M1947" s="2"/>
      <c r="S1947"/>
    </row>
    <row r="1948" spans="13:19">
      <c r="M1948" s="2"/>
      <c r="S1948"/>
    </row>
    <row r="1949" spans="13:19">
      <c r="M1949" s="2"/>
      <c r="S1949"/>
    </row>
    <row r="1950" spans="13:19">
      <c r="M1950" s="2"/>
      <c r="S1950"/>
    </row>
    <row r="1951" spans="13:19">
      <c r="M1951" s="2"/>
      <c r="S1951"/>
    </row>
    <row r="1952" spans="13:19">
      <c r="M1952" s="2"/>
      <c r="S1952"/>
    </row>
    <row r="1953" spans="13:19">
      <c r="M1953" s="2"/>
      <c r="S1953"/>
    </row>
    <row r="1954" spans="13:19">
      <c r="M1954" s="2"/>
      <c r="S1954"/>
    </row>
    <row r="1955" spans="13:19">
      <c r="M1955" s="2"/>
      <c r="S1955"/>
    </row>
    <row r="1956" spans="13:19">
      <c r="M1956" s="2"/>
      <c r="S1956"/>
    </row>
    <row r="1957" spans="13:19">
      <c r="M1957" s="2"/>
      <c r="S1957"/>
    </row>
    <row r="1958" spans="13:19">
      <c r="M1958" s="2"/>
      <c r="S1958"/>
    </row>
    <row r="1959" spans="13:19">
      <c r="M1959" s="2"/>
      <c r="S1959"/>
    </row>
    <row r="1960" spans="13:19">
      <c r="M1960" s="2"/>
      <c r="S1960"/>
    </row>
    <row r="1961" spans="13:19">
      <c r="M1961" s="2"/>
      <c r="S1961"/>
    </row>
    <row r="1962" spans="13:19">
      <c r="M1962" s="2"/>
      <c r="S1962"/>
    </row>
    <row r="1963" spans="13:19">
      <c r="M1963" s="2"/>
      <c r="S1963"/>
    </row>
    <row r="1964" spans="13:19">
      <c r="M1964" s="2"/>
      <c r="S1964"/>
    </row>
    <row r="1965" spans="13:19">
      <c r="M1965" s="2"/>
      <c r="S1965"/>
    </row>
    <row r="1966" spans="13:19">
      <c r="M1966" s="2"/>
      <c r="S1966"/>
    </row>
    <row r="1967" spans="13:19">
      <c r="M1967" s="2"/>
      <c r="S1967"/>
    </row>
    <row r="1968" spans="13:19">
      <c r="M1968" s="2"/>
      <c r="S1968"/>
    </row>
    <row r="1969" spans="13:19">
      <c r="M1969" s="2"/>
      <c r="S1969"/>
    </row>
    <row r="1970" spans="13:19">
      <c r="M1970" s="2"/>
      <c r="S1970"/>
    </row>
    <row r="1971" spans="13:19">
      <c r="M1971" s="2"/>
      <c r="S1971"/>
    </row>
    <row r="1972" spans="13:19">
      <c r="M1972" s="2"/>
      <c r="S1972"/>
    </row>
    <row r="1973" spans="13:19">
      <c r="M1973" s="2"/>
      <c r="S1973"/>
    </row>
    <row r="1974" spans="13:19">
      <c r="M1974" s="2"/>
      <c r="S1974"/>
    </row>
    <row r="1975" spans="13:19">
      <c r="M1975" s="2"/>
      <c r="S1975"/>
    </row>
    <row r="1976" spans="13:19">
      <c r="M1976" s="2"/>
      <c r="S1976"/>
    </row>
    <row r="1977" spans="13:19">
      <c r="M1977" s="2"/>
      <c r="S1977"/>
    </row>
    <row r="1978" spans="13:19">
      <c r="M1978" s="2"/>
      <c r="S1978"/>
    </row>
    <row r="1979" spans="13:19">
      <c r="M1979" s="2"/>
      <c r="S1979"/>
    </row>
    <row r="1980" spans="13:19">
      <c r="M1980" s="2"/>
      <c r="S1980"/>
    </row>
    <row r="1981" spans="13:19">
      <c r="M1981" s="2"/>
      <c r="S1981"/>
    </row>
    <row r="1982" spans="13:19">
      <c r="M1982" s="2"/>
      <c r="S1982"/>
    </row>
    <row r="1983" spans="13:19">
      <c r="M1983" s="2"/>
      <c r="S1983"/>
    </row>
    <row r="1984" spans="13:19">
      <c r="M1984" s="2"/>
      <c r="S1984"/>
    </row>
    <row r="1985" spans="13:19">
      <c r="M1985" s="2"/>
      <c r="S1985"/>
    </row>
    <row r="1986" spans="13:19">
      <c r="M1986" s="2"/>
      <c r="S1986"/>
    </row>
    <row r="1987" spans="13:19">
      <c r="M1987" s="2"/>
      <c r="S1987"/>
    </row>
    <row r="1988" spans="13:19">
      <c r="M1988" s="2"/>
      <c r="S1988"/>
    </row>
    <row r="1989" spans="13:19">
      <c r="M1989" s="2"/>
      <c r="S1989"/>
    </row>
    <row r="1990" spans="13:19">
      <c r="M1990" s="2"/>
      <c r="S1990"/>
    </row>
    <row r="1991" spans="13:19">
      <c r="M1991" s="2"/>
      <c r="S1991"/>
    </row>
    <row r="1992" spans="13:19">
      <c r="M1992" s="2"/>
      <c r="S1992"/>
    </row>
    <row r="1993" spans="13:19">
      <c r="M1993" s="2"/>
      <c r="S1993"/>
    </row>
    <row r="1994" spans="13:19">
      <c r="M1994" s="2"/>
      <c r="S1994"/>
    </row>
    <row r="1995" spans="13:19">
      <c r="M1995" s="2"/>
      <c r="S1995"/>
    </row>
    <row r="1996" spans="13:19">
      <c r="M1996" s="2"/>
      <c r="S1996"/>
    </row>
    <row r="1997" spans="13:19">
      <c r="M1997" s="2"/>
      <c r="S1997"/>
    </row>
    <row r="1998" spans="13:19">
      <c r="M1998" s="2"/>
      <c r="S1998"/>
    </row>
    <row r="1999" spans="13:19">
      <c r="M1999" s="2"/>
      <c r="S1999"/>
    </row>
    <row r="2000" spans="13:19">
      <c r="M2000" s="2"/>
      <c r="S2000"/>
    </row>
    <row r="2001" spans="13:19">
      <c r="M2001" s="2"/>
      <c r="S2001"/>
    </row>
    <row r="2002" spans="13:19">
      <c r="M2002" s="2"/>
      <c r="S2002"/>
    </row>
    <row r="2003" spans="13:19">
      <c r="M2003" s="2"/>
      <c r="S2003"/>
    </row>
    <row r="2004" spans="13:19">
      <c r="M2004" s="2"/>
      <c r="S2004"/>
    </row>
    <row r="2005" spans="13:19">
      <c r="M2005" s="2"/>
      <c r="S2005"/>
    </row>
    <row r="2006" spans="13:19">
      <c r="M2006" s="2"/>
      <c r="S2006"/>
    </row>
    <row r="2007" spans="13:19">
      <c r="M2007" s="2"/>
      <c r="S2007"/>
    </row>
    <row r="2008" spans="13:19">
      <c r="M2008" s="2"/>
      <c r="S2008"/>
    </row>
    <row r="2009" spans="13:19">
      <c r="M2009" s="2"/>
      <c r="S2009"/>
    </row>
    <row r="2010" spans="13:19">
      <c r="M2010" s="2"/>
      <c r="S2010"/>
    </row>
    <row r="2011" spans="13:19">
      <c r="M2011" s="2"/>
      <c r="S2011"/>
    </row>
    <row r="2012" spans="13:19">
      <c r="M2012" s="2"/>
      <c r="S2012"/>
    </row>
    <row r="2013" spans="13:19">
      <c r="M2013" s="2"/>
      <c r="S2013"/>
    </row>
    <row r="2014" spans="13:19">
      <c r="M2014" s="2"/>
      <c r="S2014"/>
    </row>
    <row r="2015" spans="13:19">
      <c r="M2015" s="2"/>
      <c r="S2015"/>
    </row>
    <row r="2016" spans="13:19">
      <c r="M2016" s="2"/>
      <c r="S2016"/>
    </row>
    <row r="2017" spans="13:19">
      <c r="M2017" s="2"/>
      <c r="S2017"/>
    </row>
    <row r="2018" spans="13:19">
      <c r="M2018" s="2"/>
      <c r="S2018"/>
    </row>
    <row r="2019" spans="13:19">
      <c r="M2019" s="2"/>
      <c r="S2019"/>
    </row>
    <row r="2020" spans="13:19">
      <c r="M2020" s="2"/>
      <c r="S2020"/>
    </row>
    <row r="2021" spans="13:19">
      <c r="M2021" s="2"/>
      <c r="S2021"/>
    </row>
    <row r="2022" spans="13:19">
      <c r="M2022" s="2"/>
      <c r="S2022"/>
    </row>
    <row r="2023" spans="13:19">
      <c r="M2023" s="2"/>
      <c r="S2023"/>
    </row>
    <row r="2024" spans="13:19">
      <c r="M2024" s="2"/>
      <c r="S2024"/>
    </row>
    <row r="2025" spans="13:19">
      <c r="M2025" s="2"/>
      <c r="S2025"/>
    </row>
    <row r="2026" spans="13:19">
      <c r="M2026" s="2"/>
      <c r="S2026"/>
    </row>
    <row r="2027" spans="13:19">
      <c r="M2027" s="2"/>
      <c r="S2027"/>
    </row>
    <row r="2028" spans="13:19">
      <c r="M2028" s="2"/>
      <c r="S2028"/>
    </row>
    <row r="2029" spans="13:19">
      <c r="M2029" s="2"/>
      <c r="S2029"/>
    </row>
    <row r="2030" spans="13:19">
      <c r="M2030" s="2"/>
      <c r="S2030"/>
    </row>
    <row r="2031" spans="13:19">
      <c r="M2031" s="2"/>
      <c r="S2031"/>
    </row>
    <row r="2032" spans="13:19">
      <c r="M2032" s="2"/>
      <c r="S2032"/>
    </row>
    <row r="2033" spans="13:19">
      <c r="M2033" s="2"/>
      <c r="S2033"/>
    </row>
    <row r="2034" spans="13:19">
      <c r="M2034" s="2"/>
      <c r="S2034"/>
    </row>
    <row r="2035" spans="13:19">
      <c r="M2035" s="2"/>
      <c r="S2035"/>
    </row>
    <row r="2036" spans="13:19">
      <c r="M2036" s="2"/>
      <c r="S2036"/>
    </row>
    <row r="2037" spans="13:19">
      <c r="M2037" s="2"/>
      <c r="S2037"/>
    </row>
    <row r="2038" spans="13:19">
      <c r="M2038" s="2"/>
      <c r="S2038"/>
    </row>
    <row r="2039" spans="13:19">
      <c r="M2039" s="2"/>
      <c r="S2039"/>
    </row>
    <row r="2040" spans="13:19">
      <c r="M2040" s="2"/>
      <c r="S2040"/>
    </row>
    <row r="2041" spans="13:19">
      <c r="M2041" s="2"/>
      <c r="S2041"/>
    </row>
    <row r="2042" spans="13:19">
      <c r="M2042" s="2"/>
      <c r="S2042"/>
    </row>
    <row r="2043" spans="13:19">
      <c r="M2043" s="2"/>
      <c r="S2043"/>
    </row>
    <row r="2044" spans="13:19">
      <c r="M2044" s="2"/>
      <c r="S2044"/>
    </row>
    <row r="2045" spans="13:19">
      <c r="M2045" s="2"/>
      <c r="S2045"/>
    </row>
    <row r="2046" spans="13:19">
      <c r="M2046" s="2"/>
      <c r="S2046"/>
    </row>
    <row r="2047" spans="13:19">
      <c r="M2047" s="2"/>
      <c r="S2047"/>
    </row>
    <row r="2048" spans="13:19">
      <c r="M2048" s="2"/>
      <c r="S2048"/>
    </row>
    <row r="2049" spans="13:19">
      <c r="M2049" s="2"/>
      <c r="S2049"/>
    </row>
    <row r="2050" spans="13:19">
      <c r="M2050" s="2"/>
      <c r="S2050"/>
    </row>
    <row r="2051" spans="13:19">
      <c r="M2051" s="2"/>
      <c r="S2051"/>
    </row>
    <row r="2052" spans="13:19">
      <c r="M2052" s="2"/>
      <c r="S2052"/>
    </row>
    <row r="2053" spans="13:19">
      <c r="M2053" s="2"/>
      <c r="S2053"/>
    </row>
    <row r="2054" spans="13:19">
      <c r="M2054" s="2"/>
      <c r="S2054"/>
    </row>
    <row r="2055" spans="13:19">
      <c r="M2055" s="2"/>
      <c r="S2055"/>
    </row>
    <row r="2056" spans="13:19">
      <c r="M2056" s="2"/>
      <c r="S2056"/>
    </row>
    <row r="2057" spans="13:19">
      <c r="M2057" s="2"/>
      <c r="S2057"/>
    </row>
    <row r="2058" spans="13:19">
      <c r="M2058" s="2"/>
      <c r="S2058"/>
    </row>
    <row r="2059" spans="13:19">
      <c r="S2059"/>
    </row>
    <row r="2060" spans="13:19">
      <c r="S2060"/>
    </row>
    <row r="2061" spans="13:19">
      <c r="S2061"/>
    </row>
    <row r="2062" spans="13:19">
      <c r="S2062"/>
    </row>
    <row r="2063" spans="13:19">
      <c r="S2063"/>
    </row>
    <row r="2064" spans="13:19">
      <c r="S2064"/>
    </row>
    <row r="2065" spans="19:19">
      <c r="S2065"/>
    </row>
    <row r="2066" spans="19:19">
      <c r="S2066"/>
    </row>
    <row r="2067" spans="19:19">
      <c r="S2067"/>
    </row>
    <row r="2068" spans="19:19">
      <c r="S2068"/>
    </row>
    <row r="2069" spans="19:19">
      <c r="S2069"/>
    </row>
    <row r="2070" spans="19:19">
      <c r="S2070"/>
    </row>
    <row r="2071" spans="19:19">
      <c r="S2071"/>
    </row>
    <row r="2072" spans="19:19">
      <c r="S2072"/>
    </row>
    <row r="2073" spans="19:19">
      <c r="S2073"/>
    </row>
    <row r="2074" spans="19:19">
      <c r="S2074"/>
    </row>
    <row r="2075" spans="19:19">
      <c r="S2075"/>
    </row>
    <row r="2076" spans="19:19">
      <c r="S2076"/>
    </row>
    <row r="2077" spans="19:19">
      <c r="S2077"/>
    </row>
    <row r="2078" spans="19:19">
      <c r="S2078"/>
    </row>
    <row r="2079" spans="19:19">
      <c r="S2079"/>
    </row>
    <row r="2080" spans="19:19">
      <c r="S2080"/>
    </row>
    <row r="2081" spans="19:19">
      <c r="S2081"/>
    </row>
    <row r="2082" spans="19:19">
      <c r="S2082"/>
    </row>
    <row r="2083" spans="19:19">
      <c r="S2083"/>
    </row>
    <row r="2084" spans="19:19">
      <c r="S2084"/>
    </row>
    <row r="2085" spans="19:19">
      <c r="S2085"/>
    </row>
    <row r="2086" spans="19:19">
      <c r="S2086"/>
    </row>
    <row r="2087" spans="19:19">
      <c r="S2087"/>
    </row>
    <row r="2088" spans="19:19">
      <c r="S2088"/>
    </row>
    <row r="2089" spans="19:19">
      <c r="S2089"/>
    </row>
    <row r="2090" spans="19:19">
      <c r="S2090"/>
    </row>
    <row r="2091" spans="19:19">
      <c r="S2091"/>
    </row>
    <row r="2092" spans="19:19">
      <c r="S2092"/>
    </row>
    <row r="2093" spans="19:19">
      <c r="S2093"/>
    </row>
    <row r="2094" spans="19:19">
      <c r="S2094"/>
    </row>
    <row r="2095" spans="19:19">
      <c r="S2095"/>
    </row>
    <row r="2096" spans="19:19">
      <c r="S2096"/>
    </row>
    <row r="2097" spans="19:19">
      <c r="S2097"/>
    </row>
    <row r="2098" spans="19:19">
      <c r="S2098"/>
    </row>
    <row r="2099" spans="19:19">
      <c r="S2099"/>
    </row>
    <row r="2100" spans="19:19">
      <c r="S2100"/>
    </row>
    <row r="2101" spans="19:19">
      <c r="S2101"/>
    </row>
    <row r="2102" spans="19:19">
      <c r="S2102"/>
    </row>
    <row r="2103" spans="19:19">
      <c r="S2103"/>
    </row>
    <row r="2104" spans="19:19">
      <c r="S2104"/>
    </row>
    <row r="2105" spans="19:19">
      <c r="S2105"/>
    </row>
    <row r="2106" spans="19:19">
      <c r="S2106"/>
    </row>
    <row r="2107" spans="19:19">
      <c r="S2107"/>
    </row>
    <row r="2108" spans="19:19">
      <c r="S2108"/>
    </row>
    <row r="2109" spans="19:19">
      <c r="S2109"/>
    </row>
    <row r="2110" spans="19:19">
      <c r="S2110"/>
    </row>
    <row r="2111" spans="19:19">
      <c r="S2111"/>
    </row>
    <row r="2112" spans="19:19">
      <c r="S2112"/>
    </row>
    <row r="2113" spans="19:19">
      <c r="S2113"/>
    </row>
    <row r="2114" spans="19:19">
      <c r="S2114"/>
    </row>
    <row r="2115" spans="19:19">
      <c r="S2115"/>
    </row>
    <row r="2116" spans="19:19">
      <c r="S2116"/>
    </row>
    <row r="2117" spans="19:19">
      <c r="S2117"/>
    </row>
    <row r="2118" spans="19:19">
      <c r="S2118"/>
    </row>
    <row r="2119" spans="19:19">
      <c r="S2119"/>
    </row>
    <row r="2120" spans="19:19">
      <c r="S2120"/>
    </row>
    <row r="2121" spans="19:19">
      <c r="S2121"/>
    </row>
    <row r="2122" spans="19:19">
      <c r="S2122"/>
    </row>
    <row r="2123" spans="19:19">
      <c r="S2123"/>
    </row>
    <row r="2124" spans="19:19">
      <c r="S2124"/>
    </row>
    <row r="2125" spans="19:19">
      <c r="S2125"/>
    </row>
    <row r="2126" spans="19:19">
      <c r="S2126"/>
    </row>
    <row r="2127" spans="19:19">
      <c r="S2127"/>
    </row>
    <row r="2128" spans="19:19">
      <c r="S2128"/>
    </row>
    <row r="2129" spans="19:19">
      <c r="S2129"/>
    </row>
    <row r="2130" spans="19:19">
      <c r="S2130"/>
    </row>
    <row r="2131" spans="19:19">
      <c r="S2131"/>
    </row>
    <row r="2132" spans="19:19">
      <c r="S2132"/>
    </row>
    <row r="2133" spans="19:19">
      <c r="S2133"/>
    </row>
    <row r="2134" spans="19:19">
      <c r="S2134"/>
    </row>
    <row r="2135" spans="19:19">
      <c r="S2135"/>
    </row>
    <row r="2136" spans="19:19">
      <c r="S2136"/>
    </row>
    <row r="2137" spans="19:19">
      <c r="S2137"/>
    </row>
    <row r="2138" spans="19:19">
      <c r="S2138"/>
    </row>
    <row r="2139" spans="19:19">
      <c r="S2139"/>
    </row>
    <row r="2140" spans="19:19">
      <c r="S2140"/>
    </row>
    <row r="2141" spans="19:19">
      <c r="S2141"/>
    </row>
    <row r="2142" spans="19:19">
      <c r="S2142"/>
    </row>
    <row r="2143" spans="19:19">
      <c r="S2143"/>
    </row>
    <row r="2144" spans="19:19">
      <c r="S2144"/>
    </row>
    <row r="2145" spans="19:19">
      <c r="S2145"/>
    </row>
    <row r="2146" spans="19:19">
      <c r="S2146"/>
    </row>
    <row r="2147" spans="19:19">
      <c r="S2147"/>
    </row>
    <row r="2148" spans="19:19">
      <c r="S2148"/>
    </row>
    <row r="2149" spans="19:19">
      <c r="S2149"/>
    </row>
    <row r="2150" spans="19:19">
      <c r="S2150"/>
    </row>
    <row r="2151" spans="19:19">
      <c r="S2151"/>
    </row>
    <row r="2152" spans="19:19">
      <c r="S2152"/>
    </row>
    <row r="2153" spans="19:19">
      <c r="S2153"/>
    </row>
    <row r="2154" spans="19:19">
      <c r="S2154"/>
    </row>
    <row r="2155" spans="19:19">
      <c r="S2155"/>
    </row>
    <row r="2156" spans="19:19">
      <c r="S2156"/>
    </row>
    <row r="2157" spans="19:19">
      <c r="S2157"/>
    </row>
    <row r="2158" spans="19:19">
      <c r="S2158"/>
    </row>
    <row r="2159" spans="19:19">
      <c r="S2159"/>
    </row>
    <row r="2160" spans="19:19">
      <c r="S2160"/>
    </row>
    <row r="2161" spans="19:19">
      <c r="S2161"/>
    </row>
    <row r="2162" spans="19:19">
      <c r="S2162"/>
    </row>
    <row r="2163" spans="19:19">
      <c r="S2163"/>
    </row>
    <row r="2164" spans="19:19">
      <c r="S2164"/>
    </row>
    <row r="2165" spans="19:19">
      <c r="S216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2020-09-02T11:10:06Z</dcterms:modified>
</cp:coreProperties>
</file>