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Tree\ApsimX\Prototypes\Chicory\"/>
    </mc:Choice>
  </mc:AlternateContent>
  <bookViews>
    <workbookView xWindow="0" yWindow="0" windowWidth="21540" windowHeight="8820"/>
  </bookViews>
  <sheets>
    <sheet name="LURFDM" sheetId="2" r:id="rId1"/>
  </sheets>
  <definedNames>
    <definedName name="_xlnm._FilterDatabase" localSheetId="0" hidden="1">LURFDM!$A$1:$AA$1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07" i="2" l="1"/>
  <c r="X382" i="2" l="1"/>
  <c r="V382" i="2"/>
  <c r="Y382" i="2" s="1"/>
  <c r="X381" i="2"/>
  <c r="V381" i="2"/>
  <c r="Y381" i="2" s="1"/>
  <c r="X380" i="2"/>
  <c r="V380" i="2"/>
  <c r="Y380" i="2" s="1"/>
  <c r="X379" i="2"/>
  <c r="V379" i="2"/>
  <c r="Y379" i="2" s="1"/>
  <c r="X378" i="2"/>
  <c r="V378" i="2"/>
  <c r="Y378" i="2" s="1"/>
  <c r="X377" i="2"/>
  <c r="V377" i="2"/>
  <c r="Y377" i="2" s="1"/>
  <c r="X376" i="2"/>
  <c r="V376" i="2"/>
  <c r="Y376" i="2" s="1"/>
  <c r="X375" i="2"/>
  <c r="V375" i="2"/>
  <c r="Y375" i="2" s="1"/>
  <c r="X374" i="2"/>
  <c r="V374" i="2"/>
  <c r="Y374" i="2" s="1"/>
  <c r="X373" i="2"/>
  <c r="V373" i="2"/>
  <c r="Y373" i="2" s="1"/>
  <c r="X372" i="2"/>
  <c r="V372" i="2"/>
  <c r="Y372" i="2" s="1"/>
  <c r="X371" i="2"/>
  <c r="V371" i="2"/>
  <c r="Y371" i="2" s="1"/>
  <c r="X370" i="2"/>
  <c r="V370" i="2"/>
  <c r="Y370" i="2" s="1"/>
  <c r="X369" i="2"/>
  <c r="V369" i="2"/>
  <c r="Y369" i="2" s="1"/>
  <c r="X368" i="2"/>
  <c r="V368" i="2"/>
  <c r="Y368" i="2" s="1"/>
  <c r="X367" i="2"/>
  <c r="V367" i="2"/>
  <c r="Y367" i="2" s="1"/>
  <c r="X366" i="2"/>
  <c r="V366" i="2"/>
  <c r="Y366" i="2" s="1"/>
  <c r="X365" i="2"/>
  <c r="V365" i="2"/>
  <c r="Y365" i="2" s="1"/>
  <c r="X364" i="2"/>
  <c r="V364" i="2"/>
  <c r="Y364" i="2" s="1"/>
  <c r="X363" i="2"/>
  <c r="V363" i="2"/>
  <c r="Y363" i="2" s="1"/>
  <c r="X362" i="2"/>
  <c r="V362" i="2"/>
  <c r="Y362" i="2" s="1"/>
  <c r="X361" i="2"/>
  <c r="V361" i="2"/>
  <c r="Y361" i="2" s="1"/>
  <c r="X360" i="2"/>
  <c r="V360" i="2"/>
  <c r="Y360" i="2" s="1"/>
  <c r="X359" i="2"/>
  <c r="V359" i="2"/>
  <c r="Y359" i="2" s="1"/>
  <c r="X406" i="2"/>
  <c r="V406" i="2"/>
  <c r="Y406" i="2" s="1"/>
  <c r="X405" i="2"/>
  <c r="V405" i="2"/>
  <c r="Y405" i="2" s="1"/>
  <c r="X404" i="2"/>
  <c r="V404" i="2"/>
  <c r="Y404" i="2" s="1"/>
  <c r="X403" i="2"/>
  <c r="V403" i="2"/>
  <c r="Y403" i="2" s="1"/>
  <c r="X402" i="2"/>
  <c r="V402" i="2"/>
  <c r="Y402" i="2" s="1"/>
  <c r="X401" i="2"/>
  <c r="V401" i="2"/>
  <c r="Y401" i="2" s="1"/>
  <c r="X400" i="2"/>
  <c r="V400" i="2"/>
  <c r="Y400" i="2" s="1"/>
  <c r="X399" i="2"/>
  <c r="V399" i="2"/>
  <c r="Y399" i="2" s="1"/>
  <c r="X398" i="2"/>
  <c r="V398" i="2"/>
  <c r="Y398" i="2" s="1"/>
  <c r="X397" i="2"/>
  <c r="V397" i="2"/>
  <c r="Y397" i="2" s="1"/>
  <c r="X396" i="2"/>
  <c r="V396" i="2"/>
  <c r="Y396" i="2" s="1"/>
  <c r="X395" i="2"/>
  <c r="V395" i="2"/>
  <c r="Y395" i="2" s="1"/>
  <c r="X394" i="2"/>
  <c r="V394" i="2"/>
  <c r="Y394" i="2" s="1"/>
  <c r="X393" i="2"/>
  <c r="V393" i="2"/>
  <c r="Y393" i="2" s="1"/>
  <c r="X392" i="2"/>
  <c r="V392" i="2"/>
  <c r="Y392" i="2" s="1"/>
  <c r="X391" i="2"/>
  <c r="V391" i="2"/>
  <c r="Y391" i="2" s="1"/>
  <c r="X390" i="2"/>
  <c r="V390" i="2"/>
  <c r="Y390" i="2" s="1"/>
  <c r="X389" i="2"/>
  <c r="V389" i="2"/>
  <c r="Y389" i="2" s="1"/>
  <c r="X388" i="2"/>
  <c r="V388" i="2"/>
  <c r="Y388" i="2" s="1"/>
  <c r="X387" i="2"/>
  <c r="V387" i="2"/>
  <c r="Y387" i="2" s="1"/>
  <c r="X386" i="2"/>
  <c r="V386" i="2"/>
  <c r="Y386" i="2" s="1"/>
  <c r="X385" i="2"/>
  <c r="V385" i="2"/>
  <c r="Y385" i="2" s="1"/>
  <c r="X384" i="2"/>
  <c r="V384" i="2"/>
  <c r="Y384" i="2" s="1"/>
  <c r="X383" i="2"/>
  <c r="V383" i="2"/>
  <c r="Y383" i="2" s="1"/>
  <c r="X358" i="2"/>
  <c r="V358" i="2"/>
  <c r="Y358" i="2" s="1"/>
  <c r="X357" i="2"/>
  <c r="V357" i="2"/>
  <c r="Y357" i="2" s="1"/>
  <c r="X356" i="2"/>
  <c r="V356" i="2"/>
  <c r="Y356" i="2" s="1"/>
  <c r="X355" i="2"/>
  <c r="V355" i="2"/>
  <c r="Y355" i="2" s="1"/>
  <c r="X354" i="2"/>
  <c r="V354" i="2"/>
  <c r="Y354" i="2" s="1"/>
  <c r="X353" i="2"/>
  <c r="V353" i="2"/>
  <c r="Y353" i="2" s="1"/>
  <c r="V352" i="2"/>
  <c r="Y352" i="2" s="1"/>
  <c r="X351" i="2"/>
  <c r="V351" i="2"/>
  <c r="Y351" i="2" s="1"/>
  <c r="X350" i="2"/>
  <c r="V350" i="2"/>
  <c r="Y350" i="2" s="1"/>
  <c r="X349" i="2"/>
  <c r="V349" i="2"/>
  <c r="Y349" i="2" s="1"/>
  <c r="X348" i="2"/>
  <c r="V348" i="2"/>
  <c r="Y348" i="2" s="1"/>
  <c r="X347" i="2"/>
  <c r="V347" i="2"/>
  <c r="Y347" i="2" s="1"/>
  <c r="X346" i="2"/>
  <c r="V346" i="2"/>
  <c r="Y346" i="2" s="1"/>
  <c r="X345" i="2"/>
  <c r="V345" i="2"/>
  <c r="Y345" i="2" s="1"/>
  <c r="X344" i="2"/>
  <c r="V344" i="2"/>
  <c r="Y344" i="2" s="1"/>
  <c r="X343" i="2"/>
  <c r="V343" i="2"/>
  <c r="Y343" i="2" s="1"/>
  <c r="X342" i="2"/>
  <c r="V342" i="2"/>
  <c r="Y342" i="2" s="1"/>
  <c r="X341" i="2"/>
  <c r="V341" i="2"/>
  <c r="Y341" i="2" s="1"/>
  <c r="X340" i="2"/>
  <c r="V340" i="2"/>
  <c r="Y340" i="2" s="1"/>
  <c r="X339" i="2"/>
  <c r="V339" i="2"/>
  <c r="Y339" i="2" s="1"/>
  <c r="X338" i="2"/>
  <c r="V338" i="2"/>
  <c r="Y338" i="2" s="1"/>
  <c r="X337" i="2"/>
  <c r="V337" i="2"/>
  <c r="Y337" i="2" s="1"/>
  <c r="X336" i="2"/>
  <c r="V336" i="2"/>
  <c r="Y336" i="2" s="1"/>
  <c r="X335" i="2"/>
  <c r="V335" i="2"/>
  <c r="Y335" i="2" s="1"/>
  <c r="X334" i="2"/>
  <c r="V334" i="2"/>
  <c r="Y334" i="2" s="1"/>
  <c r="X333" i="2"/>
  <c r="V333" i="2"/>
  <c r="Y333" i="2" s="1"/>
  <c r="X332" i="2"/>
  <c r="V332" i="2"/>
  <c r="Y332" i="2" s="1"/>
  <c r="X331" i="2"/>
  <c r="V331" i="2"/>
  <c r="Y331" i="2" s="1"/>
  <c r="X330" i="2"/>
  <c r="V330" i="2"/>
  <c r="Y330" i="2" s="1"/>
  <c r="X329" i="2"/>
  <c r="V329" i="2"/>
  <c r="Y329" i="2" s="1"/>
  <c r="X328" i="2"/>
  <c r="V328" i="2"/>
  <c r="Y328" i="2" s="1"/>
  <c r="X327" i="2"/>
  <c r="V327" i="2"/>
  <c r="Y327" i="2" s="1"/>
  <c r="X326" i="2"/>
  <c r="V326" i="2"/>
  <c r="Y326" i="2" s="1"/>
  <c r="X325" i="2"/>
  <c r="V325" i="2"/>
  <c r="Y325" i="2" s="1"/>
  <c r="X324" i="2"/>
  <c r="V324" i="2"/>
  <c r="Y324" i="2" s="1"/>
  <c r="X323" i="2"/>
  <c r="V323" i="2"/>
  <c r="Y323" i="2" s="1"/>
  <c r="X322" i="2"/>
  <c r="V322" i="2"/>
  <c r="Y322" i="2" s="1"/>
  <c r="X321" i="2"/>
  <c r="V321" i="2"/>
  <c r="Y321" i="2" s="1"/>
  <c r="X320" i="2"/>
  <c r="V320" i="2"/>
  <c r="Y320" i="2" s="1"/>
  <c r="X319" i="2"/>
  <c r="V319" i="2"/>
  <c r="Y319" i="2" s="1"/>
  <c r="X318" i="2"/>
  <c r="V318" i="2"/>
  <c r="Y318" i="2" s="1"/>
  <c r="X317" i="2"/>
  <c r="V317" i="2"/>
  <c r="Y317" i="2" s="1"/>
  <c r="X316" i="2"/>
  <c r="V316" i="2"/>
  <c r="Y316" i="2" s="1"/>
  <c r="X315" i="2"/>
  <c r="V315" i="2"/>
  <c r="Y315" i="2" s="1"/>
  <c r="X314" i="2"/>
  <c r="V314" i="2"/>
  <c r="Y314" i="2" s="1"/>
  <c r="X313" i="2"/>
  <c r="V313" i="2"/>
  <c r="Y313" i="2" s="1"/>
  <c r="X312" i="2"/>
  <c r="V312" i="2"/>
  <c r="Y312" i="2" s="1"/>
  <c r="X311" i="2"/>
  <c r="V311" i="2"/>
  <c r="Y311" i="2" s="1"/>
  <c r="X310" i="2"/>
  <c r="V310" i="2"/>
  <c r="Y310" i="2" s="1"/>
  <c r="X309" i="2"/>
  <c r="V309" i="2"/>
  <c r="Y309" i="2" s="1"/>
  <c r="X308" i="2"/>
  <c r="V308" i="2"/>
  <c r="Y308" i="2" s="1"/>
  <c r="X307" i="2"/>
  <c r="V307" i="2"/>
  <c r="Y307" i="2" s="1"/>
  <c r="X306" i="2"/>
  <c r="V306" i="2"/>
  <c r="Y306" i="2" s="1"/>
  <c r="X305" i="2"/>
  <c r="V305" i="2"/>
  <c r="Y305" i="2" s="1"/>
  <c r="X304" i="2"/>
  <c r="V304" i="2"/>
  <c r="Y304" i="2" s="1"/>
  <c r="X303" i="2"/>
  <c r="V303" i="2"/>
  <c r="Y303" i="2" s="1"/>
  <c r="X302" i="2"/>
  <c r="V302" i="2"/>
  <c r="Y302" i="2" s="1"/>
  <c r="X301" i="2"/>
  <c r="V301" i="2"/>
  <c r="Y301" i="2" s="1"/>
  <c r="X300" i="2"/>
  <c r="V300" i="2"/>
  <c r="Y300" i="2" s="1"/>
  <c r="X299" i="2"/>
  <c r="V299" i="2"/>
  <c r="Y299" i="2" s="1"/>
  <c r="X298" i="2"/>
  <c r="V298" i="2"/>
  <c r="Y298" i="2" s="1"/>
  <c r="X297" i="2"/>
  <c r="V297" i="2"/>
  <c r="Y297" i="2" s="1"/>
  <c r="X296" i="2"/>
  <c r="V296" i="2"/>
  <c r="Y296" i="2" s="1"/>
  <c r="X295" i="2"/>
  <c r="V295" i="2"/>
  <c r="Y295" i="2" s="1"/>
  <c r="X294" i="2"/>
  <c r="V294" i="2"/>
  <c r="Y294" i="2" s="1"/>
  <c r="X293" i="2"/>
  <c r="V293" i="2"/>
  <c r="Y293" i="2" s="1"/>
  <c r="X292" i="2"/>
  <c r="V292" i="2"/>
  <c r="Y292" i="2" s="1"/>
  <c r="X291" i="2"/>
  <c r="V291" i="2"/>
  <c r="Y291" i="2" s="1"/>
  <c r="X290" i="2"/>
  <c r="V290" i="2"/>
  <c r="Y290" i="2" s="1"/>
  <c r="X289" i="2"/>
  <c r="V289" i="2"/>
  <c r="Y289" i="2" s="1"/>
  <c r="X288" i="2"/>
  <c r="V288" i="2"/>
  <c r="Y288" i="2" s="1"/>
  <c r="X287" i="2"/>
  <c r="V287" i="2"/>
  <c r="Y287" i="2" s="1"/>
  <c r="X286" i="2"/>
  <c r="V286" i="2"/>
  <c r="Y286" i="2" s="1"/>
  <c r="X285" i="2"/>
  <c r="V285" i="2"/>
  <c r="Y285" i="2" s="1"/>
  <c r="X284" i="2"/>
  <c r="V284" i="2"/>
  <c r="Y284" i="2" s="1"/>
  <c r="X283" i="2"/>
  <c r="V283" i="2"/>
  <c r="Y283" i="2" s="1"/>
  <c r="X282" i="2"/>
  <c r="V282" i="2"/>
  <c r="Y282" i="2" s="1"/>
  <c r="X281" i="2"/>
  <c r="V281" i="2"/>
  <c r="Y281" i="2" s="1"/>
  <c r="X280" i="2"/>
  <c r="V280" i="2"/>
  <c r="Y280" i="2" s="1"/>
  <c r="X279" i="2"/>
  <c r="V279" i="2"/>
  <c r="Y279" i="2" s="1"/>
  <c r="X278" i="2"/>
  <c r="V278" i="2"/>
  <c r="Y278" i="2" s="1"/>
  <c r="X277" i="2"/>
  <c r="V277" i="2"/>
  <c r="Y277" i="2" s="1"/>
  <c r="X276" i="2"/>
  <c r="V276" i="2"/>
  <c r="Y276" i="2" s="1"/>
  <c r="X275" i="2"/>
  <c r="V275" i="2"/>
  <c r="Y275" i="2" s="1"/>
  <c r="X274" i="2"/>
  <c r="V274" i="2"/>
  <c r="Y274" i="2" s="1"/>
  <c r="X273" i="2"/>
  <c r="V273" i="2"/>
  <c r="Y273" i="2" s="1"/>
  <c r="X272" i="2"/>
  <c r="V272" i="2"/>
  <c r="Y272" i="2" s="1"/>
  <c r="X271" i="2"/>
  <c r="V271" i="2"/>
  <c r="Y271" i="2" s="1"/>
  <c r="X270" i="2"/>
  <c r="V270" i="2"/>
  <c r="Y270" i="2" s="1"/>
  <c r="X269" i="2"/>
  <c r="V269" i="2"/>
  <c r="Y269" i="2" s="1"/>
  <c r="X268" i="2"/>
  <c r="V268" i="2"/>
  <c r="Y268" i="2" s="1"/>
  <c r="X267" i="2"/>
  <c r="V267" i="2"/>
  <c r="Y267" i="2" s="1"/>
  <c r="X266" i="2"/>
  <c r="V266" i="2"/>
  <c r="Y266" i="2" s="1"/>
  <c r="X265" i="2"/>
  <c r="V265" i="2"/>
  <c r="Y265" i="2" s="1"/>
  <c r="X264" i="2"/>
  <c r="V264" i="2"/>
  <c r="Y264" i="2" s="1"/>
  <c r="X263" i="2"/>
  <c r="V263" i="2"/>
  <c r="Y263" i="2" s="1"/>
  <c r="X262" i="2"/>
  <c r="V262" i="2"/>
  <c r="Y262" i="2" s="1"/>
  <c r="X261" i="2"/>
  <c r="V261" i="2"/>
  <c r="Y261" i="2" s="1"/>
  <c r="X260" i="2"/>
  <c r="V260" i="2"/>
  <c r="Y260" i="2" s="1"/>
  <c r="X259" i="2"/>
  <c r="V259" i="2"/>
  <c r="Y259" i="2" s="1"/>
  <c r="X258" i="2"/>
  <c r="V258" i="2"/>
  <c r="Y258" i="2" s="1"/>
  <c r="X257" i="2"/>
  <c r="V257" i="2"/>
  <c r="Y257" i="2" s="1"/>
  <c r="X256" i="2"/>
  <c r="V256" i="2"/>
  <c r="Y256" i="2" s="1"/>
  <c r="X255" i="2"/>
  <c r="V255" i="2"/>
  <c r="Y255" i="2" s="1"/>
  <c r="X254" i="2"/>
  <c r="V254" i="2"/>
  <c r="Y254" i="2" s="1"/>
  <c r="X253" i="2"/>
  <c r="V253" i="2"/>
  <c r="Y253" i="2" s="1"/>
  <c r="X252" i="2"/>
  <c r="V252" i="2"/>
  <c r="Y252" i="2" s="1"/>
  <c r="X251" i="2"/>
  <c r="V251" i="2"/>
  <c r="Y251" i="2" s="1"/>
  <c r="X250" i="2"/>
  <c r="V250" i="2"/>
  <c r="Y250" i="2" s="1"/>
  <c r="X249" i="2"/>
  <c r="V249" i="2"/>
  <c r="Y249" i="2" s="1"/>
  <c r="X248" i="2"/>
  <c r="V248" i="2"/>
  <c r="Y248" i="2" s="1"/>
  <c r="X247" i="2"/>
  <c r="V247" i="2"/>
  <c r="Y247" i="2" s="1"/>
  <c r="X246" i="2"/>
  <c r="V246" i="2"/>
  <c r="Y246" i="2" s="1"/>
  <c r="X245" i="2"/>
  <c r="V245" i="2"/>
  <c r="Y245" i="2" s="1"/>
  <c r="X244" i="2"/>
  <c r="V244" i="2"/>
  <c r="Y244" i="2" s="1"/>
  <c r="X243" i="2"/>
  <c r="V243" i="2"/>
  <c r="Y243" i="2" s="1"/>
  <c r="X242" i="2"/>
  <c r="V242" i="2"/>
  <c r="Y242" i="2" s="1"/>
  <c r="X241" i="2"/>
  <c r="V241" i="2"/>
  <c r="Y241" i="2" s="1"/>
  <c r="X240" i="2"/>
  <c r="V240" i="2"/>
  <c r="Y240" i="2" s="1"/>
  <c r="X239" i="2"/>
  <c r="V239" i="2"/>
  <c r="Y239" i="2" s="1"/>
  <c r="X238" i="2"/>
  <c r="V238" i="2"/>
  <c r="Y238" i="2" s="1"/>
  <c r="X237" i="2"/>
  <c r="V237" i="2"/>
  <c r="Y237" i="2" s="1"/>
  <c r="X236" i="2"/>
  <c r="V236" i="2"/>
  <c r="Y236" i="2" s="1"/>
  <c r="X235" i="2"/>
  <c r="V235" i="2"/>
  <c r="Y235" i="2" s="1"/>
  <c r="X234" i="2"/>
  <c r="V234" i="2"/>
  <c r="Y234" i="2" s="1"/>
  <c r="X233" i="2"/>
  <c r="V233" i="2"/>
  <c r="Y233" i="2" s="1"/>
  <c r="X232" i="2"/>
  <c r="V232" i="2"/>
  <c r="Y232" i="2" s="1"/>
  <c r="X231" i="2"/>
  <c r="V231" i="2"/>
  <c r="Y231" i="2" s="1"/>
  <c r="X230" i="2"/>
  <c r="V230" i="2"/>
  <c r="Y230" i="2" s="1"/>
  <c r="X229" i="2"/>
  <c r="V229" i="2"/>
  <c r="Y229" i="2" s="1"/>
  <c r="X228" i="2"/>
  <c r="V228" i="2"/>
  <c r="Y228" i="2" s="1"/>
  <c r="X227" i="2"/>
  <c r="V227" i="2"/>
  <c r="Y227" i="2" s="1"/>
  <c r="X226" i="2"/>
  <c r="V226" i="2"/>
  <c r="Y226" i="2" s="1"/>
  <c r="X225" i="2"/>
  <c r="V225" i="2"/>
  <c r="Y225" i="2" s="1"/>
  <c r="X224" i="2"/>
  <c r="V224" i="2"/>
  <c r="Y224" i="2" s="1"/>
  <c r="X223" i="2"/>
  <c r="V223" i="2"/>
  <c r="Y223" i="2" s="1"/>
  <c r="X222" i="2"/>
  <c r="V222" i="2"/>
  <c r="Y222" i="2" s="1"/>
  <c r="X221" i="2"/>
  <c r="V221" i="2"/>
  <c r="Y221" i="2" s="1"/>
  <c r="X220" i="2"/>
  <c r="V220" i="2"/>
  <c r="Y220" i="2" s="1"/>
  <c r="X219" i="2"/>
  <c r="V219" i="2"/>
  <c r="Y219" i="2" s="1"/>
  <c r="X218" i="2"/>
  <c r="V218" i="2"/>
  <c r="Y218" i="2" s="1"/>
  <c r="X217" i="2"/>
  <c r="Z217" i="2" s="1"/>
  <c r="V217" i="2"/>
  <c r="X216" i="2"/>
  <c r="Z216" i="2" s="1"/>
  <c r="V216" i="2"/>
  <c r="X215" i="2"/>
  <c r="Z215" i="2" s="1"/>
  <c r="V215" i="2"/>
  <c r="X214" i="2"/>
  <c r="Z214" i="2" s="1"/>
  <c r="V214" i="2"/>
  <c r="X213" i="2"/>
  <c r="Z213" i="2" s="1"/>
  <c r="V213" i="2"/>
  <c r="X212" i="2"/>
  <c r="Z212" i="2" s="1"/>
  <c r="V212" i="2"/>
  <c r="X211" i="2"/>
  <c r="Z211" i="2" s="1"/>
  <c r="V211" i="2"/>
  <c r="X210" i="2"/>
  <c r="Z210" i="2" s="1"/>
  <c r="V210" i="2"/>
  <c r="X209" i="2"/>
  <c r="Z209" i="2" s="1"/>
  <c r="V209" i="2"/>
  <c r="X208" i="2"/>
  <c r="Z208" i="2" s="1"/>
  <c r="V208" i="2"/>
  <c r="X207" i="2"/>
  <c r="Z207" i="2" s="1"/>
  <c r="V207" i="2"/>
  <c r="X206" i="2"/>
  <c r="Z206" i="2" s="1"/>
  <c r="V206" i="2"/>
  <c r="X205" i="2"/>
  <c r="Z205" i="2" s="1"/>
  <c r="V205" i="2"/>
  <c r="X204" i="2"/>
  <c r="Z204" i="2" s="1"/>
  <c r="V204" i="2"/>
  <c r="X203" i="2"/>
  <c r="Z203" i="2" s="1"/>
  <c r="V203" i="2"/>
  <c r="X202" i="2"/>
  <c r="Z202" i="2" s="1"/>
  <c r="V202" i="2"/>
  <c r="X201" i="2"/>
  <c r="Z201" i="2" s="1"/>
  <c r="V201" i="2"/>
  <c r="X200" i="2"/>
  <c r="Z200" i="2" s="1"/>
  <c r="V200" i="2"/>
  <c r="X199" i="2"/>
  <c r="Z199" i="2" s="1"/>
  <c r="V199" i="2"/>
  <c r="X198" i="2"/>
  <c r="Z198" i="2" s="1"/>
  <c r="V198" i="2"/>
  <c r="X197" i="2"/>
  <c r="Z197" i="2" s="1"/>
  <c r="V197" i="2"/>
  <c r="X196" i="2"/>
  <c r="Z196" i="2" s="1"/>
  <c r="V196" i="2"/>
  <c r="X195" i="2"/>
  <c r="Z195" i="2" s="1"/>
  <c r="V195" i="2"/>
  <c r="X194" i="2"/>
  <c r="Z194" i="2" s="1"/>
  <c r="V194" i="2"/>
  <c r="X193" i="2"/>
  <c r="Z193" i="2" s="1"/>
  <c r="V193" i="2"/>
  <c r="X192" i="2"/>
  <c r="Z192" i="2" s="1"/>
  <c r="V192" i="2"/>
  <c r="X191" i="2"/>
  <c r="Z191" i="2" s="1"/>
  <c r="V191" i="2"/>
  <c r="X190" i="2"/>
  <c r="Z190" i="2" s="1"/>
  <c r="V190" i="2"/>
  <c r="X189" i="2"/>
  <c r="Z189" i="2" s="1"/>
  <c r="V189" i="2"/>
  <c r="X188" i="2"/>
  <c r="Z188" i="2" s="1"/>
  <c r="V188" i="2"/>
  <c r="X187" i="2"/>
  <c r="Z187" i="2" s="1"/>
  <c r="V187" i="2"/>
  <c r="X186" i="2"/>
  <c r="Z186" i="2" s="1"/>
  <c r="V186" i="2"/>
  <c r="X185" i="2"/>
  <c r="Z185" i="2" s="1"/>
  <c r="V185" i="2"/>
  <c r="X184" i="2"/>
  <c r="Z184" i="2" s="1"/>
  <c r="V184" i="2"/>
  <c r="X183" i="2"/>
  <c r="Z183" i="2" s="1"/>
  <c r="V183" i="2"/>
  <c r="X182" i="2"/>
  <c r="Z182" i="2" s="1"/>
  <c r="V182" i="2"/>
  <c r="X181" i="2"/>
  <c r="Z181" i="2" s="1"/>
  <c r="V181" i="2"/>
  <c r="X180" i="2"/>
  <c r="Z180" i="2" s="1"/>
  <c r="V180" i="2"/>
  <c r="X179" i="2"/>
  <c r="Z179" i="2" s="1"/>
  <c r="V179" i="2"/>
  <c r="X178" i="2"/>
  <c r="Z178" i="2" s="1"/>
  <c r="V178" i="2"/>
  <c r="X177" i="2"/>
  <c r="Z177" i="2" s="1"/>
  <c r="V177" i="2"/>
  <c r="X176" i="2"/>
  <c r="Z176" i="2" s="1"/>
  <c r="V176" i="2"/>
  <c r="X175" i="2"/>
  <c r="Z175" i="2" s="1"/>
  <c r="V175" i="2"/>
  <c r="X174" i="2"/>
  <c r="Z174" i="2" s="1"/>
  <c r="V174" i="2"/>
  <c r="X173" i="2"/>
  <c r="Z173" i="2" s="1"/>
  <c r="V173" i="2"/>
  <c r="X172" i="2"/>
  <c r="Z172" i="2" s="1"/>
  <c r="V172" i="2"/>
  <c r="X171" i="2"/>
  <c r="Z171" i="2" s="1"/>
  <c r="V171" i="2"/>
  <c r="X170" i="2"/>
  <c r="Z170" i="2" s="1"/>
  <c r="V170" i="2"/>
  <c r="X169" i="2"/>
  <c r="Z169" i="2" s="1"/>
  <c r="V169" i="2"/>
  <c r="X168" i="2"/>
  <c r="Z168" i="2" s="1"/>
  <c r="V168" i="2"/>
  <c r="X167" i="2"/>
  <c r="Z167" i="2" s="1"/>
  <c r="V167" i="2"/>
  <c r="X166" i="2"/>
  <c r="Z166" i="2" s="1"/>
  <c r="V166" i="2"/>
  <c r="X165" i="2"/>
  <c r="X164" i="2"/>
  <c r="Z164" i="2" s="1"/>
  <c r="V164" i="2"/>
  <c r="X163" i="2"/>
  <c r="Z163" i="2" s="1"/>
  <c r="V163" i="2"/>
  <c r="X162" i="2"/>
  <c r="Z162" i="2" s="1"/>
  <c r="V162" i="2"/>
  <c r="X161" i="2"/>
  <c r="Z161" i="2" s="1"/>
  <c r="V161" i="2"/>
  <c r="X160" i="2"/>
  <c r="Z160" i="2" s="1"/>
  <c r="V160" i="2"/>
  <c r="X159" i="2"/>
  <c r="Z159" i="2" s="1"/>
  <c r="V159" i="2"/>
  <c r="X158" i="2"/>
  <c r="Z158" i="2" s="1"/>
  <c r="V158" i="2"/>
  <c r="X157" i="2"/>
  <c r="Z157" i="2" s="1"/>
  <c r="V157" i="2"/>
  <c r="X156" i="2"/>
  <c r="Z156" i="2" s="1"/>
  <c r="V156" i="2"/>
  <c r="X155" i="2"/>
  <c r="Z155" i="2" s="1"/>
  <c r="V155" i="2"/>
  <c r="X154" i="2"/>
  <c r="Z154" i="2" s="1"/>
  <c r="V154" i="2"/>
  <c r="X153" i="2"/>
  <c r="Z153" i="2" s="1"/>
  <c r="V153" i="2"/>
  <c r="X152" i="2"/>
  <c r="Z152" i="2" s="1"/>
  <c r="V152" i="2"/>
  <c r="X151" i="2"/>
  <c r="Z151" i="2" s="1"/>
  <c r="V151" i="2"/>
  <c r="X150" i="2"/>
  <c r="Z150" i="2" s="1"/>
  <c r="V150" i="2"/>
  <c r="X149" i="2"/>
  <c r="Z149" i="2" s="1"/>
  <c r="V149" i="2"/>
  <c r="X148" i="2"/>
  <c r="Z148" i="2" s="1"/>
  <c r="V148" i="2"/>
  <c r="X147" i="2"/>
  <c r="Z147" i="2" s="1"/>
  <c r="V147" i="2"/>
  <c r="X146" i="2"/>
  <c r="Z146" i="2" s="1"/>
  <c r="V146" i="2"/>
  <c r="X145" i="2"/>
  <c r="Z145" i="2" s="1"/>
  <c r="V145" i="2"/>
  <c r="X144" i="2"/>
  <c r="Z144" i="2" s="1"/>
  <c r="V144" i="2"/>
  <c r="X143" i="2"/>
  <c r="Z143" i="2" s="1"/>
  <c r="V143" i="2"/>
  <c r="X142" i="2"/>
  <c r="Z142" i="2" s="1"/>
  <c r="V142" i="2"/>
  <c r="X141" i="2"/>
  <c r="Z141" i="2" s="1"/>
  <c r="V141" i="2"/>
  <c r="X140" i="2"/>
  <c r="Z140" i="2" s="1"/>
  <c r="V140" i="2"/>
  <c r="X139" i="2"/>
  <c r="Z139" i="2" s="1"/>
  <c r="V139" i="2"/>
  <c r="X138" i="2"/>
  <c r="Z138" i="2" s="1"/>
  <c r="V138" i="2"/>
  <c r="X137" i="2"/>
  <c r="Z137" i="2" s="1"/>
  <c r="V137" i="2"/>
  <c r="X136" i="2"/>
  <c r="Z136" i="2" s="1"/>
  <c r="V136" i="2"/>
  <c r="X135" i="2"/>
  <c r="Z135" i="2" s="1"/>
  <c r="V135" i="2"/>
  <c r="X134" i="2"/>
  <c r="Z134" i="2" s="1"/>
  <c r="V134" i="2"/>
  <c r="X133" i="2"/>
  <c r="Z133" i="2" s="1"/>
  <c r="V133" i="2"/>
  <c r="X132" i="2"/>
  <c r="Z132" i="2" s="1"/>
  <c r="V132" i="2"/>
  <c r="X131" i="2"/>
  <c r="Z131" i="2" s="1"/>
  <c r="V131" i="2"/>
  <c r="X130" i="2"/>
  <c r="Z130" i="2" s="1"/>
  <c r="V130" i="2"/>
  <c r="X129" i="2"/>
  <c r="Z129" i="2" s="1"/>
  <c r="V129" i="2"/>
  <c r="X128" i="2"/>
  <c r="Z128" i="2" s="1"/>
  <c r="V128" i="2"/>
  <c r="X127" i="2"/>
  <c r="Z127" i="2" s="1"/>
  <c r="V127" i="2"/>
  <c r="X126" i="2"/>
  <c r="Z126" i="2" s="1"/>
  <c r="V126" i="2"/>
  <c r="X125" i="2"/>
  <c r="Z125" i="2" s="1"/>
  <c r="V125" i="2"/>
  <c r="X124" i="2"/>
  <c r="Z124" i="2" s="1"/>
  <c r="V124" i="2"/>
  <c r="X123" i="2"/>
  <c r="Z123" i="2" s="1"/>
  <c r="V123" i="2"/>
  <c r="X122" i="2"/>
  <c r="Z122" i="2" s="1"/>
  <c r="V122" i="2"/>
  <c r="X121" i="2"/>
  <c r="Z121" i="2" s="1"/>
  <c r="V121" i="2"/>
  <c r="X120" i="2"/>
  <c r="Z120" i="2" s="1"/>
  <c r="V120" i="2"/>
  <c r="X119" i="2"/>
  <c r="Z119" i="2" s="1"/>
  <c r="V119" i="2"/>
  <c r="X118" i="2"/>
  <c r="Z118" i="2" s="1"/>
  <c r="V118" i="2"/>
  <c r="X117" i="2"/>
  <c r="Z117" i="2" s="1"/>
  <c r="V117" i="2"/>
  <c r="X116" i="2"/>
  <c r="Z116" i="2" s="1"/>
  <c r="V116" i="2"/>
  <c r="X115" i="2"/>
  <c r="Z115" i="2" s="1"/>
  <c r="V115" i="2"/>
  <c r="X114" i="2"/>
  <c r="Z114" i="2" s="1"/>
  <c r="V114" i="2"/>
  <c r="X113" i="2"/>
  <c r="Z113" i="2" s="1"/>
  <c r="V113" i="2"/>
  <c r="X112" i="2"/>
  <c r="Z112" i="2" s="1"/>
  <c r="V112" i="2"/>
  <c r="X111" i="2"/>
  <c r="Z111" i="2" s="1"/>
  <c r="V111" i="2"/>
  <c r="X110" i="2"/>
  <c r="Z110" i="2" s="1"/>
  <c r="V110" i="2"/>
  <c r="X109" i="2"/>
  <c r="Z109" i="2" s="1"/>
  <c r="V109" i="2"/>
  <c r="X108" i="2"/>
  <c r="Z108" i="2" s="1"/>
  <c r="V108" i="2"/>
  <c r="X107" i="2"/>
  <c r="Z107" i="2" s="1"/>
  <c r="V107" i="2"/>
  <c r="X106" i="2"/>
  <c r="Z106" i="2" s="1"/>
  <c r="V106" i="2"/>
  <c r="X105" i="2"/>
  <c r="Z105" i="2" s="1"/>
  <c r="V105" i="2"/>
  <c r="X104" i="2"/>
  <c r="Z104" i="2" s="1"/>
  <c r="V104" i="2"/>
  <c r="X103" i="2"/>
  <c r="Z103" i="2" s="1"/>
  <c r="V103" i="2"/>
  <c r="X102" i="2"/>
  <c r="Z102" i="2" s="1"/>
  <c r="V102" i="2"/>
  <c r="X101" i="2"/>
  <c r="Z101" i="2" s="1"/>
  <c r="V101" i="2"/>
  <c r="X100" i="2"/>
  <c r="Z100" i="2" s="1"/>
  <c r="V100" i="2"/>
  <c r="X99" i="2"/>
  <c r="Z99" i="2" s="1"/>
  <c r="V99" i="2"/>
  <c r="X98" i="2"/>
  <c r="Z98" i="2" s="1"/>
  <c r="V98" i="2"/>
  <c r="X97" i="2"/>
  <c r="Z97" i="2" s="1"/>
  <c r="V97" i="2"/>
  <c r="X96" i="2"/>
  <c r="Z96" i="2" s="1"/>
  <c r="V96" i="2"/>
  <c r="X95" i="2"/>
  <c r="Z95" i="2" s="1"/>
  <c r="V95" i="2"/>
  <c r="X94" i="2"/>
  <c r="Z94" i="2" s="1"/>
  <c r="V94" i="2"/>
  <c r="X93" i="2"/>
  <c r="Z93" i="2" s="1"/>
  <c r="V93" i="2"/>
  <c r="X92" i="2"/>
  <c r="Z92" i="2" s="1"/>
  <c r="V92" i="2"/>
  <c r="X91" i="2"/>
  <c r="Z91" i="2" s="1"/>
  <c r="V91" i="2"/>
  <c r="X90" i="2"/>
  <c r="Z90" i="2" s="1"/>
  <c r="V90" i="2"/>
  <c r="X89" i="2"/>
  <c r="Z89" i="2" s="1"/>
  <c r="V89" i="2"/>
  <c r="X88" i="2"/>
  <c r="Z88" i="2" s="1"/>
  <c r="V88" i="2"/>
  <c r="X87" i="2"/>
  <c r="Z87" i="2" s="1"/>
  <c r="V87" i="2"/>
  <c r="X86" i="2"/>
  <c r="Z86" i="2" s="1"/>
  <c r="V86" i="2"/>
  <c r="X85" i="2"/>
  <c r="Z85" i="2" s="1"/>
  <c r="V85" i="2"/>
  <c r="X84" i="2"/>
  <c r="Z84" i="2" s="1"/>
  <c r="V84" i="2"/>
  <c r="X83" i="2"/>
  <c r="Z83" i="2" s="1"/>
  <c r="V83" i="2"/>
  <c r="X82" i="2"/>
  <c r="Z82" i="2" s="1"/>
  <c r="V82" i="2"/>
  <c r="X81" i="2"/>
  <c r="Z81" i="2" s="1"/>
  <c r="V81" i="2"/>
  <c r="X80" i="2"/>
  <c r="Z80" i="2" s="1"/>
  <c r="V80" i="2"/>
  <c r="X79" i="2"/>
  <c r="Z79" i="2" s="1"/>
  <c r="V79" i="2"/>
  <c r="X78" i="2"/>
  <c r="Z78" i="2" s="1"/>
  <c r="V78" i="2"/>
  <c r="X77" i="2"/>
  <c r="Z77" i="2" s="1"/>
  <c r="V77" i="2"/>
  <c r="X76" i="2"/>
  <c r="Z76" i="2" s="1"/>
  <c r="V76" i="2"/>
  <c r="X75" i="2"/>
  <c r="Z75" i="2" s="1"/>
  <c r="V75" i="2"/>
  <c r="X74" i="2"/>
  <c r="Z74" i="2" s="1"/>
  <c r="V74" i="2"/>
  <c r="X73" i="2"/>
  <c r="Z73" i="2" s="1"/>
  <c r="V73" i="2"/>
  <c r="X72" i="2"/>
  <c r="Z72" i="2" s="1"/>
  <c r="V72" i="2"/>
  <c r="X71" i="2"/>
  <c r="Z71" i="2" s="1"/>
  <c r="V71" i="2"/>
  <c r="X70" i="2"/>
  <c r="Z70" i="2" s="1"/>
  <c r="V70" i="2"/>
  <c r="X69" i="2"/>
  <c r="Z69" i="2" s="1"/>
  <c r="V69" i="2"/>
  <c r="X68" i="2"/>
  <c r="Z68" i="2" s="1"/>
  <c r="V68" i="2"/>
  <c r="X67" i="2"/>
  <c r="Z67" i="2" s="1"/>
  <c r="V67" i="2"/>
  <c r="X66" i="2"/>
  <c r="Z66" i="2" s="1"/>
  <c r="V66" i="2"/>
  <c r="X65" i="2"/>
  <c r="Z65" i="2" s="1"/>
  <c r="V65" i="2"/>
  <c r="X64" i="2"/>
  <c r="Z64" i="2" s="1"/>
  <c r="V64" i="2"/>
  <c r="X63" i="2"/>
  <c r="Z63" i="2" s="1"/>
  <c r="V63" i="2"/>
  <c r="X62" i="2"/>
  <c r="Z62" i="2" s="1"/>
  <c r="V62" i="2"/>
  <c r="X61" i="2"/>
  <c r="Z61" i="2" s="1"/>
  <c r="V61" i="2"/>
  <c r="X60" i="2"/>
  <c r="Z60" i="2" s="1"/>
  <c r="V60" i="2"/>
  <c r="X59" i="2"/>
  <c r="Z59" i="2" s="1"/>
  <c r="V59" i="2"/>
  <c r="X58" i="2"/>
  <c r="Z58" i="2" s="1"/>
  <c r="V58" i="2"/>
  <c r="X57" i="2"/>
  <c r="Z57" i="2" s="1"/>
  <c r="V57" i="2"/>
  <c r="X56" i="2"/>
  <c r="Z56" i="2" s="1"/>
  <c r="V56" i="2"/>
  <c r="X55" i="2"/>
  <c r="Z55" i="2" s="1"/>
  <c r="V55" i="2"/>
  <c r="X54" i="2"/>
  <c r="Z54" i="2" s="1"/>
  <c r="V54" i="2"/>
  <c r="X53" i="2"/>
  <c r="Z53" i="2" s="1"/>
  <c r="V53" i="2"/>
  <c r="X52" i="2"/>
  <c r="Z52" i="2" s="1"/>
  <c r="V52" i="2"/>
  <c r="X51" i="2"/>
  <c r="Z51" i="2" s="1"/>
  <c r="V51" i="2"/>
  <c r="X50" i="2"/>
  <c r="Z50" i="2" s="1"/>
  <c r="V50" i="2"/>
  <c r="X49" i="2"/>
  <c r="Z49" i="2" s="1"/>
  <c r="V49" i="2"/>
  <c r="X48" i="2"/>
  <c r="Z48" i="2" s="1"/>
  <c r="V48" i="2"/>
  <c r="X47" i="2"/>
  <c r="Z47" i="2" s="1"/>
  <c r="V47" i="2"/>
  <c r="X46" i="2"/>
  <c r="Z46" i="2" s="1"/>
  <c r="V46" i="2"/>
  <c r="X45" i="2"/>
  <c r="Z45" i="2" s="1"/>
  <c r="V45" i="2"/>
  <c r="X44" i="2"/>
  <c r="Z44" i="2" s="1"/>
  <c r="V44" i="2"/>
  <c r="X43" i="2"/>
  <c r="Z43" i="2" s="1"/>
  <c r="V43" i="2"/>
  <c r="X42" i="2"/>
  <c r="Z42" i="2" s="1"/>
  <c r="V42" i="2"/>
  <c r="X41" i="2"/>
  <c r="Z41" i="2" s="1"/>
  <c r="V41" i="2"/>
  <c r="X40" i="2"/>
  <c r="Z40" i="2" s="1"/>
  <c r="V40" i="2"/>
  <c r="X39" i="2"/>
  <c r="Z39" i="2" s="1"/>
  <c r="V39" i="2"/>
  <c r="X38" i="2"/>
  <c r="Z38" i="2" s="1"/>
  <c r="V38" i="2"/>
  <c r="X37" i="2"/>
  <c r="Z37" i="2" s="1"/>
  <c r="V37" i="2"/>
  <c r="X36" i="2"/>
  <c r="Z36" i="2" s="1"/>
  <c r="V36" i="2"/>
  <c r="X35" i="2"/>
  <c r="Z35" i="2" s="1"/>
  <c r="V35" i="2"/>
  <c r="X34" i="2"/>
  <c r="Z34" i="2" s="1"/>
  <c r="V34" i="2"/>
  <c r="X33" i="2"/>
  <c r="Z33" i="2" s="1"/>
  <c r="V33" i="2"/>
  <c r="X32" i="2"/>
  <c r="Z32" i="2" s="1"/>
  <c r="V32" i="2"/>
  <c r="X31" i="2"/>
  <c r="Z31" i="2" s="1"/>
  <c r="V31" i="2"/>
  <c r="X30" i="2"/>
  <c r="Z30" i="2" s="1"/>
  <c r="V30" i="2"/>
  <c r="X29" i="2"/>
  <c r="Z29" i="2" s="1"/>
  <c r="V29" i="2"/>
  <c r="X28" i="2"/>
  <c r="Z28" i="2" s="1"/>
  <c r="V28" i="2"/>
  <c r="X27" i="2"/>
  <c r="Z27" i="2" s="1"/>
  <c r="V27" i="2"/>
  <c r="X26" i="2"/>
  <c r="Z26" i="2" s="1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Z218" i="2" l="1"/>
  <c r="Z220" i="2"/>
  <c r="Z222" i="2"/>
  <c r="Z224" i="2"/>
  <c r="Z231" i="2"/>
  <c r="Z233" i="2"/>
  <c r="Z257" i="2"/>
  <c r="Z259" i="2"/>
  <c r="Z261" i="2"/>
  <c r="Z263" i="2"/>
  <c r="Z265" i="2"/>
  <c r="Z267" i="2"/>
  <c r="Z269" i="2"/>
  <c r="Z271" i="2"/>
  <c r="Z273" i="2"/>
  <c r="Z275" i="2"/>
  <c r="Z277" i="2"/>
  <c r="Z279" i="2"/>
  <c r="Z284" i="2"/>
  <c r="Z290" i="2"/>
  <c r="Z295" i="2"/>
  <c r="Z299" i="2"/>
  <c r="Z303" i="2"/>
  <c r="Z347" i="2"/>
  <c r="Z349" i="2"/>
  <c r="Z351" i="2"/>
  <c r="Z402" i="2"/>
  <c r="Z404" i="2"/>
  <c r="Z406" i="2"/>
  <c r="Z360" i="2"/>
  <c r="Z362" i="2"/>
  <c r="Z364" i="2"/>
  <c r="Z365" i="2"/>
  <c r="Z367" i="2"/>
  <c r="Z369" i="2"/>
  <c r="Z371" i="2"/>
  <c r="Z373" i="2"/>
  <c r="Z375" i="2"/>
  <c r="Z377" i="2"/>
  <c r="Z381" i="2"/>
  <c r="Z219" i="2"/>
  <c r="Z221" i="2"/>
  <c r="Z223" i="2"/>
  <c r="Z225" i="2"/>
  <c r="Z230" i="2"/>
  <c r="Z232" i="2"/>
  <c r="Z234" i="2"/>
  <c r="Z235" i="2"/>
  <c r="Z241" i="2"/>
  <c r="Z246" i="2"/>
  <c r="Z250" i="2"/>
  <c r="Z254" i="2"/>
  <c r="Z258" i="2"/>
  <c r="Z260" i="2"/>
  <c r="Z262" i="2"/>
  <c r="Z264" i="2"/>
  <c r="Z266" i="2"/>
  <c r="Z268" i="2"/>
  <c r="Z270" i="2"/>
  <c r="Z272" i="2"/>
  <c r="Z274" i="2"/>
  <c r="Z276" i="2"/>
  <c r="Z278" i="2"/>
  <c r="Z280" i="2"/>
  <c r="Z305" i="2"/>
  <c r="Z309" i="2"/>
  <c r="Z311" i="2"/>
  <c r="Z315" i="2"/>
  <c r="Z319" i="2"/>
  <c r="Z323" i="2"/>
  <c r="Z327" i="2"/>
  <c r="Z329" i="2"/>
  <c r="Z333" i="2"/>
  <c r="Z335" i="2"/>
  <c r="Z339" i="2"/>
  <c r="Z343" i="2"/>
  <c r="Z348" i="2"/>
  <c r="Z350" i="2"/>
  <c r="Z356" i="2"/>
  <c r="Z384" i="2"/>
  <c r="Z388" i="2"/>
  <c r="Z392" i="2"/>
  <c r="Z396" i="2"/>
  <c r="Z400" i="2"/>
  <c r="Z401" i="2"/>
  <c r="Z403" i="2"/>
  <c r="Z405" i="2"/>
  <c r="Z359" i="2"/>
  <c r="Z361" i="2"/>
  <c r="Z363" i="2"/>
  <c r="Z366" i="2"/>
  <c r="Z368" i="2"/>
  <c r="Z370" i="2"/>
  <c r="Z372" i="2"/>
  <c r="Z374" i="2"/>
  <c r="Z376" i="2"/>
  <c r="Z228" i="2"/>
  <c r="Z237" i="2"/>
  <c r="Z239" i="2"/>
  <c r="Z243" i="2"/>
  <c r="Z248" i="2"/>
  <c r="Z252" i="2"/>
  <c r="Z256" i="2"/>
  <c r="Z282" i="2"/>
  <c r="Z286" i="2"/>
  <c r="Z288" i="2"/>
  <c r="Z292" i="2"/>
  <c r="Z227" i="2"/>
  <c r="Z229" i="2"/>
  <c r="Z236" i="2"/>
  <c r="Z238" i="2"/>
  <c r="Z240" i="2"/>
  <c r="Z242" i="2"/>
  <c r="Z244" i="2"/>
  <c r="Z245" i="2"/>
  <c r="Z247" i="2"/>
  <c r="Z249" i="2"/>
  <c r="Z251" i="2"/>
  <c r="Z253" i="2"/>
  <c r="Z255" i="2"/>
  <c r="Z281" i="2"/>
  <c r="Z283" i="2"/>
  <c r="Z285" i="2"/>
  <c r="Z287" i="2"/>
  <c r="Z289" i="2"/>
  <c r="Z291" i="2"/>
  <c r="Z293" i="2"/>
  <c r="Z297" i="2"/>
  <c r="Z301" i="2"/>
  <c r="Z294" i="2"/>
  <c r="Z296" i="2"/>
  <c r="Z298" i="2"/>
  <c r="Z300" i="2"/>
  <c r="Z302" i="2"/>
  <c r="Z304" i="2"/>
  <c r="Z307" i="2"/>
  <c r="Z313" i="2"/>
  <c r="Z317" i="2"/>
  <c r="Z321" i="2"/>
  <c r="Z325" i="2"/>
  <c r="Z331" i="2"/>
  <c r="Z337" i="2"/>
  <c r="Z341" i="2"/>
  <c r="Z345" i="2"/>
  <c r="Z306" i="2"/>
  <c r="Z308" i="2"/>
  <c r="Z310" i="2"/>
  <c r="Z312" i="2"/>
  <c r="Z314" i="2"/>
  <c r="Z316" i="2"/>
  <c r="Z318" i="2"/>
  <c r="Z320" i="2"/>
  <c r="Z322" i="2"/>
  <c r="Z324" i="2"/>
  <c r="Z326" i="2"/>
  <c r="Z328" i="2"/>
  <c r="Z330" i="2"/>
  <c r="Z332" i="2"/>
  <c r="Z334" i="2"/>
  <c r="Z336" i="2"/>
  <c r="Z338" i="2"/>
  <c r="Z340" i="2"/>
  <c r="Z342" i="2"/>
  <c r="Z344" i="2"/>
  <c r="Z346" i="2"/>
  <c r="Z354" i="2"/>
  <c r="Z358" i="2"/>
  <c r="Z386" i="2"/>
  <c r="Z390" i="2"/>
  <c r="Z394" i="2"/>
  <c r="Z398" i="2"/>
  <c r="Z353" i="2"/>
  <c r="Z355" i="2"/>
  <c r="Z357" i="2"/>
  <c r="Z383" i="2"/>
  <c r="Z385" i="2"/>
  <c r="Z387" i="2"/>
  <c r="Z389" i="2"/>
  <c r="Z391" i="2"/>
  <c r="Z393" i="2"/>
  <c r="Z395" i="2"/>
  <c r="Z397" i="2"/>
  <c r="Z399" i="2"/>
  <c r="Z379" i="2"/>
  <c r="Z378" i="2"/>
  <c r="Z380" i="2"/>
  <c r="Z382" i="2"/>
  <c r="X407" i="2" l="1"/>
  <c r="V407" i="2"/>
  <c r="Y407" i="2" s="1"/>
</calcChain>
</file>

<file path=xl/sharedStrings.xml><?xml version="1.0" encoding="utf-8"?>
<sst xmlns="http://schemas.openxmlformats.org/spreadsheetml/2006/main" count="1885" uniqueCount="207">
  <si>
    <t>Block</t>
  </si>
  <si>
    <t>Forage</t>
  </si>
  <si>
    <t>N rate</t>
  </si>
  <si>
    <t>Harvest #</t>
  </si>
  <si>
    <t xml:space="preserve">FW (g) </t>
  </si>
  <si>
    <t xml:space="preserve">DW (g) </t>
  </si>
  <si>
    <t>DM %</t>
  </si>
  <si>
    <t>FW of strip (Kg)</t>
  </si>
  <si>
    <t>FW kg/ha</t>
  </si>
  <si>
    <t>DM%</t>
  </si>
  <si>
    <t>Comments</t>
  </si>
  <si>
    <t>Chicory</t>
  </si>
  <si>
    <t>*Fresh weight data missing</t>
  </si>
  <si>
    <t>** Dead chicory</t>
  </si>
  <si>
    <t xml:space="preserve">* no mow strip weight </t>
  </si>
  <si>
    <t>Functional group</t>
  </si>
  <si>
    <t>Plot</t>
  </si>
  <si>
    <t>Season</t>
  </si>
  <si>
    <t>ADF %</t>
  </si>
  <si>
    <t>WSC%</t>
  </si>
  <si>
    <t>DOMD%</t>
  </si>
  <si>
    <t>NDF%</t>
  </si>
  <si>
    <t>OM%</t>
  </si>
  <si>
    <t>CP%</t>
  </si>
  <si>
    <t>N%</t>
  </si>
  <si>
    <t>ME</t>
  </si>
  <si>
    <t xml:space="preserve">Comments </t>
  </si>
  <si>
    <t xml:space="preserve">Original </t>
  </si>
  <si>
    <t xml:space="preserve">Establishment </t>
  </si>
  <si>
    <t>Herb</t>
  </si>
  <si>
    <t>h1 25</t>
  </si>
  <si>
    <t>h1 26</t>
  </si>
  <si>
    <t>h1 27</t>
  </si>
  <si>
    <t>h1 28</t>
  </si>
  <si>
    <t>h1 29</t>
  </si>
  <si>
    <t>h1 30</t>
  </si>
  <si>
    <t>h1 115</t>
  </si>
  <si>
    <t>h1 116</t>
  </si>
  <si>
    <t>h1 117</t>
  </si>
  <si>
    <t>h1 118</t>
  </si>
  <si>
    <t>h1 119</t>
  </si>
  <si>
    <t>h1 120</t>
  </si>
  <si>
    <t>h1 145</t>
  </si>
  <si>
    <t>h1 146</t>
  </si>
  <si>
    <t>h1 147</t>
  </si>
  <si>
    <t>h1 148</t>
  </si>
  <si>
    <t>h1 149</t>
  </si>
  <si>
    <t>h1 150</t>
  </si>
  <si>
    <t>h1 277</t>
  </si>
  <si>
    <t>h1 278</t>
  </si>
  <si>
    <t>h1 279</t>
  </si>
  <si>
    <t>h1 280</t>
  </si>
  <si>
    <t>h1 281</t>
  </si>
  <si>
    <t>h1 282</t>
  </si>
  <si>
    <t>h2 25</t>
  </si>
  <si>
    <t>h2 26</t>
  </si>
  <si>
    <t>h2 27</t>
  </si>
  <si>
    <t>h2 28</t>
  </si>
  <si>
    <t>h2 29</t>
  </si>
  <si>
    <t>h2 116</t>
  </si>
  <si>
    <t>h2 118</t>
  </si>
  <si>
    <t>h2 119</t>
  </si>
  <si>
    <t>h2 120</t>
  </si>
  <si>
    <t>h2 145</t>
  </si>
  <si>
    <t>h2 146</t>
  </si>
  <si>
    <t>h2 147</t>
  </si>
  <si>
    <t>h2 148</t>
  </si>
  <si>
    <t>h2 150</t>
  </si>
  <si>
    <t>h2 277</t>
  </si>
  <si>
    <t>h2 278</t>
  </si>
  <si>
    <t>h2 279</t>
  </si>
  <si>
    <t>h2 280</t>
  </si>
  <si>
    <t>h2 281</t>
  </si>
  <si>
    <t>h2 282</t>
  </si>
  <si>
    <t>h3 25</t>
  </si>
  <si>
    <t>h3 26</t>
  </si>
  <si>
    <t>h3 27</t>
  </si>
  <si>
    <t>h3 28</t>
  </si>
  <si>
    <t>h3 29</t>
  </si>
  <si>
    <t>h3 30</t>
  </si>
  <si>
    <t>h3 115</t>
  </si>
  <si>
    <t>h3 116</t>
  </si>
  <si>
    <t>h3 117</t>
  </si>
  <si>
    <t>h3 118</t>
  </si>
  <si>
    <t>h3 120</t>
  </si>
  <si>
    <t>h3 145</t>
  </si>
  <si>
    <t>h3 146</t>
  </si>
  <si>
    <t>h3 147</t>
  </si>
  <si>
    <t>h3 148</t>
  </si>
  <si>
    <t>h3 149</t>
  </si>
  <si>
    <t>h3 150</t>
  </si>
  <si>
    <t>h3 277</t>
  </si>
  <si>
    <t>h3 278</t>
  </si>
  <si>
    <t>h3 279</t>
  </si>
  <si>
    <t>h3 281</t>
  </si>
  <si>
    <t>h3 282</t>
  </si>
  <si>
    <t>Summer 14/15</t>
  </si>
  <si>
    <t>h4 25</t>
  </si>
  <si>
    <t>h4 26</t>
  </si>
  <si>
    <t>h4 27</t>
  </si>
  <si>
    <t>h4 28</t>
  </si>
  <si>
    <t>h4 29</t>
  </si>
  <si>
    <t>h4 30</t>
  </si>
  <si>
    <t>h4 115</t>
  </si>
  <si>
    <t>h4 116</t>
  </si>
  <si>
    <t>h4 117</t>
  </si>
  <si>
    <t>h4 118</t>
  </si>
  <si>
    <t>h4 119</t>
  </si>
  <si>
    <t>h4 120</t>
  </si>
  <si>
    <t>h4 145</t>
  </si>
  <si>
    <t>h4 146</t>
  </si>
  <si>
    <t>h4 147</t>
  </si>
  <si>
    <t>h4 148</t>
  </si>
  <si>
    <t>h4 149</t>
  </si>
  <si>
    <t>h4 150</t>
  </si>
  <si>
    <t>h4 277</t>
  </si>
  <si>
    <t>h4 279</t>
  </si>
  <si>
    <t>h4 280</t>
  </si>
  <si>
    <t>h4 281</t>
  </si>
  <si>
    <t>h4 282</t>
  </si>
  <si>
    <t>snip</t>
  </si>
  <si>
    <t>h5 25</t>
  </si>
  <si>
    <t>h5 26</t>
  </si>
  <si>
    <t>h5 27</t>
  </si>
  <si>
    <t>h5 28</t>
  </si>
  <si>
    <t>h5 29</t>
  </si>
  <si>
    <t>h5 30</t>
  </si>
  <si>
    <t>h5 115</t>
  </si>
  <si>
    <t>h5 116</t>
  </si>
  <si>
    <t>h5 117</t>
  </si>
  <si>
    <t>h5 118</t>
  </si>
  <si>
    <t>h5 119</t>
  </si>
  <si>
    <t>h5 120</t>
  </si>
  <si>
    <t>h5 145</t>
  </si>
  <si>
    <t>h5 146</t>
  </si>
  <si>
    <t>h5 147</t>
  </si>
  <si>
    <t>h5 148</t>
  </si>
  <si>
    <t>h5 149</t>
  </si>
  <si>
    <t>h5 150</t>
  </si>
  <si>
    <t>h5 277</t>
  </si>
  <si>
    <t>h5 278</t>
  </si>
  <si>
    <t>h5 279</t>
  </si>
  <si>
    <t>h5 281</t>
  </si>
  <si>
    <t>h5 282</t>
  </si>
  <si>
    <t>Autumn 15</t>
  </si>
  <si>
    <t>h6 25</t>
  </si>
  <si>
    <t>h6 26</t>
  </si>
  <si>
    <t>h6 27</t>
  </si>
  <si>
    <t>h6 28</t>
  </si>
  <si>
    <t>h6 29</t>
  </si>
  <si>
    <t>h6 30</t>
  </si>
  <si>
    <t>h6 115</t>
  </si>
  <si>
    <t>h6 116</t>
  </si>
  <si>
    <t>h6 117</t>
  </si>
  <si>
    <t>h6 118</t>
  </si>
  <si>
    <t>h6 119</t>
  </si>
  <si>
    <t>h6 120</t>
  </si>
  <si>
    <t>h6 145</t>
  </si>
  <si>
    <t>h6 146</t>
  </si>
  <si>
    <t>h6 147</t>
  </si>
  <si>
    <t>h6 148</t>
  </si>
  <si>
    <t>h6 149</t>
  </si>
  <si>
    <t>h6 150</t>
  </si>
  <si>
    <t>h6 277</t>
  </si>
  <si>
    <t>h6 278</t>
  </si>
  <si>
    <t>h6 279</t>
  </si>
  <si>
    <t>h6 280</t>
  </si>
  <si>
    <t>h6 281</t>
  </si>
  <si>
    <t>h6 282</t>
  </si>
  <si>
    <t>h7 25</t>
  </si>
  <si>
    <t>h7 26</t>
  </si>
  <si>
    <t>h7 27</t>
  </si>
  <si>
    <t xml:space="preserve">h7 28 </t>
  </si>
  <si>
    <t xml:space="preserve">h7 29 </t>
  </si>
  <si>
    <t>h7 30</t>
  </si>
  <si>
    <t>h7 115</t>
  </si>
  <si>
    <t>h7 116</t>
  </si>
  <si>
    <t>h7 117</t>
  </si>
  <si>
    <t xml:space="preserve">H7 117 </t>
  </si>
  <si>
    <t>h7 118</t>
  </si>
  <si>
    <t>h7 120</t>
  </si>
  <si>
    <t>h7 145</t>
  </si>
  <si>
    <t>h7 146</t>
  </si>
  <si>
    <t>h7 148</t>
  </si>
  <si>
    <t>h7 149</t>
  </si>
  <si>
    <t>h7 150</t>
  </si>
  <si>
    <t>h7 277</t>
  </si>
  <si>
    <t>h7 278</t>
  </si>
  <si>
    <t>h7 279</t>
  </si>
  <si>
    <t>h7 280</t>
  </si>
  <si>
    <t>h7 281</t>
  </si>
  <si>
    <t>h7 282</t>
  </si>
  <si>
    <t>Winter/early spring 15</t>
  </si>
  <si>
    <t>Snip</t>
  </si>
  <si>
    <t>WET</t>
  </si>
  <si>
    <t>Late spring 15</t>
  </si>
  <si>
    <t>Summer 15/16</t>
  </si>
  <si>
    <t>Autumn 16</t>
  </si>
  <si>
    <t>LURFNRate0</t>
  </si>
  <si>
    <t>SimulationName</t>
  </si>
  <si>
    <t>LURFNRate200</t>
  </si>
  <si>
    <t>LURFNRate500</t>
  </si>
  <si>
    <t>LURFNRate100</t>
  </si>
  <si>
    <t>LURFNRate350</t>
  </si>
  <si>
    <t>LURFNRate50</t>
  </si>
  <si>
    <t>Date</t>
  </si>
  <si>
    <t xml:space="preserve">kgDMha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</si>
</sst>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>
      <alignment vertical="top"/>
    </xf>
  </cellStyleXfs>
  <cellXfs count="87">
    <xf numFmtId="0" fontId="0" fillId="0" borderId="0" xfId="0"/>
    <xf numFmtId="14" fontId="0" fillId="0" borderId="0" xfId="0" applyNumberFormat="1"/>
    <xf numFmtId="9" fontId="0" fillId="0" borderId="0" xfId="1" applyFont="1"/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/>
    <xf numFmtId="0" fontId="5" fillId="0" borderId="2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top"/>
    </xf>
    <xf numFmtId="14" fontId="0" fillId="0" borderId="2" xfId="0" applyNumberFormat="1" applyFont="1" applyFill="1" applyBorder="1" applyAlignment="1">
      <alignment horizontal="center"/>
    </xf>
    <xf numFmtId="0" fontId="0" fillId="0" borderId="0" xfId="0" applyFont="1" applyFill="1"/>
    <xf numFmtId="0" fontId="5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4" fontId="9" fillId="0" borderId="0" xfId="0" applyNumberFormat="1" applyFont="1" applyFill="1" applyAlignment="1">
      <alignment horizontal="center" vertical="top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9" fillId="0" borderId="0" xfId="0" applyFont="1" applyFill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1" fontId="6" fillId="0" borderId="0" xfId="0" applyNumberFormat="1" applyFont="1" applyBorder="1" applyAlignment="1">
      <alignment horizontal="center" vertical="center"/>
    </xf>
    <xf numFmtId="49" fontId="2" fillId="0" borderId="0" xfId="2" applyNumberFormat="1" applyFill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9" fillId="0" borderId="0" xfId="3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9" fillId="0" borderId="0" xfId="3" applyFont="1" applyBorder="1">
      <alignment vertical="top"/>
    </xf>
    <xf numFmtId="0" fontId="0" fillId="0" borderId="0" xfId="0" applyBorder="1" applyAlignment="1">
      <alignment horizontal="center"/>
    </xf>
    <xf numFmtId="164" fontId="9" fillId="0" borderId="0" xfId="0" applyNumberFormat="1" applyFont="1" applyFill="1" applyBorder="1" applyAlignment="1"/>
    <xf numFmtId="0" fontId="14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/>
    <xf numFmtId="14" fontId="10" fillId="0" borderId="0" xfId="0" applyNumberFormat="1" applyFont="1" applyFill="1"/>
    <xf numFmtId="4" fontId="15" fillId="0" borderId="0" xfId="0" applyNumberFormat="1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vertical="top"/>
    </xf>
    <xf numFmtId="0" fontId="10" fillId="0" borderId="0" xfId="0" applyFont="1" applyFill="1" applyAlignment="1">
      <alignment horizontal="center"/>
    </xf>
    <xf numFmtId="0" fontId="0" fillId="4" borderId="0" xfId="0" applyFont="1" applyFill="1" applyBorder="1" applyAlignment="1"/>
    <xf numFmtId="0" fontId="0" fillId="0" borderId="0" xfId="0" applyBorder="1"/>
    <xf numFmtId="0" fontId="15" fillId="0" borderId="0" xfId="0" applyFont="1" applyFill="1" applyBorder="1" applyAlignment="1">
      <alignment horizontal="center" vertical="top"/>
    </xf>
    <xf numFmtId="0" fontId="9" fillId="0" borderId="0" xfId="3" applyAlignment="1">
      <alignment horizontal="center"/>
    </xf>
    <xf numFmtId="14" fontId="15" fillId="0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Border="1" applyAlignment="1">
      <alignment vertical="top"/>
    </xf>
    <xf numFmtId="0" fontId="3" fillId="0" borderId="0" xfId="0" applyFont="1" applyFill="1" applyAlignment="1">
      <alignment horizontal="center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Fill="1"/>
    <xf numFmtId="0" fontId="4" fillId="0" borderId="3" xfId="0" applyFont="1" applyBorder="1"/>
    <xf numFmtId="9" fontId="4" fillId="0" borderId="3" xfId="1" applyFont="1" applyBorder="1"/>
    <xf numFmtId="0" fontId="4" fillId="0" borderId="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3" xfId="0" applyFont="1" applyBorder="1" applyAlignment="1"/>
    <xf numFmtId="164" fontId="8" fillId="0" borderId="0" xfId="0" applyNumberFormat="1" applyFont="1" applyFill="1" applyAlignment="1">
      <alignment vertical="top"/>
    </xf>
    <xf numFmtId="0" fontId="0" fillId="0" borderId="0" xfId="0" applyAlignment="1"/>
    <xf numFmtId="49" fontId="0" fillId="0" borderId="2" xfId="0" applyNumberFormat="1" applyFill="1" applyBorder="1" applyAlignment="1">
      <alignment horizontal="center"/>
    </xf>
    <xf numFmtId="0" fontId="9" fillId="0" borderId="0" xfId="0" applyFont="1" applyFill="1" applyBorder="1" applyAlignment="1"/>
    <xf numFmtId="0" fontId="0" fillId="0" borderId="1" xfId="0" applyNumberFormat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" fontId="9" fillId="0" borderId="2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</cellXfs>
  <cellStyles count="4">
    <cellStyle name="Neutral" xfId="2" builtinId="28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7"/>
  <sheetViews>
    <sheetView tabSelected="1" workbookViewId="0"/>
  </sheetViews>
  <sheetFormatPr defaultRowHeight="15" x14ac:dyDescent="0.25"/>
  <cols>
    <col min="1" max="1" width="18.28515625" style="78" bestFit="1" customWidth="1"/>
    <col min="2" max="2" width="18.28515625" bestFit="1" customWidth="1"/>
    <col min="4" max="4" width="10.85546875" bestFit="1" customWidth="1"/>
    <col min="5" max="5" width="11.5703125" bestFit="1" customWidth="1"/>
    <col min="6" max="6" width="11" bestFit="1" customWidth="1"/>
    <col min="7" max="7" width="13.7109375" bestFit="1" customWidth="1"/>
    <col min="8" max="8" width="21" bestFit="1" customWidth="1"/>
    <col min="9" max="9" width="16.140625" bestFit="1" customWidth="1"/>
    <col min="10" max="11" width="12" bestFit="1" customWidth="1"/>
    <col min="12" max="12" width="13" bestFit="1" customWidth="1"/>
    <col min="13" max="13" width="10.85546875" bestFit="1" customWidth="1"/>
    <col min="14" max="14" width="10.42578125" bestFit="1" customWidth="1"/>
    <col min="15" max="15" width="9.42578125" bestFit="1" customWidth="1"/>
    <col min="16" max="17" width="12" bestFit="1" customWidth="1"/>
    <col min="18" max="18" width="15.5703125" bestFit="1" customWidth="1"/>
    <col min="19" max="19" width="13" bestFit="1" customWidth="1"/>
    <col min="20" max="20" width="9.5703125" bestFit="1" customWidth="1"/>
    <col min="21" max="21" width="9.85546875" bestFit="1" customWidth="1"/>
    <col min="22" max="22" width="8.42578125" bestFit="1" customWidth="1"/>
    <col min="23" max="23" width="17.140625" bestFit="1" customWidth="1"/>
    <col min="24" max="24" width="12" bestFit="1" customWidth="1"/>
    <col min="25" max="25" width="8" bestFit="1" customWidth="1"/>
    <col min="26" max="26" width="12" bestFit="1" customWidth="1"/>
    <col min="27" max="27" width="25.28515625" bestFit="1" customWidth="1"/>
  </cols>
  <sheetData>
    <row r="1" spans="1:27" s="16" customFormat="1" ht="15.75" x14ac:dyDescent="0.25">
      <c r="A1" s="76" t="s">
        <v>199</v>
      </c>
      <c r="B1" s="5" t="s">
        <v>15</v>
      </c>
      <c r="C1" s="6" t="s">
        <v>16</v>
      </c>
      <c r="D1" s="7" t="s">
        <v>0</v>
      </c>
      <c r="E1" s="8" t="s">
        <v>1</v>
      </c>
      <c r="F1" s="8" t="s">
        <v>2</v>
      </c>
      <c r="G1" s="9" t="s">
        <v>3</v>
      </c>
      <c r="H1" s="75" t="s">
        <v>17</v>
      </c>
      <c r="I1" s="10" t="s">
        <v>205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  <c r="Q1" s="11" t="s">
        <v>25</v>
      </c>
      <c r="R1" s="74" t="s">
        <v>26</v>
      </c>
      <c r="S1" s="74" t="s">
        <v>27</v>
      </c>
      <c r="T1" s="72" t="s">
        <v>4</v>
      </c>
      <c r="U1" s="72" t="s">
        <v>5</v>
      </c>
      <c r="V1" s="73" t="s">
        <v>6</v>
      </c>
      <c r="W1" s="72" t="s">
        <v>7</v>
      </c>
      <c r="X1" s="72" t="s">
        <v>8</v>
      </c>
      <c r="Y1" s="73" t="s">
        <v>9</v>
      </c>
      <c r="Z1" s="72" t="s">
        <v>206</v>
      </c>
      <c r="AA1" s="72" t="s">
        <v>10</v>
      </c>
    </row>
    <row r="2" spans="1:27" s="12" customFormat="1" ht="15.75" x14ac:dyDescent="0.25">
      <c r="A2" s="77" t="s">
        <v>200</v>
      </c>
      <c r="B2" s="12" t="s">
        <v>29</v>
      </c>
      <c r="C2" s="79">
        <v>25</v>
      </c>
      <c r="D2" s="13">
        <v>1</v>
      </c>
      <c r="E2" s="82" t="s">
        <v>11</v>
      </c>
      <c r="F2" s="82">
        <v>200</v>
      </c>
      <c r="G2" s="83">
        <v>1.1000000000000001</v>
      </c>
      <c r="H2" s="14" t="s">
        <v>28</v>
      </c>
      <c r="I2" s="15">
        <v>41920</v>
      </c>
      <c r="J2" s="84">
        <v>13.374000000000001</v>
      </c>
      <c r="K2" s="84">
        <v>12.923</v>
      </c>
      <c r="L2" s="85">
        <v>78.37</v>
      </c>
      <c r="M2" s="85">
        <v>18.324999999999999</v>
      </c>
      <c r="N2" s="85">
        <v>85.590999999999994</v>
      </c>
      <c r="O2" s="85">
        <v>20.849</v>
      </c>
      <c r="P2" s="85">
        <v>3.3358400000000001</v>
      </c>
      <c r="Q2" s="85">
        <v>12.539200000000001</v>
      </c>
      <c r="R2" s="84"/>
      <c r="S2" s="79" t="s">
        <v>30</v>
      </c>
      <c r="T2">
        <v>33.049999999999997</v>
      </c>
      <c r="U2">
        <v>6.16</v>
      </c>
      <c r="V2" s="2">
        <f t="shared" ref="V2:V25" si="0">(U2/T2)*0.95</f>
        <v>0.17706505295007566</v>
      </c>
      <c r="W2"/>
      <c r="X2"/>
      <c r="Y2" s="2">
        <v>0.17706505295007566</v>
      </c>
      <c r="Z2"/>
      <c r="AA2"/>
    </row>
    <row r="3" spans="1:27" s="5" customFormat="1" ht="15.75" customHeight="1" x14ac:dyDescent="0.25">
      <c r="A3" s="77" t="s">
        <v>201</v>
      </c>
      <c r="B3" s="16" t="s">
        <v>29</v>
      </c>
      <c r="C3" s="21">
        <v>26</v>
      </c>
      <c r="D3" s="17">
        <v>1</v>
      </c>
      <c r="E3" s="22" t="s">
        <v>11</v>
      </c>
      <c r="F3" s="22">
        <v>500</v>
      </c>
      <c r="G3" s="28">
        <v>1.1000000000000001</v>
      </c>
      <c r="H3" s="14" t="s">
        <v>28</v>
      </c>
      <c r="I3" s="18">
        <v>41920</v>
      </c>
      <c r="J3" s="24">
        <v>14.260999999999999</v>
      </c>
      <c r="K3" s="24">
        <v>13.858000000000001</v>
      </c>
      <c r="L3" s="25">
        <v>78.691999999999993</v>
      </c>
      <c r="M3" s="25">
        <v>20.94</v>
      </c>
      <c r="N3" s="25">
        <v>86.061999999999998</v>
      </c>
      <c r="O3" s="25">
        <v>21.356000000000002</v>
      </c>
      <c r="P3" s="25">
        <v>3.4169600000000004</v>
      </c>
      <c r="Q3" s="25">
        <v>12.590719999999999</v>
      </c>
      <c r="R3" s="24"/>
      <c r="S3" s="21" t="s">
        <v>31</v>
      </c>
      <c r="T3">
        <v>46.86</v>
      </c>
      <c r="U3">
        <v>9.7899999999999991</v>
      </c>
      <c r="V3" s="2">
        <f t="shared" si="0"/>
        <v>0.19847417840375586</v>
      </c>
      <c r="W3"/>
      <c r="X3"/>
      <c r="Y3" s="2">
        <v>0.19847417840375586</v>
      </c>
      <c r="Z3"/>
      <c r="AA3"/>
    </row>
    <row r="4" spans="1:27" s="16" customFormat="1" ht="15.75" x14ac:dyDescent="0.25">
      <c r="A4" s="77" t="s">
        <v>198</v>
      </c>
      <c r="B4" s="16" t="s">
        <v>29</v>
      </c>
      <c r="C4" s="21">
        <v>27</v>
      </c>
      <c r="D4" s="17">
        <v>1</v>
      </c>
      <c r="E4" s="22" t="s">
        <v>11</v>
      </c>
      <c r="F4" s="22">
        <v>0</v>
      </c>
      <c r="G4" s="28">
        <v>1.1000000000000001</v>
      </c>
      <c r="H4" s="14" t="s">
        <v>28</v>
      </c>
      <c r="I4" s="18">
        <v>41920</v>
      </c>
      <c r="J4" s="24">
        <v>14.519</v>
      </c>
      <c r="K4" s="24">
        <v>15.744</v>
      </c>
      <c r="L4" s="25">
        <v>80.781000000000006</v>
      </c>
      <c r="M4" s="25">
        <v>18.565999999999999</v>
      </c>
      <c r="N4" s="25">
        <v>86.787000000000006</v>
      </c>
      <c r="O4" s="25">
        <v>15.62</v>
      </c>
      <c r="P4" s="25">
        <v>2.4992000000000001</v>
      </c>
      <c r="Q4" s="25">
        <v>12.92496</v>
      </c>
      <c r="R4" s="24"/>
      <c r="S4" s="21" t="s">
        <v>32</v>
      </c>
      <c r="T4">
        <v>57.63</v>
      </c>
      <c r="U4">
        <v>9.98</v>
      </c>
      <c r="V4" s="2">
        <f t="shared" si="0"/>
        <v>0.16451500954364046</v>
      </c>
      <c r="W4"/>
      <c r="X4"/>
      <c r="Y4" s="2">
        <v>0.16451500954364046</v>
      </c>
      <c r="Z4"/>
      <c r="AA4"/>
    </row>
    <row r="5" spans="1:27" s="16" customFormat="1" ht="15.75" x14ac:dyDescent="0.25">
      <c r="A5" s="77" t="s">
        <v>202</v>
      </c>
      <c r="B5" s="16" t="s">
        <v>29</v>
      </c>
      <c r="C5" s="21">
        <v>28</v>
      </c>
      <c r="D5" s="17">
        <v>1</v>
      </c>
      <c r="E5" s="22" t="s">
        <v>11</v>
      </c>
      <c r="F5" s="22">
        <v>100</v>
      </c>
      <c r="G5" s="28">
        <v>1.1000000000000001</v>
      </c>
      <c r="H5" s="14" t="s">
        <v>28</v>
      </c>
      <c r="I5" s="18">
        <v>41920</v>
      </c>
      <c r="J5" s="24">
        <v>14.93</v>
      </c>
      <c r="K5" s="24">
        <v>16.757999999999999</v>
      </c>
      <c r="L5" s="25">
        <v>80.037000000000006</v>
      </c>
      <c r="M5" s="25">
        <v>19.242999999999999</v>
      </c>
      <c r="N5" s="25">
        <v>87.186000000000007</v>
      </c>
      <c r="O5" s="25">
        <v>17.600000000000001</v>
      </c>
      <c r="P5" s="25">
        <v>2.8160000000000003</v>
      </c>
      <c r="Q5" s="25">
        <v>12.80592</v>
      </c>
      <c r="R5" s="24"/>
      <c r="S5" s="21" t="s">
        <v>33</v>
      </c>
      <c r="T5">
        <v>56.62</v>
      </c>
      <c r="U5">
        <v>8.58</v>
      </c>
      <c r="V5" s="2">
        <f t="shared" si="0"/>
        <v>0.14395973154362415</v>
      </c>
      <c r="W5"/>
      <c r="X5"/>
      <c r="Y5" s="2">
        <v>0.14395973154362415</v>
      </c>
      <c r="Z5"/>
      <c r="AA5"/>
    </row>
    <row r="6" spans="1:27" s="16" customFormat="1" ht="15.75" x14ac:dyDescent="0.25">
      <c r="A6" s="77" t="s">
        <v>203</v>
      </c>
      <c r="B6" s="16" t="s">
        <v>29</v>
      </c>
      <c r="C6" s="21">
        <v>29</v>
      </c>
      <c r="D6" s="17">
        <v>1</v>
      </c>
      <c r="E6" s="22" t="s">
        <v>11</v>
      </c>
      <c r="F6" s="22">
        <v>350</v>
      </c>
      <c r="G6" s="28">
        <v>1.1000000000000001</v>
      </c>
      <c r="H6" s="14" t="s">
        <v>28</v>
      </c>
      <c r="I6" s="18">
        <v>41920</v>
      </c>
      <c r="J6" s="24">
        <v>14.884</v>
      </c>
      <c r="K6" s="24">
        <v>15.71</v>
      </c>
      <c r="L6" s="25">
        <v>80.019000000000005</v>
      </c>
      <c r="M6" s="25">
        <v>21.329000000000001</v>
      </c>
      <c r="N6" s="25">
        <v>88.316999999999993</v>
      </c>
      <c r="O6" s="25">
        <v>20.425000000000001</v>
      </c>
      <c r="P6" s="25">
        <v>3.2680000000000002</v>
      </c>
      <c r="Q6" s="25">
        <v>12.803040000000001</v>
      </c>
      <c r="R6" s="24"/>
      <c r="S6" s="21" t="s">
        <v>34</v>
      </c>
      <c r="T6">
        <v>54.05</v>
      </c>
      <c r="U6">
        <v>10.69</v>
      </c>
      <c r="V6" s="2">
        <f t="shared" si="0"/>
        <v>0.18789084181313598</v>
      </c>
      <c r="W6"/>
      <c r="X6"/>
      <c r="Y6" s="2">
        <v>0.18789084181313598</v>
      </c>
      <c r="Z6"/>
      <c r="AA6"/>
    </row>
    <row r="7" spans="1:27" s="16" customFormat="1" ht="15.75" x14ac:dyDescent="0.25">
      <c r="A7" s="77" t="s">
        <v>204</v>
      </c>
      <c r="B7" s="16" t="s">
        <v>29</v>
      </c>
      <c r="C7" s="21">
        <v>30</v>
      </c>
      <c r="D7" s="17">
        <v>1</v>
      </c>
      <c r="E7" s="22" t="s">
        <v>11</v>
      </c>
      <c r="F7" s="22">
        <v>50</v>
      </c>
      <c r="G7" s="28">
        <v>1.1000000000000001</v>
      </c>
      <c r="H7" s="14" t="s">
        <v>28</v>
      </c>
      <c r="I7" s="18">
        <v>41920</v>
      </c>
      <c r="J7" s="24">
        <v>14.324</v>
      </c>
      <c r="K7" s="24">
        <v>14.318</v>
      </c>
      <c r="L7" s="25">
        <v>79.222999999999999</v>
      </c>
      <c r="M7" s="25">
        <v>19.026</v>
      </c>
      <c r="N7" s="25">
        <v>85.602000000000004</v>
      </c>
      <c r="O7" s="25">
        <v>16.306000000000001</v>
      </c>
      <c r="P7" s="25">
        <v>2.6089600000000002</v>
      </c>
      <c r="Q7" s="25">
        <v>12.67568</v>
      </c>
      <c r="R7" s="24"/>
      <c r="S7" s="21" t="s">
        <v>35</v>
      </c>
      <c r="T7">
        <v>53.09</v>
      </c>
      <c r="U7">
        <v>8.2100000000000009</v>
      </c>
      <c r="V7" s="2">
        <f t="shared" si="0"/>
        <v>0.14691090600866455</v>
      </c>
      <c r="W7"/>
      <c r="X7"/>
      <c r="Y7" s="2">
        <v>0.14691090600866455</v>
      </c>
      <c r="Z7"/>
      <c r="AA7"/>
    </row>
    <row r="8" spans="1:27" s="16" customFormat="1" ht="15.75" x14ac:dyDescent="0.25">
      <c r="A8" s="77" t="s">
        <v>201</v>
      </c>
      <c r="B8" s="16" t="s">
        <v>29</v>
      </c>
      <c r="C8" s="26">
        <v>115</v>
      </c>
      <c r="D8" s="17">
        <v>2</v>
      </c>
      <c r="E8" s="22" t="s">
        <v>11</v>
      </c>
      <c r="F8" s="22">
        <v>500</v>
      </c>
      <c r="G8" s="23">
        <v>1.1000000000000001</v>
      </c>
      <c r="H8" s="14" t="s">
        <v>28</v>
      </c>
      <c r="I8" s="18">
        <v>41920</v>
      </c>
      <c r="J8" s="24">
        <v>13.724</v>
      </c>
      <c r="K8" s="24">
        <v>12.175000000000001</v>
      </c>
      <c r="L8" s="25">
        <v>72.744</v>
      </c>
      <c r="M8" s="25">
        <v>19.452999999999999</v>
      </c>
      <c r="N8" s="25">
        <v>80.734999999999999</v>
      </c>
      <c r="O8" s="25">
        <v>18.108000000000001</v>
      </c>
      <c r="P8" s="25">
        <v>2.8972800000000003</v>
      </c>
      <c r="Q8" s="25">
        <v>11.63904</v>
      </c>
      <c r="R8" s="24"/>
      <c r="S8" s="21" t="s">
        <v>36</v>
      </c>
      <c r="T8">
        <v>29.31</v>
      </c>
      <c r="U8">
        <v>7.9</v>
      </c>
      <c r="V8" s="2">
        <f t="shared" si="0"/>
        <v>0.2560559535994541</v>
      </c>
      <c r="W8"/>
      <c r="X8"/>
      <c r="Y8" s="2">
        <v>0.2560559535994541</v>
      </c>
      <c r="Z8"/>
      <c r="AA8"/>
    </row>
    <row r="9" spans="1:27" s="16" customFormat="1" ht="15.75" x14ac:dyDescent="0.25">
      <c r="A9" s="77" t="s">
        <v>198</v>
      </c>
      <c r="B9" s="16" t="s">
        <v>29</v>
      </c>
      <c r="C9" s="26">
        <v>116</v>
      </c>
      <c r="D9" s="17">
        <v>2</v>
      </c>
      <c r="E9" s="22" t="s">
        <v>11</v>
      </c>
      <c r="F9" s="22">
        <v>0</v>
      </c>
      <c r="G9" s="23">
        <v>1.1000000000000001</v>
      </c>
      <c r="H9" s="14" t="s">
        <v>28</v>
      </c>
      <c r="I9" s="18">
        <v>41920</v>
      </c>
      <c r="J9" s="24">
        <v>13.957000000000001</v>
      </c>
      <c r="K9" s="24">
        <v>15.645</v>
      </c>
      <c r="L9" s="25">
        <v>78.662000000000006</v>
      </c>
      <c r="M9" s="25">
        <v>16.965</v>
      </c>
      <c r="N9" s="25">
        <v>84.311999999999998</v>
      </c>
      <c r="O9" s="25">
        <v>15.715</v>
      </c>
      <c r="P9" s="25">
        <v>2.5144000000000002</v>
      </c>
      <c r="Q9" s="25">
        <v>12.585920000000002</v>
      </c>
      <c r="R9" s="24"/>
      <c r="S9" s="21" t="s">
        <v>37</v>
      </c>
      <c r="T9">
        <v>62.2</v>
      </c>
      <c r="U9">
        <v>9.59</v>
      </c>
      <c r="V9" s="2">
        <f t="shared" si="0"/>
        <v>0.14647106109324759</v>
      </c>
      <c r="W9"/>
      <c r="X9"/>
      <c r="Y9" s="2">
        <v>0.14647106109324759</v>
      </c>
      <c r="Z9"/>
      <c r="AA9"/>
    </row>
    <row r="10" spans="1:27" s="16" customFormat="1" ht="15.75" x14ac:dyDescent="0.25">
      <c r="A10" s="77" t="s">
        <v>203</v>
      </c>
      <c r="B10" s="16" t="s">
        <v>29</v>
      </c>
      <c r="C10" s="26">
        <v>117</v>
      </c>
      <c r="D10" s="17">
        <v>2</v>
      </c>
      <c r="E10" s="22" t="s">
        <v>11</v>
      </c>
      <c r="F10" s="22">
        <v>350</v>
      </c>
      <c r="G10" s="23">
        <v>1.1000000000000001</v>
      </c>
      <c r="H10" s="14" t="s">
        <v>28</v>
      </c>
      <c r="I10" s="18">
        <v>41920</v>
      </c>
      <c r="J10" s="24">
        <v>14.491</v>
      </c>
      <c r="K10" s="24">
        <v>17.760999999999999</v>
      </c>
      <c r="L10" s="25">
        <v>79.319000000000003</v>
      </c>
      <c r="M10" s="25">
        <v>17.361000000000001</v>
      </c>
      <c r="N10" s="25">
        <v>85.227000000000004</v>
      </c>
      <c r="O10" s="25">
        <v>18.401</v>
      </c>
      <c r="P10" s="25">
        <v>2.9441600000000001</v>
      </c>
      <c r="Q10" s="25">
        <v>12.691040000000001</v>
      </c>
      <c r="R10" s="24"/>
      <c r="S10" s="21" t="s">
        <v>38</v>
      </c>
      <c r="T10">
        <v>101.74</v>
      </c>
      <c r="U10">
        <v>15.53</v>
      </c>
      <c r="V10" s="2">
        <f t="shared" si="0"/>
        <v>0.14501179477098486</v>
      </c>
      <c r="W10"/>
      <c r="X10"/>
      <c r="Y10" s="2">
        <v>0.14501179477098486</v>
      </c>
      <c r="Z10"/>
      <c r="AA10"/>
    </row>
    <row r="11" spans="1:27" s="16" customFormat="1" ht="15.75" x14ac:dyDescent="0.25">
      <c r="A11" s="77" t="s">
        <v>202</v>
      </c>
      <c r="B11" s="16" t="s">
        <v>29</v>
      </c>
      <c r="C11" s="26">
        <v>118</v>
      </c>
      <c r="D11" s="17">
        <v>2</v>
      </c>
      <c r="E11" s="22" t="s">
        <v>11</v>
      </c>
      <c r="F11" s="22">
        <v>100</v>
      </c>
      <c r="G11" s="23">
        <v>1.1000000000000001</v>
      </c>
      <c r="H11" s="14" t="s">
        <v>28</v>
      </c>
      <c r="I11" s="18">
        <v>41920</v>
      </c>
      <c r="J11" s="24">
        <v>14.611000000000001</v>
      </c>
      <c r="K11" s="24">
        <v>17.359000000000002</v>
      </c>
      <c r="L11" s="25">
        <v>76.703999999999994</v>
      </c>
      <c r="M11" s="25">
        <v>17.271999999999998</v>
      </c>
      <c r="N11" s="25">
        <v>83.254000000000005</v>
      </c>
      <c r="O11" s="25">
        <v>16.581</v>
      </c>
      <c r="P11" s="25">
        <v>2.6529599999999998</v>
      </c>
      <c r="Q11" s="25">
        <v>12.272639999999999</v>
      </c>
      <c r="R11" s="24"/>
      <c r="S11" s="21" t="s">
        <v>39</v>
      </c>
      <c r="T11">
        <v>85.07</v>
      </c>
      <c r="U11">
        <v>11.42</v>
      </c>
      <c r="V11" s="2">
        <f t="shared" si="0"/>
        <v>0.12753026919007876</v>
      </c>
      <c r="W11"/>
      <c r="X11"/>
      <c r="Y11" s="2">
        <v>0.12753026919007876</v>
      </c>
      <c r="Z11"/>
      <c r="AA11"/>
    </row>
    <row r="12" spans="1:27" s="16" customFormat="1" ht="15.75" x14ac:dyDescent="0.25">
      <c r="A12" s="77" t="s">
        <v>204</v>
      </c>
      <c r="B12" s="16" t="s">
        <v>29</v>
      </c>
      <c r="C12" s="26">
        <v>119</v>
      </c>
      <c r="D12" s="17">
        <v>2</v>
      </c>
      <c r="E12" s="22" t="s">
        <v>11</v>
      </c>
      <c r="F12" s="22">
        <v>50</v>
      </c>
      <c r="G12" s="23">
        <v>1.1000000000000001</v>
      </c>
      <c r="H12" s="14" t="s">
        <v>28</v>
      </c>
      <c r="I12" s="18">
        <v>41920</v>
      </c>
      <c r="J12" s="24">
        <v>15.731999999999999</v>
      </c>
      <c r="K12" s="24">
        <v>15.532</v>
      </c>
      <c r="L12" s="25">
        <v>75.83</v>
      </c>
      <c r="M12" s="25">
        <v>17.709</v>
      </c>
      <c r="N12" s="25">
        <v>83.284000000000006</v>
      </c>
      <c r="O12" s="25">
        <v>14.427</v>
      </c>
      <c r="P12" s="25">
        <v>2.3083200000000001</v>
      </c>
      <c r="Q12" s="25">
        <v>12.1328</v>
      </c>
      <c r="R12" s="24"/>
      <c r="S12" s="21" t="s">
        <v>40</v>
      </c>
      <c r="T12">
        <v>75.680000000000007</v>
      </c>
      <c r="U12">
        <v>10.3</v>
      </c>
      <c r="V12" s="2">
        <f t="shared" si="0"/>
        <v>0.12929439746300209</v>
      </c>
      <c r="W12"/>
      <c r="X12"/>
      <c r="Y12" s="2">
        <v>0.12929439746300209</v>
      </c>
      <c r="Z12"/>
      <c r="AA12"/>
    </row>
    <row r="13" spans="1:27" s="16" customFormat="1" ht="15.75" x14ac:dyDescent="0.25">
      <c r="A13" s="77" t="s">
        <v>200</v>
      </c>
      <c r="B13" s="16" t="s">
        <v>29</v>
      </c>
      <c r="C13" s="26">
        <v>120</v>
      </c>
      <c r="D13" s="17">
        <v>2</v>
      </c>
      <c r="E13" s="22" t="s">
        <v>11</v>
      </c>
      <c r="F13" s="22">
        <v>200</v>
      </c>
      <c r="G13" s="23">
        <v>1.1000000000000001</v>
      </c>
      <c r="H13" s="14" t="s">
        <v>28</v>
      </c>
      <c r="I13" s="18">
        <v>41920</v>
      </c>
      <c r="J13" s="24">
        <v>16.248999999999999</v>
      </c>
      <c r="K13" s="24">
        <v>12.945</v>
      </c>
      <c r="L13" s="25">
        <v>69.183999999999997</v>
      </c>
      <c r="M13" s="25">
        <v>15.593</v>
      </c>
      <c r="N13" s="25">
        <v>77.981999999999999</v>
      </c>
      <c r="O13" s="25">
        <v>14.651</v>
      </c>
      <c r="P13" s="25">
        <v>2.34416</v>
      </c>
      <c r="Q13" s="25">
        <v>11.06944</v>
      </c>
      <c r="R13" s="24"/>
      <c r="S13" s="21" t="s">
        <v>41</v>
      </c>
      <c r="T13">
        <v>69.790000000000006</v>
      </c>
      <c r="U13">
        <v>10.54</v>
      </c>
      <c r="V13" s="2">
        <f t="shared" si="0"/>
        <v>0.14347327697377843</v>
      </c>
      <c r="W13"/>
      <c r="X13"/>
      <c r="Y13" s="2">
        <v>0.14347327697377843</v>
      </c>
      <c r="Z13"/>
      <c r="AA13"/>
    </row>
    <row r="14" spans="1:27" s="16" customFormat="1" ht="15.75" x14ac:dyDescent="0.25">
      <c r="A14" s="77" t="s">
        <v>204</v>
      </c>
      <c r="B14" s="16" t="s">
        <v>29</v>
      </c>
      <c r="C14" s="26">
        <v>145</v>
      </c>
      <c r="D14" s="17">
        <v>3</v>
      </c>
      <c r="E14" s="22" t="s">
        <v>11</v>
      </c>
      <c r="F14" s="22">
        <v>50</v>
      </c>
      <c r="G14" s="23">
        <v>1.1000000000000001</v>
      </c>
      <c r="H14" s="14" t="s">
        <v>28</v>
      </c>
      <c r="I14" s="18">
        <v>41920</v>
      </c>
      <c r="J14" s="24">
        <v>13.19</v>
      </c>
      <c r="K14" s="24">
        <v>17.248000000000001</v>
      </c>
      <c r="L14" s="25">
        <v>78.991</v>
      </c>
      <c r="M14" s="25">
        <v>17.32</v>
      </c>
      <c r="N14" s="25">
        <v>85.29</v>
      </c>
      <c r="O14" s="25">
        <v>15.898999999999999</v>
      </c>
      <c r="P14" s="25">
        <v>2.5438399999999999</v>
      </c>
      <c r="Q14" s="25">
        <v>12.63856</v>
      </c>
      <c r="R14" s="24"/>
      <c r="S14" s="21" t="s">
        <v>42</v>
      </c>
      <c r="T14">
        <v>35.07</v>
      </c>
      <c r="U14">
        <v>6.93</v>
      </c>
      <c r="V14" s="2">
        <f t="shared" si="0"/>
        <v>0.18772455089820358</v>
      </c>
      <c r="W14"/>
      <c r="X14"/>
      <c r="Y14" s="2">
        <v>0.18772455089820358</v>
      </c>
      <c r="Z14"/>
      <c r="AA14"/>
    </row>
    <row r="15" spans="1:27" s="16" customFormat="1" ht="15.75" x14ac:dyDescent="0.25">
      <c r="A15" s="77" t="s">
        <v>201</v>
      </c>
      <c r="B15" s="16" t="s">
        <v>29</v>
      </c>
      <c r="C15" s="26">
        <v>146</v>
      </c>
      <c r="D15" s="17">
        <v>3</v>
      </c>
      <c r="E15" s="22" t="s">
        <v>11</v>
      </c>
      <c r="F15" s="22">
        <v>500</v>
      </c>
      <c r="G15" s="23">
        <v>1.1000000000000001</v>
      </c>
      <c r="H15" s="14" t="s">
        <v>28</v>
      </c>
      <c r="I15" s="18">
        <v>41920</v>
      </c>
      <c r="J15" s="24">
        <v>13.622</v>
      </c>
      <c r="K15" s="24">
        <v>13.292</v>
      </c>
      <c r="L15" s="25">
        <v>74.543999999999997</v>
      </c>
      <c r="M15" s="25">
        <v>19.170000000000002</v>
      </c>
      <c r="N15" s="25">
        <v>82.070999999999998</v>
      </c>
      <c r="O15" s="25">
        <v>18.225999999999999</v>
      </c>
      <c r="P15" s="25">
        <v>2.9161599999999996</v>
      </c>
      <c r="Q15" s="25">
        <v>11.92704</v>
      </c>
      <c r="R15" s="24"/>
      <c r="S15" s="21" t="s">
        <v>43</v>
      </c>
      <c r="T15">
        <v>21.85</v>
      </c>
      <c r="U15">
        <v>5.84</v>
      </c>
      <c r="V15" s="2">
        <f t="shared" si="0"/>
        <v>0.25391304347826082</v>
      </c>
      <c r="W15"/>
      <c r="X15"/>
      <c r="Y15" s="2">
        <v>0.25391304347826082</v>
      </c>
      <c r="Z15"/>
      <c r="AA15"/>
    </row>
    <row r="16" spans="1:27" s="16" customFormat="1" ht="15.75" x14ac:dyDescent="0.25">
      <c r="A16" s="77" t="s">
        <v>198</v>
      </c>
      <c r="B16" s="16" t="s">
        <v>29</v>
      </c>
      <c r="C16" s="26">
        <v>147</v>
      </c>
      <c r="D16" s="17">
        <v>3</v>
      </c>
      <c r="E16" s="22" t="s">
        <v>11</v>
      </c>
      <c r="F16" s="22">
        <v>0</v>
      </c>
      <c r="G16" s="23">
        <v>1.1000000000000001</v>
      </c>
      <c r="H16" s="14" t="s">
        <v>28</v>
      </c>
      <c r="I16" s="18">
        <v>41920</v>
      </c>
      <c r="J16" s="24">
        <v>14.526</v>
      </c>
      <c r="K16" s="24">
        <v>14.895</v>
      </c>
      <c r="L16" s="25">
        <v>78.968000000000004</v>
      </c>
      <c r="M16" s="25">
        <v>17.606000000000002</v>
      </c>
      <c r="N16" s="25">
        <v>85.691000000000003</v>
      </c>
      <c r="O16" s="25">
        <v>14.991</v>
      </c>
      <c r="P16" s="25">
        <v>2.3985599999999998</v>
      </c>
      <c r="Q16" s="25">
        <v>12.634880000000001</v>
      </c>
      <c r="R16" s="24"/>
      <c r="S16" s="21" t="s">
        <v>44</v>
      </c>
      <c r="T16">
        <v>64.5</v>
      </c>
      <c r="U16">
        <v>10.37</v>
      </c>
      <c r="V16" s="2">
        <f t="shared" si="0"/>
        <v>0.15273643410852711</v>
      </c>
      <c r="W16"/>
      <c r="X16"/>
      <c r="Y16" s="2">
        <v>0.15273643410852711</v>
      </c>
      <c r="Z16"/>
      <c r="AA16"/>
    </row>
    <row r="17" spans="1:27" s="16" customFormat="1" ht="15.75" x14ac:dyDescent="0.25">
      <c r="A17" s="77" t="s">
        <v>200</v>
      </c>
      <c r="B17" s="16" t="s">
        <v>29</v>
      </c>
      <c r="C17" s="26">
        <v>148</v>
      </c>
      <c r="D17" s="17">
        <v>3</v>
      </c>
      <c r="E17" s="22" t="s">
        <v>11</v>
      </c>
      <c r="F17" s="22">
        <v>200</v>
      </c>
      <c r="G17" s="23">
        <v>1.1000000000000001</v>
      </c>
      <c r="H17" s="14" t="s">
        <v>28</v>
      </c>
      <c r="I17" s="18">
        <v>41920</v>
      </c>
      <c r="J17" s="24">
        <v>14.923</v>
      </c>
      <c r="K17" s="24">
        <v>16.588999999999999</v>
      </c>
      <c r="L17" s="25">
        <v>79.111000000000004</v>
      </c>
      <c r="M17" s="25">
        <v>17.760000000000002</v>
      </c>
      <c r="N17" s="25">
        <v>84.634</v>
      </c>
      <c r="O17" s="25">
        <v>16.398</v>
      </c>
      <c r="P17" s="25">
        <v>2.6236799999999998</v>
      </c>
      <c r="Q17" s="25">
        <v>12.657760000000001</v>
      </c>
      <c r="R17" s="24"/>
      <c r="S17" s="21" t="s">
        <v>45</v>
      </c>
      <c r="T17">
        <v>75.98</v>
      </c>
      <c r="U17">
        <v>11.99</v>
      </c>
      <c r="V17" s="2">
        <f t="shared" si="0"/>
        <v>0.14991445117136087</v>
      </c>
      <c r="W17"/>
      <c r="X17"/>
      <c r="Y17" s="2">
        <v>0.14991445117136087</v>
      </c>
      <c r="Z17"/>
      <c r="AA17"/>
    </row>
    <row r="18" spans="1:27" s="16" customFormat="1" ht="15.75" x14ac:dyDescent="0.25">
      <c r="A18" s="77" t="s">
        <v>203</v>
      </c>
      <c r="B18" s="16" t="s">
        <v>29</v>
      </c>
      <c r="C18" s="26">
        <v>149</v>
      </c>
      <c r="D18" s="17">
        <v>3</v>
      </c>
      <c r="E18" s="22" t="s">
        <v>11</v>
      </c>
      <c r="F18" s="22">
        <v>350</v>
      </c>
      <c r="G18" s="23">
        <v>1.1000000000000001</v>
      </c>
      <c r="H18" s="14" t="s">
        <v>28</v>
      </c>
      <c r="I18" s="18">
        <v>41920</v>
      </c>
      <c r="J18" s="24">
        <v>15.05</v>
      </c>
      <c r="K18" s="24">
        <v>16.363</v>
      </c>
      <c r="L18" s="25">
        <v>79.438999999999993</v>
      </c>
      <c r="M18" s="25">
        <v>18.164000000000001</v>
      </c>
      <c r="N18" s="25">
        <v>85.756</v>
      </c>
      <c r="O18" s="25">
        <v>17.867999999999999</v>
      </c>
      <c r="P18" s="25">
        <v>2.8588799999999996</v>
      </c>
      <c r="Q18" s="25">
        <v>12.710239999999999</v>
      </c>
      <c r="R18" s="24"/>
      <c r="S18" s="21" t="s">
        <v>46</v>
      </c>
      <c r="T18">
        <v>73.19</v>
      </c>
      <c r="U18">
        <v>10.35</v>
      </c>
      <c r="V18" s="2">
        <f t="shared" si="0"/>
        <v>0.13434212324087991</v>
      </c>
      <c r="W18"/>
      <c r="X18"/>
      <c r="Y18" s="2">
        <v>0.13434212324087991</v>
      </c>
      <c r="Z18"/>
      <c r="AA18"/>
    </row>
    <row r="19" spans="1:27" s="16" customFormat="1" ht="15.75" x14ac:dyDescent="0.25">
      <c r="A19" s="77" t="s">
        <v>202</v>
      </c>
      <c r="B19" s="16" t="s">
        <v>29</v>
      </c>
      <c r="C19" s="26">
        <v>150</v>
      </c>
      <c r="D19" s="17">
        <v>3</v>
      </c>
      <c r="E19" s="22" t="s">
        <v>11</v>
      </c>
      <c r="F19" s="22">
        <v>100</v>
      </c>
      <c r="G19" s="23">
        <v>1.1000000000000001</v>
      </c>
      <c r="H19" s="14" t="s">
        <v>28</v>
      </c>
      <c r="I19" s="18">
        <v>41920</v>
      </c>
      <c r="J19" s="24">
        <v>15.090999999999999</v>
      </c>
      <c r="K19" s="24">
        <v>16.190000000000001</v>
      </c>
      <c r="L19" s="25">
        <v>79.421000000000006</v>
      </c>
      <c r="M19" s="25">
        <v>18.927</v>
      </c>
      <c r="N19" s="25">
        <v>84.923000000000002</v>
      </c>
      <c r="O19" s="25">
        <v>16.116</v>
      </c>
      <c r="P19" s="25">
        <v>2.57856</v>
      </c>
      <c r="Q19" s="25">
        <v>12.707360000000001</v>
      </c>
      <c r="R19" s="24"/>
      <c r="S19" s="21" t="s">
        <v>47</v>
      </c>
      <c r="T19">
        <v>72.010000000000005</v>
      </c>
      <c r="U19">
        <v>10.74</v>
      </c>
      <c r="V19" s="2">
        <f t="shared" si="0"/>
        <v>0.14168865435356201</v>
      </c>
      <c r="W19"/>
      <c r="X19"/>
      <c r="Y19" s="2">
        <v>0.14168865435356201</v>
      </c>
      <c r="Z19"/>
      <c r="AA19"/>
    </row>
    <row r="20" spans="1:27" s="16" customFormat="1" ht="15.75" x14ac:dyDescent="0.25">
      <c r="A20" s="77" t="s">
        <v>203</v>
      </c>
      <c r="B20" s="16" t="s">
        <v>29</v>
      </c>
      <c r="C20" s="26">
        <v>277</v>
      </c>
      <c r="D20" s="17">
        <v>4</v>
      </c>
      <c r="E20" s="22" t="s">
        <v>11</v>
      </c>
      <c r="F20" s="22">
        <v>350</v>
      </c>
      <c r="G20" s="23">
        <v>1.1000000000000001</v>
      </c>
      <c r="H20" s="14" t="s">
        <v>28</v>
      </c>
      <c r="I20" s="18">
        <v>41920</v>
      </c>
      <c r="J20" s="24">
        <v>12.823</v>
      </c>
      <c r="K20" s="24">
        <v>14.583</v>
      </c>
      <c r="L20" s="25">
        <v>76.085999999999999</v>
      </c>
      <c r="M20" s="25">
        <v>18.495000000000001</v>
      </c>
      <c r="N20" s="25">
        <v>81.763999999999996</v>
      </c>
      <c r="O20" s="25">
        <v>14.622</v>
      </c>
      <c r="P20" s="25">
        <v>2.3395199999999998</v>
      </c>
      <c r="Q20" s="25">
        <v>12.17376</v>
      </c>
      <c r="R20" s="24"/>
      <c r="S20" s="21" t="s">
        <v>48</v>
      </c>
      <c r="T20">
        <v>38.85</v>
      </c>
      <c r="U20">
        <v>8.64</v>
      </c>
      <c r="V20" s="2">
        <f t="shared" si="0"/>
        <v>0.21127413127413128</v>
      </c>
      <c r="W20"/>
      <c r="X20"/>
      <c r="Y20" s="2">
        <v>0.21127413127413128</v>
      </c>
      <c r="Z20"/>
      <c r="AA20"/>
    </row>
    <row r="21" spans="1:27" s="16" customFormat="1" ht="15.75" x14ac:dyDescent="0.25">
      <c r="A21" s="77" t="s">
        <v>200</v>
      </c>
      <c r="B21" s="16" t="s">
        <v>29</v>
      </c>
      <c r="C21" s="26">
        <v>278</v>
      </c>
      <c r="D21" s="17">
        <v>4</v>
      </c>
      <c r="E21" s="22" t="s">
        <v>11</v>
      </c>
      <c r="F21" s="22">
        <v>200</v>
      </c>
      <c r="G21" s="23">
        <v>1.1000000000000001</v>
      </c>
      <c r="H21" s="14" t="s">
        <v>28</v>
      </c>
      <c r="I21" s="18">
        <v>41920</v>
      </c>
      <c r="J21" s="24">
        <v>13.250999999999999</v>
      </c>
      <c r="K21" s="24">
        <v>16.138999999999999</v>
      </c>
      <c r="L21" s="25">
        <v>76.778999999999996</v>
      </c>
      <c r="M21" s="25">
        <v>19.497</v>
      </c>
      <c r="N21" s="25">
        <v>83.016999999999996</v>
      </c>
      <c r="O21" s="25">
        <v>17.635999999999999</v>
      </c>
      <c r="P21" s="25">
        <v>2.8217599999999998</v>
      </c>
      <c r="Q21" s="25">
        <v>12.28464</v>
      </c>
      <c r="R21" s="24"/>
      <c r="S21" s="21" t="s">
        <v>49</v>
      </c>
      <c r="T21">
        <v>51.44</v>
      </c>
      <c r="U21">
        <v>9.2799999999999994</v>
      </c>
      <c r="V21" s="2">
        <f t="shared" si="0"/>
        <v>0.17138413685847587</v>
      </c>
      <c r="W21"/>
      <c r="X21"/>
      <c r="Y21" s="2">
        <v>0.17138413685847587</v>
      </c>
      <c r="Z21"/>
      <c r="AA21"/>
    </row>
    <row r="22" spans="1:27" s="16" customFormat="1" ht="15.75" x14ac:dyDescent="0.25">
      <c r="A22" s="77" t="s">
        <v>202</v>
      </c>
      <c r="B22" s="16" t="s">
        <v>29</v>
      </c>
      <c r="C22" s="26">
        <v>279</v>
      </c>
      <c r="D22" s="17">
        <v>4</v>
      </c>
      <c r="E22" s="22" t="s">
        <v>11</v>
      </c>
      <c r="F22" s="22">
        <v>100</v>
      </c>
      <c r="G22" s="23">
        <v>1.1000000000000001</v>
      </c>
      <c r="H22" s="14" t="s">
        <v>28</v>
      </c>
      <c r="I22" s="18">
        <v>41920</v>
      </c>
      <c r="J22" s="24">
        <v>12.237</v>
      </c>
      <c r="K22" s="24">
        <v>14.79</v>
      </c>
      <c r="L22" s="25">
        <v>73.933000000000007</v>
      </c>
      <c r="M22" s="25">
        <v>16.823</v>
      </c>
      <c r="N22" s="25">
        <v>79.778000000000006</v>
      </c>
      <c r="O22" s="25">
        <v>16.37</v>
      </c>
      <c r="P22" s="25">
        <v>2.6192000000000002</v>
      </c>
      <c r="Q22" s="25">
        <v>11.829280000000001</v>
      </c>
      <c r="R22" s="24"/>
      <c r="S22" s="21" t="s">
        <v>50</v>
      </c>
      <c r="T22">
        <v>41.41</v>
      </c>
      <c r="U22">
        <v>10.119999999999999</v>
      </c>
      <c r="V22" s="2">
        <f t="shared" si="0"/>
        <v>0.23216614344361264</v>
      </c>
      <c r="W22"/>
      <c r="X22"/>
      <c r="Y22" s="2">
        <v>0.23216614344361264</v>
      </c>
      <c r="Z22"/>
      <c r="AA22"/>
    </row>
    <row r="23" spans="1:27" s="16" customFormat="1" ht="15.75" x14ac:dyDescent="0.25">
      <c r="A23" s="77" t="s">
        <v>201</v>
      </c>
      <c r="B23" s="16" t="s">
        <v>29</v>
      </c>
      <c r="C23" s="26">
        <v>280</v>
      </c>
      <c r="D23" s="17">
        <v>4</v>
      </c>
      <c r="E23" s="22" t="s">
        <v>11</v>
      </c>
      <c r="F23" s="22">
        <v>500</v>
      </c>
      <c r="G23" s="23">
        <v>1.1000000000000001</v>
      </c>
      <c r="H23" s="14" t="s">
        <v>28</v>
      </c>
      <c r="I23" s="18">
        <v>41920</v>
      </c>
      <c r="J23" s="24">
        <v>12.821</v>
      </c>
      <c r="K23" s="24">
        <v>17.266999999999999</v>
      </c>
      <c r="L23" s="25">
        <v>76.816999999999993</v>
      </c>
      <c r="M23" s="25">
        <v>16.783999999999999</v>
      </c>
      <c r="N23" s="25">
        <v>82.542000000000002</v>
      </c>
      <c r="O23" s="25">
        <v>14.73</v>
      </c>
      <c r="P23" s="25">
        <v>2.3568000000000002</v>
      </c>
      <c r="Q23" s="25">
        <v>12.290719999999999</v>
      </c>
      <c r="R23" s="24"/>
      <c r="S23" s="21" t="s">
        <v>51</v>
      </c>
      <c r="T23">
        <v>58.26</v>
      </c>
      <c r="U23">
        <v>12.19</v>
      </c>
      <c r="V23" s="2">
        <f t="shared" si="0"/>
        <v>0.19877274287675933</v>
      </c>
      <c r="W23"/>
      <c r="X23"/>
      <c r="Y23" s="2">
        <v>0.19877274287675933</v>
      </c>
      <c r="Z23"/>
      <c r="AA23"/>
    </row>
    <row r="24" spans="1:27" s="16" customFormat="1" ht="15.75" x14ac:dyDescent="0.25">
      <c r="A24" s="77" t="s">
        <v>198</v>
      </c>
      <c r="B24" s="16" t="s">
        <v>29</v>
      </c>
      <c r="C24" s="26">
        <v>281</v>
      </c>
      <c r="D24" s="17">
        <v>4</v>
      </c>
      <c r="E24" s="22" t="s">
        <v>11</v>
      </c>
      <c r="F24" s="22">
        <v>0</v>
      </c>
      <c r="G24" s="23">
        <v>1.1000000000000001</v>
      </c>
      <c r="H24" s="14" t="s">
        <v>28</v>
      </c>
      <c r="I24" s="18">
        <v>41920</v>
      </c>
      <c r="J24" s="24">
        <v>12.381</v>
      </c>
      <c r="K24" s="24">
        <v>15.7</v>
      </c>
      <c r="L24" s="25">
        <v>73.921000000000006</v>
      </c>
      <c r="M24" s="25">
        <v>15.565</v>
      </c>
      <c r="N24" s="25">
        <v>79.373999999999995</v>
      </c>
      <c r="O24" s="25">
        <v>17.635999999999999</v>
      </c>
      <c r="P24" s="25">
        <v>2.8217599999999998</v>
      </c>
      <c r="Q24" s="25">
        <v>11.827360000000001</v>
      </c>
      <c r="R24" s="24"/>
      <c r="S24" s="21" t="s">
        <v>52</v>
      </c>
      <c r="T24">
        <v>58.31</v>
      </c>
      <c r="U24">
        <v>12.26</v>
      </c>
      <c r="V24" s="2">
        <f t="shared" si="0"/>
        <v>0.19974275424455495</v>
      </c>
      <c r="W24"/>
      <c r="X24"/>
      <c r="Y24" s="2">
        <v>0.19974275424455495</v>
      </c>
      <c r="Z24"/>
      <c r="AA24"/>
    </row>
    <row r="25" spans="1:27" s="16" customFormat="1" ht="15.75" x14ac:dyDescent="0.25">
      <c r="A25" s="77" t="s">
        <v>204</v>
      </c>
      <c r="B25" s="16" t="s">
        <v>29</v>
      </c>
      <c r="C25" s="26">
        <v>282</v>
      </c>
      <c r="D25" s="17">
        <v>4</v>
      </c>
      <c r="E25" s="22" t="s">
        <v>11</v>
      </c>
      <c r="F25" s="22">
        <v>50</v>
      </c>
      <c r="G25" s="23">
        <v>1.1000000000000001</v>
      </c>
      <c r="H25" s="14" t="s">
        <v>28</v>
      </c>
      <c r="I25" s="18">
        <v>41920</v>
      </c>
      <c r="J25" s="24">
        <v>13.532999999999999</v>
      </c>
      <c r="K25" s="24">
        <v>12.308</v>
      </c>
      <c r="L25" s="25">
        <v>76.947999999999993</v>
      </c>
      <c r="M25" s="25">
        <v>17.72</v>
      </c>
      <c r="N25" s="25">
        <v>82.813000000000002</v>
      </c>
      <c r="O25" s="25">
        <v>14.249000000000001</v>
      </c>
      <c r="P25" s="25">
        <v>2.2798400000000001</v>
      </c>
      <c r="Q25" s="25">
        <v>12.311679999999999</v>
      </c>
      <c r="R25" s="24"/>
      <c r="S25" s="21" t="s">
        <v>53</v>
      </c>
      <c r="T25">
        <v>40.39</v>
      </c>
      <c r="U25">
        <v>8.77</v>
      </c>
      <c r="V25" s="2">
        <f t="shared" si="0"/>
        <v>0.20627630601634064</v>
      </c>
      <c r="W25"/>
      <c r="X25"/>
      <c r="Y25" s="2">
        <v>0.20627630601634064</v>
      </c>
      <c r="Z25"/>
      <c r="AA25"/>
    </row>
    <row r="26" spans="1:27" s="16" customFormat="1" ht="15.75" x14ac:dyDescent="0.25">
      <c r="A26" s="77" t="s">
        <v>200</v>
      </c>
      <c r="B26" s="16" t="s">
        <v>29</v>
      </c>
      <c r="C26" s="21">
        <v>25</v>
      </c>
      <c r="D26" s="17">
        <v>1</v>
      </c>
      <c r="E26" s="22" t="s">
        <v>11</v>
      </c>
      <c r="F26" s="22">
        <v>200</v>
      </c>
      <c r="G26" s="23">
        <v>1.2</v>
      </c>
      <c r="H26" s="14" t="s">
        <v>28</v>
      </c>
      <c r="I26" s="18">
        <v>41942</v>
      </c>
      <c r="J26" s="24">
        <v>16.425000000000001</v>
      </c>
      <c r="K26" s="24">
        <v>13.483000000000001</v>
      </c>
      <c r="L26" s="25">
        <v>75.225999999999999</v>
      </c>
      <c r="M26" s="25">
        <v>23.279</v>
      </c>
      <c r="N26" s="25">
        <v>83.936999999999998</v>
      </c>
      <c r="O26" s="25">
        <v>17.242999999999999</v>
      </c>
      <c r="P26" s="25">
        <v>2.7588799999999996</v>
      </c>
      <c r="Q26" s="25">
        <v>12.036160000000001</v>
      </c>
      <c r="R26" s="24"/>
      <c r="S26" s="21" t="s">
        <v>54</v>
      </c>
      <c r="T26">
        <v>109.69</v>
      </c>
      <c r="U26">
        <v>20.36</v>
      </c>
      <c r="V26" s="2">
        <f t="shared" ref="V26:V57" si="1">(U26/T26)*0.94</f>
        <v>0.17447716291366577</v>
      </c>
      <c r="W26">
        <v>0.91</v>
      </c>
      <c r="X26">
        <f>W26*(10000/1.18125)</f>
        <v>7703.7037037037044</v>
      </c>
      <c r="Y26" s="2">
        <v>0.17447716291366577</v>
      </c>
      <c r="Z26">
        <f t="shared" ref="Z26:Z57" si="2">(X26*Y26)</f>
        <v>1344.1203661497216</v>
      </c>
      <c r="AA26"/>
    </row>
    <row r="27" spans="1:27" s="16" customFormat="1" ht="15.75" x14ac:dyDescent="0.25">
      <c r="A27" s="77" t="s">
        <v>201</v>
      </c>
      <c r="B27" s="16" t="s">
        <v>29</v>
      </c>
      <c r="C27" s="21">
        <v>26</v>
      </c>
      <c r="D27" s="17">
        <v>1</v>
      </c>
      <c r="E27" s="22" t="s">
        <v>11</v>
      </c>
      <c r="F27" s="22">
        <v>500</v>
      </c>
      <c r="G27" s="23">
        <v>1.2</v>
      </c>
      <c r="H27" s="14" t="s">
        <v>28</v>
      </c>
      <c r="I27" s="18">
        <v>41942</v>
      </c>
      <c r="J27" s="24">
        <v>16.152999999999999</v>
      </c>
      <c r="K27" s="24">
        <v>13.519</v>
      </c>
      <c r="L27" s="25">
        <v>76.307000000000002</v>
      </c>
      <c r="M27" s="25">
        <v>24.111999999999998</v>
      </c>
      <c r="N27" s="25">
        <v>85.055999999999997</v>
      </c>
      <c r="O27" s="25">
        <v>23.77</v>
      </c>
      <c r="P27" s="25">
        <v>3.8031999999999999</v>
      </c>
      <c r="Q27" s="25">
        <v>12.20912</v>
      </c>
      <c r="R27" s="24"/>
      <c r="S27" s="21" t="s">
        <v>55</v>
      </c>
      <c r="T27">
        <v>119.05</v>
      </c>
      <c r="U27">
        <v>18.53</v>
      </c>
      <c r="V27" s="2">
        <f t="shared" si="1"/>
        <v>0.14630995380092399</v>
      </c>
      <c r="W27">
        <v>1.79</v>
      </c>
      <c r="X27">
        <f>W27*(10000/1.18125)</f>
        <v>15153.439153439154</v>
      </c>
      <c r="Y27" s="2">
        <v>0.14630995380092399</v>
      </c>
      <c r="Z27">
        <f t="shared" si="2"/>
        <v>2217.0989824647954</v>
      </c>
      <c r="AA27"/>
    </row>
    <row r="28" spans="1:27" s="16" customFormat="1" ht="15.75" x14ac:dyDescent="0.25">
      <c r="A28" s="77" t="s">
        <v>198</v>
      </c>
      <c r="B28" s="16" t="s">
        <v>29</v>
      </c>
      <c r="C28" s="21">
        <v>27</v>
      </c>
      <c r="D28" s="17">
        <v>1</v>
      </c>
      <c r="E28" s="22" t="s">
        <v>11</v>
      </c>
      <c r="F28" s="22">
        <v>0</v>
      </c>
      <c r="G28" s="23">
        <v>1.2</v>
      </c>
      <c r="H28" s="14" t="s">
        <v>28</v>
      </c>
      <c r="I28" s="18">
        <v>41942</v>
      </c>
      <c r="J28" s="24">
        <v>16.827999999999999</v>
      </c>
      <c r="K28" s="24">
        <v>11.121</v>
      </c>
      <c r="L28" s="25">
        <v>74.575999999999993</v>
      </c>
      <c r="M28" s="25">
        <v>21.516999999999999</v>
      </c>
      <c r="N28" s="25">
        <v>83.869</v>
      </c>
      <c r="O28" s="25">
        <v>13.989000000000001</v>
      </c>
      <c r="P28" s="25">
        <v>2.2382400000000002</v>
      </c>
      <c r="Q28" s="25">
        <v>11.93216</v>
      </c>
      <c r="R28" s="24"/>
      <c r="S28" s="21" t="s">
        <v>56</v>
      </c>
      <c r="T28">
        <v>84.42</v>
      </c>
      <c r="U28">
        <v>18.25</v>
      </c>
      <c r="V28" s="2">
        <f t="shared" si="1"/>
        <v>0.20321013977730393</v>
      </c>
      <c r="W28">
        <v>0.47</v>
      </c>
      <c r="X28">
        <f>W28*(10000/1.18125)</f>
        <v>3978.8359788359789</v>
      </c>
      <c r="Y28" s="2">
        <v>0.20321013977730393</v>
      </c>
      <c r="Z28">
        <f t="shared" si="2"/>
        <v>808.53981541022517</v>
      </c>
      <c r="AA28"/>
    </row>
    <row r="29" spans="1:27" s="16" customFormat="1" ht="15.75" x14ac:dyDescent="0.25">
      <c r="A29" s="77" t="s">
        <v>202</v>
      </c>
      <c r="B29" s="16" t="s">
        <v>29</v>
      </c>
      <c r="C29" s="21">
        <v>28</v>
      </c>
      <c r="D29" s="17">
        <v>1</v>
      </c>
      <c r="E29" s="22" t="s">
        <v>11</v>
      </c>
      <c r="F29" s="22">
        <v>100</v>
      </c>
      <c r="G29" s="23">
        <v>1.2</v>
      </c>
      <c r="H29" s="14" t="s">
        <v>28</v>
      </c>
      <c r="I29" s="18">
        <v>41942</v>
      </c>
      <c r="J29" s="24">
        <v>17.015999999999998</v>
      </c>
      <c r="K29" s="24">
        <v>13.715</v>
      </c>
      <c r="L29" s="25">
        <v>76.516999999999996</v>
      </c>
      <c r="M29" s="25">
        <v>23.492999999999999</v>
      </c>
      <c r="N29" s="25">
        <v>85.012</v>
      </c>
      <c r="O29" s="25">
        <v>15.593999999999999</v>
      </c>
      <c r="P29" s="25">
        <v>2.4950399999999999</v>
      </c>
      <c r="Q29" s="25">
        <v>12.24272</v>
      </c>
      <c r="R29" s="24"/>
      <c r="S29" s="21" t="s">
        <v>57</v>
      </c>
      <c r="T29">
        <v>94.45</v>
      </c>
      <c r="U29">
        <v>18.68</v>
      </c>
      <c r="V29" s="2">
        <f t="shared" si="1"/>
        <v>0.18591000529380622</v>
      </c>
      <c r="W29">
        <v>0.69</v>
      </c>
      <c r="X29">
        <f>W29*(10000/1.18125)</f>
        <v>5841.269841269841</v>
      </c>
      <c r="Y29" s="2">
        <v>0.18591000529380622</v>
      </c>
      <c r="Z29">
        <f t="shared" si="2"/>
        <v>1085.9505071130268</v>
      </c>
      <c r="AA29"/>
    </row>
    <row r="30" spans="1:27" s="16" customFormat="1" ht="15.75" x14ac:dyDescent="0.25">
      <c r="A30" s="77" t="s">
        <v>203</v>
      </c>
      <c r="B30" s="16" t="s">
        <v>29</v>
      </c>
      <c r="C30" s="21">
        <v>29</v>
      </c>
      <c r="D30" s="17">
        <v>1</v>
      </c>
      <c r="E30" s="22" t="s">
        <v>11</v>
      </c>
      <c r="F30" s="22">
        <v>350</v>
      </c>
      <c r="G30" s="23">
        <v>1.2</v>
      </c>
      <c r="H30" s="14" t="s">
        <v>28</v>
      </c>
      <c r="I30" s="18">
        <v>41942</v>
      </c>
      <c r="J30" s="24">
        <v>17.225000000000001</v>
      </c>
      <c r="K30" s="24">
        <v>13.597</v>
      </c>
      <c r="L30" s="25">
        <v>77.305999999999997</v>
      </c>
      <c r="M30" s="25">
        <v>27.486999999999998</v>
      </c>
      <c r="N30" s="25">
        <v>86.9</v>
      </c>
      <c r="O30" s="25">
        <v>20.815000000000001</v>
      </c>
      <c r="P30" s="25">
        <v>3.3304</v>
      </c>
      <c r="Q30" s="25">
        <v>12.36896</v>
      </c>
      <c r="R30" s="24"/>
      <c r="S30" s="21" t="s">
        <v>58</v>
      </c>
      <c r="T30">
        <v>97.19</v>
      </c>
      <c r="U30">
        <v>19.04</v>
      </c>
      <c r="V30" s="2">
        <f t="shared" si="1"/>
        <v>0.18415063278115029</v>
      </c>
      <c r="W30">
        <v>1.02</v>
      </c>
      <c r="X30">
        <f>W30*(10000/1.18125)</f>
        <v>8634.9206349206361</v>
      </c>
      <c r="Y30" s="2">
        <v>0.18415063278115029</v>
      </c>
      <c r="Z30">
        <f t="shared" si="2"/>
        <v>1590.1260989356472</v>
      </c>
      <c r="AA30"/>
    </row>
    <row r="31" spans="1:27" s="16" customFormat="1" ht="15.75" x14ac:dyDescent="0.25">
      <c r="A31" s="77" t="s">
        <v>204</v>
      </c>
      <c r="B31" s="16" t="s">
        <v>29</v>
      </c>
      <c r="C31" s="29">
        <v>30</v>
      </c>
      <c r="D31" s="17">
        <v>1</v>
      </c>
      <c r="E31" s="22" t="s">
        <v>11</v>
      </c>
      <c r="F31" s="22">
        <v>50</v>
      </c>
      <c r="G31" s="23">
        <v>1.2</v>
      </c>
      <c r="H31" s="14" t="s">
        <v>28</v>
      </c>
      <c r="I31" s="18">
        <v>41942</v>
      </c>
      <c r="J31" s="24">
        <v>81.573043823242188</v>
      </c>
      <c r="K31" s="24">
        <v>96.293716430664063</v>
      </c>
      <c r="L31" s="25">
        <v>71.36639404296875</v>
      </c>
      <c r="M31" s="25">
        <v>20.61216926574707</v>
      </c>
      <c r="N31" s="25">
        <v>16.013870239257813</v>
      </c>
      <c r="O31" s="25">
        <v>16.184438705444336</v>
      </c>
      <c r="P31" s="25">
        <v>2.589510192871094</v>
      </c>
      <c r="Q31" s="25">
        <v>11.418623046875</v>
      </c>
      <c r="R31" s="25"/>
      <c r="S31" s="25"/>
      <c r="T31">
        <v>74.88</v>
      </c>
      <c r="U31">
        <v>15.62</v>
      </c>
      <c r="V31" s="2">
        <f t="shared" si="1"/>
        <v>0.1960844017094017</v>
      </c>
      <c r="W31">
        <v>0.75</v>
      </c>
      <c r="X31">
        <f>W31*(10000/1.2375)</f>
        <v>6060.6060606060601</v>
      </c>
      <c r="Y31" s="2">
        <v>0.1960844017094017</v>
      </c>
      <c r="Z31">
        <f t="shared" si="2"/>
        <v>1188.3903133903132</v>
      </c>
      <c r="AA31"/>
    </row>
    <row r="32" spans="1:27" s="16" customFormat="1" ht="15.75" x14ac:dyDescent="0.25">
      <c r="A32" s="77" t="s">
        <v>201</v>
      </c>
      <c r="B32" s="16" t="s">
        <v>29</v>
      </c>
      <c r="C32" s="29">
        <v>115</v>
      </c>
      <c r="D32" s="17">
        <v>2</v>
      </c>
      <c r="E32" s="22" t="s">
        <v>11</v>
      </c>
      <c r="F32" s="22">
        <v>500</v>
      </c>
      <c r="G32" s="23">
        <v>1.2</v>
      </c>
      <c r="H32" s="14" t="s">
        <v>28</v>
      </c>
      <c r="I32" s="18">
        <v>41942</v>
      </c>
      <c r="J32" s="24"/>
      <c r="K32" s="24"/>
      <c r="L32" s="25"/>
      <c r="M32" s="25"/>
      <c r="N32" s="25"/>
      <c r="O32" s="25"/>
      <c r="P32" s="25"/>
      <c r="Q32" s="25"/>
      <c r="R32" s="24"/>
      <c r="S32" s="21"/>
      <c r="T32">
        <v>118</v>
      </c>
      <c r="U32">
        <v>17.57</v>
      </c>
      <c r="V32" s="2">
        <f t="shared" si="1"/>
        <v>0.13996440677966102</v>
      </c>
      <c r="W32">
        <v>1.1499999999999999</v>
      </c>
      <c r="X32">
        <f>W32*(10000/1.18125)</f>
        <v>9735.4497354497344</v>
      </c>
      <c r="Y32" s="2">
        <v>0.13996440677966102</v>
      </c>
      <c r="Z32">
        <f t="shared" si="2"/>
        <v>1362.6164469554299</v>
      </c>
      <c r="AA32"/>
    </row>
    <row r="33" spans="1:27" s="16" customFormat="1" ht="15.75" x14ac:dyDescent="0.25">
      <c r="A33" s="77" t="s">
        <v>198</v>
      </c>
      <c r="B33" s="16" t="s">
        <v>29</v>
      </c>
      <c r="C33" s="21">
        <v>116</v>
      </c>
      <c r="D33" s="17">
        <v>2</v>
      </c>
      <c r="E33" s="22" t="s">
        <v>11</v>
      </c>
      <c r="F33" s="22">
        <v>0</v>
      </c>
      <c r="G33" s="23">
        <v>1.2</v>
      </c>
      <c r="H33" s="14" t="s">
        <v>28</v>
      </c>
      <c r="I33" s="18">
        <v>41942</v>
      </c>
      <c r="J33" s="24">
        <v>16.28</v>
      </c>
      <c r="K33" s="24">
        <v>11.109</v>
      </c>
      <c r="L33" s="25">
        <v>74.623000000000005</v>
      </c>
      <c r="M33" s="25">
        <v>20.206</v>
      </c>
      <c r="N33" s="25">
        <v>82.144000000000005</v>
      </c>
      <c r="O33" s="25">
        <v>16.3</v>
      </c>
      <c r="P33" s="25">
        <v>2.6080000000000001</v>
      </c>
      <c r="Q33" s="25">
        <v>11.939680000000001</v>
      </c>
      <c r="R33" s="24"/>
      <c r="S33" s="21" t="s">
        <v>59</v>
      </c>
      <c r="T33">
        <v>65.5</v>
      </c>
      <c r="U33">
        <v>12.84</v>
      </c>
      <c r="V33" s="2">
        <f t="shared" si="1"/>
        <v>0.18426870229007633</v>
      </c>
      <c r="W33">
        <v>0.57999999999999996</v>
      </c>
      <c r="X33">
        <f>W33*(10000/1.18125)</f>
        <v>4910.0529100529102</v>
      </c>
      <c r="Y33" s="2">
        <v>0.18426870229007633</v>
      </c>
      <c r="Z33">
        <f t="shared" si="2"/>
        <v>904.7690779110626</v>
      </c>
      <c r="AA33"/>
    </row>
    <row r="34" spans="1:27" s="16" customFormat="1" ht="15.75" x14ac:dyDescent="0.25">
      <c r="A34" s="77" t="s">
        <v>203</v>
      </c>
      <c r="B34" s="16" t="s">
        <v>29</v>
      </c>
      <c r="C34" s="31">
        <v>117</v>
      </c>
      <c r="D34" s="17">
        <v>2</v>
      </c>
      <c r="E34" s="22" t="s">
        <v>11</v>
      </c>
      <c r="F34" s="22">
        <v>350</v>
      </c>
      <c r="G34" s="23">
        <v>1.2</v>
      </c>
      <c r="H34" s="14" t="s">
        <v>28</v>
      </c>
      <c r="I34" s="18">
        <v>41942</v>
      </c>
      <c r="J34" s="24"/>
      <c r="K34" s="24"/>
      <c r="L34" s="25"/>
      <c r="M34" s="25"/>
      <c r="N34" s="25"/>
      <c r="O34" s="25"/>
      <c r="P34" s="25"/>
      <c r="Q34" s="25"/>
      <c r="R34" s="24"/>
      <c r="S34" s="21"/>
      <c r="T34">
        <v>87.5</v>
      </c>
      <c r="U34">
        <v>13.76</v>
      </c>
      <c r="V34" s="2">
        <f t="shared" si="1"/>
        <v>0.14782171428571428</v>
      </c>
      <c r="W34">
        <v>1.48</v>
      </c>
      <c r="X34">
        <f>W34*(10000/1.18125)</f>
        <v>12529.100529100529</v>
      </c>
      <c r="Y34" s="2">
        <v>0.14782171428571428</v>
      </c>
      <c r="Z34">
        <f t="shared" si="2"/>
        <v>1852.0731186696901</v>
      </c>
      <c r="AA34"/>
    </row>
    <row r="35" spans="1:27" s="16" customFormat="1" ht="15.75" x14ac:dyDescent="0.25">
      <c r="A35" s="77" t="s">
        <v>202</v>
      </c>
      <c r="B35" s="16" t="s">
        <v>29</v>
      </c>
      <c r="C35" s="26">
        <v>118</v>
      </c>
      <c r="D35" s="17">
        <v>2</v>
      </c>
      <c r="E35" s="22" t="s">
        <v>11</v>
      </c>
      <c r="F35" s="22">
        <v>100</v>
      </c>
      <c r="G35" s="23">
        <v>1.2</v>
      </c>
      <c r="H35" s="14" t="s">
        <v>28</v>
      </c>
      <c r="I35" s="18">
        <v>41942</v>
      </c>
      <c r="J35" s="24">
        <v>15.907999999999999</v>
      </c>
      <c r="K35" s="24">
        <v>12.262</v>
      </c>
      <c r="L35" s="25">
        <v>74.149000000000001</v>
      </c>
      <c r="M35" s="25">
        <v>18.774000000000001</v>
      </c>
      <c r="N35" s="25">
        <v>81.822000000000003</v>
      </c>
      <c r="O35" s="25">
        <v>20.242000000000001</v>
      </c>
      <c r="P35" s="25">
        <v>3.2387200000000003</v>
      </c>
      <c r="Q35" s="25">
        <v>11.86384</v>
      </c>
      <c r="R35" s="24"/>
      <c r="S35" s="21" t="s">
        <v>60</v>
      </c>
      <c r="T35">
        <v>102</v>
      </c>
      <c r="U35">
        <v>16.59</v>
      </c>
      <c r="V35" s="2">
        <f t="shared" si="1"/>
        <v>0.15288823529411766</v>
      </c>
      <c r="W35">
        <v>0.84</v>
      </c>
      <c r="X35">
        <f>W35*(10000/1.18125)</f>
        <v>7111.1111111111113</v>
      </c>
      <c r="Y35" s="2">
        <v>0.15288823529411766</v>
      </c>
      <c r="Z35">
        <f t="shared" si="2"/>
        <v>1087.2052287581701</v>
      </c>
      <c r="AA35"/>
    </row>
    <row r="36" spans="1:27" s="16" customFormat="1" ht="15.75" x14ac:dyDescent="0.25">
      <c r="A36" s="77" t="s">
        <v>204</v>
      </c>
      <c r="B36" s="16" t="s">
        <v>29</v>
      </c>
      <c r="C36" s="21">
        <v>119</v>
      </c>
      <c r="D36" s="17">
        <v>2</v>
      </c>
      <c r="E36" s="22" t="s">
        <v>11</v>
      </c>
      <c r="F36" s="22">
        <v>50</v>
      </c>
      <c r="G36" s="23">
        <v>1.2</v>
      </c>
      <c r="H36" s="14" t="s">
        <v>28</v>
      </c>
      <c r="I36" s="18">
        <v>41942</v>
      </c>
      <c r="J36" s="24">
        <v>15.98</v>
      </c>
      <c r="K36" s="24">
        <v>10.239000000000001</v>
      </c>
      <c r="L36" s="25">
        <v>73.823999999999998</v>
      </c>
      <c r="M36" s="25">
        <v>18.094999999999999</v>
      </c>
      <c r="N36" s="25">
        <v>81.814999999999998</v>
      </c>
      <c r="O36" s="25">
        <v>15.551</v>
      </c>
      <c r="P36" s="25">
        <v>2.4881600000000001</v>
      </c>
      <c r="Q36" s="25">
        <v>11.81184</v>
      </c>
      <c r="R36" s="24"/>
      <c r="S36" s="21" t="s">
        <v>61</v>
      </c>
      <c r="T36">
        <v>81.099999999999994</v>
      </c>
      <c r="U36">
        <v>15.45</v>
      </c>
      <c r="V36" s="2">
        <f t="shared" si="1"/>
        <v>0.17907521578298397</v>
      </c>
      <c r="W36">
        <v>0.89</v>
      </c>
      <c r="X36">
        <f>W36*(10000/1.18125)</f>
        <v>7534.3915343915351</v>
      </c>
      <c r="Y36" s="2">
        <v>0.17907521578298397</v>
      </c>
      <c r="Z36">
        <f t="shared" si="2"/>
        <v>1349.2227898146518</v>
      </c>
      <c r="AA36"/>
    </row>
    <row r="37" spans="1:27" s="16" customFormat="1" ht="15.75" x14ac:dyDescent="0.25">
      <c r="A37" s="77" t="s">
        <v>200</v>
      </c>
      <c r="B37" s="16" t="s">
        <v>29</v>
      </c>
      <c r="C37" s="21">
        <v>120</v>
      </c>
      <c r="D37" s="17">
        <v>2</v>
      </c>
      <c r="E37" s="22" t="s">
        <v>11</v>
      </c>
      <c r="F37" s="22">
        <v>200</v>
      </c>
      <c r="G37" s="23">
        <v>1.2</v>
      </c>
      <c r="H37" s="14" t="s">
        <v>28</v>
      </c>
      <c r="I37" s="18">
        <v>41942</v>
      </c>
      <c r="J37" s="24">
        <v>17.084</v>
      </c>
      <c r="K37" s="24">
        <v>12.486000000000001</v>
      </c>
      <c r="L37" s="25">
        <v>72.224000000000004</v>
      </c>
      <c r="M37" s="25">
        <v>18.780999999999999</v>
      </c>
      <c r="N37" s="25">
        <v>80.584000000000003</v>
      </c>
      <c r="O37" s="25">
        <v>17.123000000000001</v>
      </c>
      <c r="P37" s="25">
        <v>2.7396800000000003</v>
      </c>
      <c r="Q37" s="25">
        <v>11.555840000000002</v>
      </c>
      <c r="R37" s="24"/>
      <c r="S37" s="21" t="s">
        <v>62</v>
      </c>
      <c r="T37">
        <v>66</v>
      </c>
      <c r="U37">
        <v>12.72</v>
      </c>
      <c r="V37" s="2">
        <f t="shared" si="1"/>
        <v>0.18116363636363636</v>
      </c>
      <c r="W37">
        <v>1.75</v>
      </c>
      <c r="X37">
        <f>W37*(10000/1.2375)</f>
        <v>14141.414141414141</v>
      </c>
      <c r="Y37" s="2">
        <v>0.18116363636363636</v>
      </c>
      <c r="Z37">
        <f t="shared" si="2"/>
        <v>2561.9100091827363</v>
      </c>
      <c r="AA37"/>
    </row>
    <row r="38" spans="1:27" s="16" customFormat="1" ht="15.75" x14ac:dyDescent="0.25">
      <c r="A38" s="77" t="s">
        <v>204</v>
      </c>
      <c r="B38" s="16" t="s">
        <v>29</v>
      </c>
      <c r="C38" s="26">
        <v>145</v>
      </c>
      <c r="D38" s="17">
        <v>3</v>
      </c>
      <c r="E38" s="22" t="s">
        <v>11</v>
      </c>
      <c r="F38" s="22">
        <v>50</v>
      </c>
      <c r="G38" s="23">
        <v>1.2</v>
      </c>
      <c r="H38" s="14" t="s">
        <v>28</v>
      </c>
      <c r="I38" s="18">
        <v>41942</v>
      </c>
      <c r="J38" s="24">
        <v>14.785</v>
      </c>
      <c r="K38" s="24">
        <v>11.593999999999999</v>
      </c>
      <c r="L38" s="25">
        <v>75.600999999999999</v>
      </c>
      <c r="M38" s="25">
        <v>19.265000000000001</v>
      </c>
      <c r="N38" s="25">
        <v>82.677999999999997</v>
      </c>
      <c r="O38" s="25">
        <v>15.032999999999999</v>
      </c>
      <c r="P38" s="25">
        <v>2.4052799999999999</v>
      </c>
      <c r="Q38" s="25">
        <v>12.096159999999999</v>
      </c>
      <c r="R38" s="24"/>
      <c r="S38" s="21" t="s">
        <v>63</v>
      </c>
      <c r="T38">
        <v>70.739999999999995</v>
      </c>
      <c r="U38">
        <v>17.05</v>
      </c>
      <c r="V38" s="2">
        <f t="shared" si="1"/>
        <v>0.22656205824144757</v>
      </c>
      <c r="W38">
        <v>0.47</v>
      </c>
      <c r="X38">
        <f>W38*(10000/1.18125)</f>
        <v>3978.8359788359789</v>
      </c>
      <c r="Y38" s="2">
        <v>0.22656205824144757</v>
      </c>
      <c r="Z38">
        <f t="shared" si="2"/>
        <v>901.45326877020409</v>
      </c>
      <c r="AA38"/>
    </row>
    <row r="39" spans="1:27" s="16" customFormat="1" ht="15.75" x14ac:dyDescent="0.25">
      <c r="A39" s="77" t="s">
        <v>201</v>
      </c>
      <c r="B39" s="16" t="s">
        <v>29</v>
      </c>
      <c r="C39" s="26">
        <v>146</v>
      </c>
      <c r="D39" s="17">
        <v>3</v>
      </c>
      <c r="E39" s="22" t="s">
        <v>11</v>
      </c>
      <c r="F39" s="22">
        <v>500</v>
      </c>
      <c r="G39" s="23">
        <v>1.2</v>
      </c>
      <c r="H39" s="14" t="s">
        <v>28</v>
      </c>
      <c r="I39" s="18">
        <v>41942</v>
      </c>
      <c r="J39" s="24">
        <v>14.68</v>
      </c>
      <c r="K39" s="24">
        <v>13.413</v>
      </c>
      <c r="L39" s="25">
        <v>77.122</v>
      </c>
      <c r="M39" s="25">
        <v>21.532</v>
      </c>
      <c r="N39" s="25">
        <v>85.361000000000004</v>
      </c>
      <c r="O39" s="25">
        <v>21.95</v>
      </c>
      <c r="P39" s="25">
        <v>3.512</v>
      </c>
      <c r="Q39" s="25">
        <v>12.33952</v>
      </c>
      <c r="R39" s="24"/>
      <c r="S39" s="21" t="s">
        <v>64</v>
      </c>
      <c r="T39">
        <v>67.680000000000007</v>
      </c>
      <c r="U39">
        <v>15.42</v>
      </c>
      <c r="V39" s="2">
        <f t="shared" si="1"/>
        <v>0.21416666666666664</v>
      </c>
      <c r="W39">
        <v>0.81</v>
      </c>
      <c r="X39">
        <f>W39*(10000/1.18125)</f>
        <v>6857.1428571428578</v>
      </c>
      <c r="Y39" s="2">
        <v>0.21416666666666664</v>
      </c>
      <c r="Z39">
        <f t="shared" si="2"/>
        <v>1468.5714285714287</v>
      </c>
      <c r="AA39"/>
    </row>
    <row r="40" spans="1:27" s="16" customFormat="1" ht="15.75" x14ac:dyDescent="0.25">
      <c r="A40" s="77" t="s">
        <v>198</v>
      </c>
      <c r="B40" s="16" t="s">
        <v>29</v>
      </c>
      <c r="C40" s="21">
        <v>147</v>
      </c>
      <c r="D40" s="17">
        <v>3</v>
      </c>
      <c r="E40" s="22" t="s">
        <v>11</v>
      </c>
      <c r="F40" s="22">
        <v>0</v>
      </c>
      <c r="G40" s="23">
        <v>1.2</v>
      </c>
      <c r="H40" s="14" t="s">
        <v>28</v>
      </c>
      <c r="I40" s="18">
        <v>41942</v>
      </c>
      <c r="J40" s="24">
        <v>15.712</v>
      </c>
      <c r="K40" s="24">
        <v>9.9589999999999996</v>
      </c>
      <c r="L40" s="25">
        <v>74.150000000000006</v>
      </c>
      <c r="M40" s="25">
        <v>18.324999999999999</v>
      </c>
      <c r="N40" s="25">
        <v>82.938999999999993</v>
      </c>
      <c r="O40" s="25">
        <v>15.497</v>
      </c>
      <c r="P40" s="25">
        <v>2.4795199999999999</v>
      </c>
      <c r="Q40" s="25">
        <v>11.864000000000001</v>
      </c>
      <c r="R40" s="24"/>
      <c r="S40" s="21" t="s">
        <v>65</v>
      </c>
      <c r="T40">
        <v>81.17</v>
      </c>
      <c r="U40">
        <v>16.739999999999998</v>
      </c>
      <c r="V40" s="2">
        <f t="shared" si="1"/>
        <v>0.19385980041887393</v>
      </c>
      <c r="W40">
        <v>0.57999999999999996</v>
      </c>
      <c r="X40">
        <f>W40*(10000/1.18125)</f>
        <v>4910.0529100529102</v>
      </c>
      <c r="Y40" s="2">
        <v>0.19385980041887393</v>
      </c>
      <c r="Z40">
        <f t="shared" si="2"/>
        <v>951.86187718896838</v>
      </c>
      <c r="AA40"/>
    </row>
    <row r="41" spans="1:27" s="16" customFormat="1" ht="15.75" x14ac:dyDescent="0.25">
      <c r="A41" s="77" t="s">
        <v>200</v>
      </c>
      <c r="B41" s="16" t="s">
        <v>29</v>
      </c>
      <c r="C41" s="21">
        <v>148</v>
      </c>
      <c r="D41" s="17">
        <v>3</v>
      </c>
      <c r="E41" s="22" t="s">
        <v>11</v>
      </c>
      <c r="F41" s="22">
        <v>200</v>
      </c>
      <c r="G41" s="23">
        <v>1.2</v>
      </c>
      <c r="H41" s="14" t="s">
        <v>28</v>
      </c>
      <c r="I41" s="18">
        <v>41942</v>
      </c>
      <c r="J41" s="24">
        <v>14.382999999999999</v>
      </c>
      <c r="K41" s="24">
        <v>13.657999999999999</v>
      </c>
      <c r="L41" s="25">
        <v>75.739999999999995</v>
      </c>
      <c r="M41" s="25">
        <v>16.623000000000001</v>
      </c>
      <c r="N41" s="25">
        <v>82.834999999999994</v>
      </c>
      <c r="O41" s="25">
        <v>18.683</v>
      </c>
      <c r="P41" s="25">
        <v>2.9892799999999999</v>
      </c>
      <c r="Q41" s="25">
        <v>12.118399999999999</v>
      </c>
      <c r="R41" s="24"/>
      <c r="S41" s="21" t="s">
        <v>66</v>
      </c>
      <c r="T41">
        <v>98.5</v>
      </c>
      <c r="U41">
        <v>17.03</v>
      </c>
      <c r="V41" s="2">
        <f t="shared" si="1"/>
        <v>0.1625197969543147</v>
      </c>
      <c r="W41">
        <v>1.28</v>
      </c>
      <c r="X41">
        <f>W41*(10000/1.18125)</f>
        <v>10835.978835978836</v>
      </c>
      <c r="Y41" s="2">
        <v>0.1625197969543147</v>
      </c>
      <c r="Z41">
        <f t="shared" si="2"/>
        <v>1761.0610802245319</v>
      </c>
      <c r="AA41"/>
    </row>
    <row r="42" spans="1:27" s="16" customFormat="1" ht="15.75" x14ac:dyDescent="0.25">
      <c r="A42" s="77" t="s">
        <v>203</v>
      </c>
      <c r="B42" s="16" t="s">
        <v>29</v>
      </c>
      <c r="C42" s="29">
        <v>149</v>
      </c>
      <c r="D42" s="17">
        <v>3</v>
      </c>
      <c r="E42" s="22" t="s">
        <v>11</v>
      </c>
      <c r="F42" s="22">
        <v>350</v>
      </c>
      <c r="G42" s="23">
        <v>1.2</v>
      </c>
      <c r="H42" s="14" t="s">
        <v>28</v>
      </c>
      <c r="I42" s="18">
        <v>41942</v>
      </c>
      <c r="J42" s="24">
        <v>83.771026611328125</v>
      </c>
      <c r="K42" s="24">
        <v>93.241249084472656</v>
      </c>
      <c r="L42" s="25">
        <v>76.969306945800781</v>
      </c>
      <c r="M42" s="25">
        <v>21.109914779663086</v>
      </c>
      <c r="N42" s="25">
        <v>21.050752639770508</v>
      </c>
      <c r="O42" s="25">
        <v>14.79128360748291</v>
      </c>
      <c r="P42" s="25">
        <v>2.3666053771972657</v>
      </c>
      <c r="Q42" s="25">
        <v>12.315089111328126</v>
      </c>
      <c r="R42" s="25"/>
      <c r="S42" s="25"/>
      <c r="T42">
        <v>99.58</v>
      </c>
      <c r="U42">
        <v>16.34</v>
      </c>
      <c r="V42" s="2">
        <f t="shared" si="1"/>
        <v>0.15424382406105641</v>
      </c>
      <c r="W42">
        <v>1.57</v>
      </c>
      <c r="X42">
        <f>W42*(10000/1.18125)</f>
        <v>13291.005291005293</v>
      </c>
      <c r="Y42" s="2">
        <v>0.15424382406105641</v>
      </c>
      <c r="Z42">
        <f t="shared" si="2"/>
        <v>2050.0554817003904</v>
      </c>
      <c r="AA42"/>
    </row>
    <row r="43" spans="1:27" s="16" customFormat="1" ht="15.75" x14ac:dyDescent="0.25">
      <c r="A43" s="77" t="s">
        <v>202</v>
      </c>
      <c r="B43" s="16" t="s">
        <v>29</v>
      </c>
      <c r="C43" s="21">
        <v>150</v>
      </c>
      <c r="D43" s="17">
        <v>3</v>
      </c>
      <c r="E43" s="22" t="s">
        <v>11</v>
      </c>
      <c r="F43" s="22">
        <v>100</v>
      </c>
      <c r="G43" s="23">
        <v>1.2</v>
      </c>
      <c r="H43" s="14" t="s">
        <v>28</v>
      </c>
      <c r="I43" s="18">
        <v>41942</v>
      </c>
      <c r="J43" s="24">
        <v>17.052</v>
      </c>
      <c r="K43" s="24">
        <v>10.948</v>
      </c>
      <c r="L43" s="25">
        <v>73.929000000000002</v>
      </c>
      <c r="M43" s="25">
        <v>21.234999999999999</v>
      </c>
      <c r="N43" s="25">
        <v>82.507999999999996</v>
      </c>
      <c r="O43" s="25">
        <v>17.939</v>
      </c>
      <c r="P43" s="25">
        <v>2.8702399999999999</v>
      </c>
      <c r="Q43" s="25">
        <v>11.82864</v>
      </c>
      <c r="R43" s="24"/>
      <c r="S43" s="21" t="s">
        <v>67</v>
      </c>
      <c r="T43">
        <v>98.44</v>
      </c>
      <c r="U43">
        <v>16.989999999999998</v>
      </c>
      <c r="V43" s="2">
        <f t="shared" si="1"/>
        <v>0.16223689557090612</v>
      </c>
      <c r="W43">
        <v>1.04</v>
      </c>
      <c r="X43">
        <f>W43*(10000/1.2375)</f>
        <v>8404.0404040404046</v>
      </c>
      <c r="Y43" s="2">
        <v>0.16223689557090612</v>
      </c>
      <c r="Z43">
        <f t="shared" si="2"/>
        <v>1363.4454254039788</v>
      </c>
      <c r="AA43"/>
    </row>
    <row r="44" spans="1:27" s="16" customFormat="1" ht="15.75" x14ac:dyDescent="0.25">
      <c r="A44" s="77" t="s">
        <v>203</v>
      </c>
      <c r="B44" s="16" t="s">
        <v>29</v>
      </c>
      <c r="C44" s="26">
        <v>277</v>
      </c>
      <c r="D44" s="17">
        <v>4</v>
      </c>
      <c r="E44" s="22" t="s">
        <v>11</v>
      </c>
      <c r="F44" s="22">
        <v>350</v>
      </c>
      <c r="G44" s="23">
        <v>1.2</v>
      </c>
      <c r="H44" s="14" t="s">
        <v>28</v>
      </c>
      <c r="I44" s="18">
        <v>41942</v>
      </c>
      <c r="J44" s="24">
        <v>14.521000000000001</v>
      </c>
      <c r="K44" s="24">
        <v>14.99</v>
      </c>
      <c r="L44" s="25">
        <v>75.497</v>
      </c>
      <c r="M44" s="25">
        <v>20.498000000000001</v>
      </c>
      <c r="N44" s="25">
        <v>83.703000000000003</v>
      </c>
      <c r="O44" s="25">
        <v>18.715</v>
      </c>
      <c r="P44" s="25">
        <v>2.9944000000000002</v>
      </c>
      <c r="Q44" s="25">
        <v>12.07952</v>
      </c>
      <c r="R44" s="24"/>
      <c r="S44" s="21" t="s">
        <v>68</v>
      </c>
      <c r="T44">
        <v>91.4</v>
      </c>
      <c r="U44">
        <v>18.440000000000001</v>
      </c>
      <c r="V44" s="2">
        <f t="shared" si="1"/>
        <v>0.18964551422319473</v>
      </c>
      <c r="W44">
        <v>0.73</v>
      </c>
      <c r="X44">
        <f>W44*(10000/1.18125)</f>
        <v>6179.8941798941796</v>
      </c>
      <c r="Y44" s="2">
        <v>0.18964551422319473</v>
      </c>
      <c r="Z44">
        <f t="shared" si="2"/>
        <v>1171.9892095909599</v>
      </c>
      <c r="AA44"/>
    </row>
    <row r="45" spans="1:27" s="16" customFormat="1" ht="15.75" x14ac:dyDescent="0.25">
      <c r="A45" s="77" t="s">
        <v>200</v>
      </c>
      <c r="B45" s="16" t="s">
        <v>29</v>
      </c>
      <c r="C45" s="26">
        <v>278</v>
      </c>
      <c r="D45" s="17">
        <v>4</v>
      </c>
      <c r="E45" s="22" t="s">
        <v>11</v>
      </c>
      <c r="F45" s="22">
        <v>200</v>
      </c>
      <c r="G45" s="23">
        <v>1.2</v>
      </c>
      <c r="H45" s="14" t="s">
        <v>28</v>
      </c>
      <c r="I45" s="18">
        <v>41942</v>
      </c>
      <c r="J45" s="24">
        <v>15.387</v>
      </c>
      <c r="K45" s="24">
        <v>14.683</v>
      </c>
      <c r="L45" s="25">
        <v>73.218000000000004</v>
      </c>
      <c r="M45" s="25">
        <v>21.814</v>
      </c>
      <c r="N45" s="25">
        <v>83.088999999999999</v>
      </c>
      <c r="O45" s="25">
        <v>16.538</v>
      </c>
      <c r="P45" s="25">
        <v>2.64608</v>
      </c>
      <c r="Q45" s="25">
        <v>11.714880000000001</v>
      </c>
      <c r="R45" s="24"/>
      <c r="S45" s="21" t="s">
        <v>69</v>
      </c>
      <c r="T45">
        <v>85</v>
      </c>
      <c r="U45">
        <v>18.43</v>
      </c>
      <c r="V45" s="2">
        <f t="shared" si="1"/>
        <v>0.20381411764705881</v>
      </c>
      <c r="W45">
        <v>0.71</v>
      </c>
      <c r="X45">
        <f>W45*(10000/1.18125)</f>
        <v>6010.5820105820103</v>
      </c>
      <c r="Y45" s="2">
        <v>0.20381411764705881</v>
      </c>
      <c r="Z45">
        <f t="shared" si="2"/>
        <v>1225.0414690320572</v>
      </c>
      <c r="AA45"/>
    </row>
    <row r="46" spans="1:27" s="16" customFormat="1" ht="15.75" x14ac:dyDescent="0.25">
      <c r="A46" s="77" t="s">
        <v>202</v>
      </c>
      <c r="B46" s="16" t="s">
        <v>29</v>
      </c>
      <c r="C46" s="26">
        <v>279</v>
      </c>
      <c r="D46" s="17">
        <v>4</v>
      </c>
      <c r="E46" s="22" t="s">
        <v>11</v>
      </c>
      <c r="F46" s="22">
        <v>100</v>
      </c>
      <c r="G46" s="23">
        <v>1.2</v>
      </c>
      <c r="H46" s="14" t="s">
        <v>28</v>
      </c>
      <c r="I46" s="18">
        <v>41942</v>
      </c>
      <c r="J46" s="24">
        <v>14.33</v>
      </c>
      <c r="K46" s="24">
        <v>14.223000000000001</v>
      </c>
      <c r="L46" s="25">
        <v>75.213999999999999</v>
      </c>
      <c r="M46" s="25">
        <v>20.039000000000001</v>
      </c>
      <c r="N46" s="25">
        <v>82.646000000000001</v>
      </c>
      <c r="O46" s="25">
        <v>14.484</v>
      </c>
      <c r="P46" s="25">
        <v>2.3174399999999999</v>
      </c>
      <c r="Q46" s="25">
        <v>12.03424</v>
      </c>
      <c r="R46" s="24"/>
      <c r="S46" s="21" t="s">
        <v>70</v>
      </c>
      <c r="T46">
        <v>93</v>
      </c>
      <c r="U46">
        <v>19.73</v>
      </c>
      <c r="V46" s="2">
        <f t="shared" si="1"/>
        <v>0.19942150537634409</v>
      </c>
      <c r="W46">
        <v>0.55000000000000004</v>
      </c>
      <c r="X46">
        <f>W46*(10000/1.18125)</f>
        <v>4656.0846560846567</v>
      </c>
      <c r="Y46" s="2">
        <v>0.19942150537634409</v>
      </c>
      <c r="Z46">
        <f t="shared" si="2"/>
        <v>928.52341127609964</v>
      </c>
      <c r="AA46"/>
    </row>
    <row r="47" spans="1:27" s="16" customFormat="1" ht="15.75" x14ac:dyDescent="0.25">
      <c r="A47" s="77" t="s">
        <v>201</v>
      </c>
      <c r="B47" s="16" t="s">
        <v>29</v>
      </c>
      <c r="C47" s="26">
        <v>280</v>
      </c>
      <c r="D47" s="17">
        <v>4</v>
      </c>
      <c r="E47" s="22" t="s">
        <v>11</v>
      </c>
      <c r="F47" s="22">
        <v>500</v>
      </c>
      <c r="G47" s="23">
        <v>1.2</v>
      </c>
      <c r="H47" s="14" t="s">
        <v>28</v>
      </c>
      <c r="I47" s="18">
        <v>41942</v>
      </c>
      <c r="J47" s="24">
        <v>14.734</v>
      </c>
      <c r="K47" s="24">
        <v>14.972</v>
      </c>
      <c r="L47" s="25">
        <v>76.078999999999994</v>
      </c>
      <c r="M47" s="25">
        <v>19.869</v>
      </c>
      <c r="N47" s="25">
        <v>83.635000000000005</v>
      </c>
      <c r="O47" s="25">
        <v>22.297999999999998</v>
      </c>
      <c r="P47" s="25">
        <v>3.5676799999999997</v>
      </c>
      <c r="Q47" s="25">
        <v>12.172639999999999</v>
      </c>
      <c r="R47" s="24"/>
      <c r="S47" s="21" t="s">
        <v>71</v>
      </c>
      <c r="T47">
        <v>90.4</v>
      </c>
      <c r="U47">
        <v>16.22</v>
      </c>
      <c r="V47" s="2">
        <f t="shared" si="1"/>
        <v>0.1686592920353982</v>
      </c>
      <c r="W47">
        <v>1.28</v>
      </c>
      <c r="X47">
        <f>W47*(10000/1.18125)</f>
        <v>10835.978835978836</v>
      </c>
      <c r="Y47" s="2">
        <v>0.1686592920353982</v>
      </c>
      <c r="Z47">
        <f t="shared" si="2"/>
        <v>1827.5885189867488</v>
      </c>
      <c r="AA47"/>
    </row>
    <row r="48" spans="1:27" s="16" customFormat="1" ht="15.75" x14ac:dyDescent="0.25">
      <c r="A48" s="77" t="s">
        <v>198</v>
      </c>
      <c r="B48" s="16" t="s">
        <v>29</v>
      </c>
      <c r="C48" s="26">
        <v>281</v>
      </c>
      <c r="D48" s="17">
        <v>4</v>
      </c>
      <c r="E48" s="22" t="s">
        <v>11</v>
      </c>
      <c r="F48" s="22">
        <v>0</v>
      </c>
      <c r="G48" s="23">
        <v>1.2</v>
      </c>
      <c r="H48" s="14" t="s">
        <v>28</v>
      </c>
      <c r="I48" s="18">
        <v>41942</v>
      </c>
      <c r="J48" s="24">
        <v>13.922000000000001</v>
      </c>
      <c r="K48" s="24">
        <v>12.132</v>
      </c>
      <c r="L48" s="25">
        <v>70.597999999999999</v>
      </c>
      <c r="M48" s="25">
        <v>21.582999999999998</v>
      </c>
      <c r="N48" s="25">
        <v>80.616</v>
      </c>
      <c r="O48" s="25">
        <v>13.084</v>
      </c>
      <c r="P48" s="25">
        <v>2.0934399999999997</v>
      </c>
      <c r="Q48" s="25">
        <v>11.295680000000001</v>
      </c>
      <c r="R48" s="24"/>
      <c r="S48" s="21" t="s">
        <v>72</v>
      </c>
      <c r="T48">
        <v>65.7</v>
      </c>
      <c r="U48">
        <v>19.23</v>
      </c>
      <c r="V48" s="2">
        <f t="shared" si="1"/>
        <v>0.27513242009132416</v>
      </c>
      <c r="W48">
        <v>0.22</v>
      </c>
      <c r="X48">
        <f>W48*(10000/1.18125)</f>
        <v>1862.4338624338625</v>
      </c>
      <c r="Y48" s="2">
        <v>0.27513242009132416</v>
      </c>
      <c r="Z48">
        <f t="shared" si="2"/>
        <v>512.41593583146084</v>
      </c>
      <c r="AA48"/>
    </row>
    <row r="49" spans="1:27" s="16" customFormat="1" ht="15.75" x14ac:dyDescent="0.25">
      <c r="A49" s="77" t="s">
        <v>204</v>
      </c>
      <c r="B49" s="16" t="s">
        <v>29</v>
      </c>
      <c r="C49" s="26">
        <v>282</v>
      </c>
      <c r="D49" s="17">
        <v>4</v>
      </c>
      <c r="E49" s="22" t="s">
        <v>11</v>
      </c>
      <c r="F49" s="22">
        <v>50</v>
      </c>
      <c r="G49" s="23">
        <v>1.2</v>
      </c>
      <c r="H49" s="14" t="s">
        <v>28</v>
      </c>
      <c r="I49" s="18">
        <v>41942</v>
      </c>
      <c r="J49" s="24">
        <v>15.397</v>
      </c>
      <c r="K49" s="24">
        <v>10.478999999999999</v>
      </c>
      <c r="L49" s="25">
        <v>69.346000000000004</v>
      </c>
      <c r="M49" s="25">
        <v>21.143000000000001</v>
      </c>
      <c r="N49" s="25">
        <v>79.539000000000001</v>
      </c>
      <c r="O49" s="25">
        <v>13.637</v>
      </c>
      <c r="P49" s="25">
        <v>2.1819199999999999</v>
      </c>
      <c r="Q49" s="25">
        <v>11.095360000000001</v>
      </c>
      <c r="R49" s="24"/>
      <c r="S49" s="21" t="s">
        <v>73</v>
      </c>
      <c r="T49">
        <v>80.959999999999994</v>
      </c>
      <c r="U49">
        <v>19.27</v>
      </c>
      <c r="V49" s="2">
        <f t="shared" si="1"/>
        <v>0.22373764822134387</v>
      </c>
      <c r="W49">
        <v>0.46</v>
      </c>
      <c r="X49">
        <f>W49*(10000/1.2375)</f>
        <v>3717.1717171717173</v>
      </c>
      <c r="Y49" s="2">
        <v>0.22373764822134387</v>
      </c>
      <c r="Z49">
        <f t="shared" si="2"/>
        <v>831.67125803489444</v>
      </c>
      <c r="AA49"/>
    </row>
    <row r="50" spans="1:27" s="16" customFormat="1" ht="15.75" x14ac:dyDescent="0.25">
      <c r="A50" s="77" t="s">
        <v>200</v>
      </c>
      <c r="B50" s="16" t="s">
        <v>29</v>
      </c>
      <c r="C50" s="21">
        <v>25</v>
      </c>
      <c r="D50" s="17">
        <v>1</v>
      </c>
      <c r="E50" s="22" t="s">
        <v>11</v>
      </c>
      <c r="F50" s="22">
        <v>200</v>
      </c>
      <c r="G50" s="23">
        <v>1.3</v>
      </c>
      <c r="H50" s="14" t="s">
        <v>28</v>
      </c>
      <c r="I50" s="18">
        <v>41968</v>
      </c>
      <c r="J50" s="24">
        <v>17.937000000000001</v>
      </c>
      <c r="K50" s="24">
        <v>9.8870000000000005</v>
      </c>
      <c r="L50" s="25">
        <v>74.007999999999996</v>
      </c>
      <c r="M50" s="25">
        <v>25.745999999999999</v>
      </c>
      <c r="N50" s="25">
        <v>85.084999999999994</v>
      </c>
      <c r="O50" s="25">
        <v>14.962999999999999</v>
      </c>
      <c r="P50" s="25">
        <v>2.3940799999999998</v>
      </c>
      <c r="Q50" s="25">
        <v>11.841279999999999</v>
      </c>
      <c r="R50" s="24"/>
      <c r="S50" s="21" t="s">
        <v>74</v>
      </c>
      <c r="T50">
        <v>111.39</v>
      </c>
      <c r="U50">
        <v>18.73</v>
      </c>
      <c r="V50" s="2">
        <f t="shared" si="1"/>
        <v>0.15805907172995781</v>
      </c>
      <c r="W50">
        <v>1.06</v>
      </c>
      <c r="X50">
        <f>W50*(10000/1.18125)</f>
        <v>8973.5449735449747</v>
      </c>
      <c r="Y50" s="2">
        <v>0.15805907172995781</v>
      </c>
      <c r="Z50">
        <f t="shared" si="2"/>
        <v>1418.3501886455476</v>
      </c>
      <c r="AA50"/>
    </row>
    <row r="51" spans="1:27" s="16" customFormat="1" ht="15.75" x14ac:dyDescent="0.25">
      <c r="A51" s="77" t="s">
        <v>201</v>
      </c>
      <c r="B51" s="16" t="s">
        <v>29</v>
      </c>
      <c r="C51" s="21">
        <v>26</v>
      </c>
      <c r="D51" s="17">
        <v>1</v>
      </c>
      <c r="E51" s="22" t="s">
        <v>11</v>
      </c>
      <c r="F51" s="22">
        <v>500</v>
      </c>
      <c r="G51" s="23">
        <v>1.3</v>
      </c>
      <c r="H51" s="14" t="s">
        <v>28</v>
      </c>
      <c r="I51" s="18">
        <v>41968</v>
      </c>
      <c r="J51" s="24">
        <v>17.504000000000001</v>
      </c>
      <c r="K51" s="24">
        <v>10.574999999999999</v>
      </c>
      <c r="L51" s="25">
        <v>75.730999999999995</v>
      </c>
      <c r="M51" s="25">
        <v>22.94</v>
      </c>
      <c r="N51" s="25">
        <v>85.245000000000005</v>
      </c>
      <c r="O51" s="25">
        <v>17.593</v>
      </c>
      <c r="P51" s="25">
        <v>2.81488</v>
      </c>
      <c r="Q51" s="25">
        <v>12.116959999999999</v>
      </c>
      <c r="R51" s="24"/>
      <c r="S51" s="21" t="s">
        <v>75</v>
      </c>
      <c r="T51">
        <v>111.98</v>
      </c>
      <c r="U51">
        <v>15.93</v>
      </c>
      <c r="V51" s="2">
        <f t="shared" si="1"/>
        <v>0.13372209323093409</v>
      </c>
      <c r="W51">
        <v>1.52</v>
      </c>
      <c r="X51">
        <f>W51*(10000/1.18125)</f>
        <v>12867.724867724868</v>
      </c>
      <c r="Y51" s="2">
        <v>0.13372209323093409</v>
      </c>
      <c r="Z51">
        <f t="shared" si="2"/>
        <v>1720.6991044319138</v>
      </c>
      <c r="AA51"/>
    </row>
    <row r="52" spans="1:27" s="16" customFormat="1" ht="15.75" x14ac:dyDescent="0.25">
      <c r="A52" s="77" t="s">
        <v>198</v>
      </c>
      <c r="B52" s="16" t="s">
        <v>29</v>
      </c>
      <c r="C52" s="21">
        <v>27</v>
      </c>
      <c r="D52" s="17">
        <v>1</v>
      </c>
      <c r="E52" s="22" t="s">
        <v>11</v>
      </c>
      <c r="F52" s="22">
        <v>0</v>
      </c>
      <c r="G52" s="23">
        <v>1.3</v>
      </c>
      <c r="H52" s="14" t="s">
        <v>28</v>
      </c>
      <c r="I52" s="18">
        <v>41968</v>
      </c>
      <c r="J52" s="24">
        <v>17.137</v>
      </c>
      <c r="K52" s="24">
        <v>6.6870000000000003</v>
      </c>
      <c r="L52" s="25">
        <v>71.224000000000004</v>
      </c>
      <c r="M52" s="25">
        <v>20.263000000000002</v>
      </c>
      <c r="N52" s="25">
        <v>81.367999999999995</v>
      </c>
      <c r="O52" s="25">
        <v>13.709</v>
      </c>
      <c r="P52" s="25">
        <v>2.1934399999999998</v>
      </c>
      <c r="Q52" s="25">
        <v>11.395840000000002</v>
      </c>
      <c r="R52" s="24"/>
      <c r="S52" s="21" t="s">
        <v>76</v>
      </c>
      <c r="T52">
        <v>81.55</v>
      </c>
      <c r="U52">
        <v>16.149999999999999</v>
      </c>
      <c r="V52" s="2">
        <f t="shared" si="1"/>
        <v>0.18615573267933783</v>
      </c>
      <c r="W52">
        <v>0.54</v>
      </c>
      <c r="X52">
        <f>W52*(10000/1.18125)</f>
        <v>4571.4285714285716</v>
      </c>
      <c r="Y52" s="2">
        <v>0.18615573267933783</v>
      </c>
      <c r="Z52">
        <f t="shared" si="2"/>
        <v>850.99763510554442</v>
      </c>
      <c r="AA52"/>
    </row>
    <row r="53" spans="1:27" s="16" customFormat="1" ht="15.75" x14ac:dyDescent="0.25">
      <c r="A53" s="77" t="s">
        <v>202</v>
      </c>
      <c r="B53" s="16" t="s">
        <v>29</v>
      </c>
      <c r="C53" s="21">
        <v>28</v>
      </c>
      <c r="D53" s="17">
        <v>1</v>
      </c>
      <c r="E53" s="22" t="s">
        <v>11</v>
      </c>
      <c r="F53" s="22">
        <v>100</v>
      </c>
      <c r="G53" s="23">
        <v>1.3</v>
      </c>
      <c r="H53" s="14" t="s">
        <v>28</v>
      </c>
      <c r="I53" s="18">
        <v>41968</v>
      </c>
      <c r="J53" s="24">
        <v>18.763999999999999</v>
      </c>
      <c r="K53" s="24">
        <v>8.17</v>
      </c>
      <c r="L53" s="25">
        <v>73.137</v>
      </c>
      <c r="M53" s="25">
        <v>23.437000000000001</v>
      </c>
      <c r="N53" s="25">
        <v>83.924999999999997</v>
      </c>
      <c r="O53" s="25">
        <v>14.153</v>
      </c>
      <c r="P53" s="25">
        <v>2.2644800000000003</v>
      </c>
      <c r="Q53" s="25">
        <v>11.701919999999999</v>
      </c>
      <c r="R53" s="24"/>
      <c r="S53" s="21" t="s">
        <v>77</v>
      </c>
      <c r="T53">
        <v>94.34</v>
      </c>
      <c r="U53">
        <v>16.22</v>
      </c>
      <c r="V53" s="2">
        <f t="shared" si="1"/>
        <v>0.16161543353826582</v>
      </c>
      <c r="W53">
        <v>0.81</v>
      </c>
      <c r="X53">
        <f>W53*(10000/1.18125)</f>
        <v>6857.1428571428578</v>
      </c>
      <c r="Y53" s="2">
        <v>0.16161543353826582</v>
      </c>
      <c r="Z53">
        <f t="shared" si="2"/>
        <v>1108.2201156909657</v>
      </c>
      <c r="AA53"/>
    </row>
    <row r="54" spans="1:27" s="16" customFormat="1" ht="15.75" x14ac:dyDescent="0.25">
      <c r="A54" s="77" t="s">
        <v>203</v>
      </c>
      <c r="B54" s="16" t="s">
        <v>29</v>
      </c>
      <c r="C54" s="21">
        <v>29</v>
      </c>
      <c r="D54" s="17">
        <v>1</v>
      </c>
      <c r="E54" s="22" t="s">
        <v>11</v>
      </c>
      <c r="F54" s="22">
        <v>350</v>
      </c>
      <c r="G54" s="23">
        <v>1.3</v>
      </c>
      <c r="H54" s="14" t="s">
        <v>28</v>
      </c>
      <c r="I54" s="18">
        <v>41968</v>
      </c>
      <c r="J54" s="24">
        <v>17.539000000000001</v>
      </c>
      <c r="K54" s="24">
        <v>9.7710000000000008</v>
      </c>
      <c r="L54" s="25">
        <v>75.533000000000001</v>
      </c>
      <c r="M54" s="25">
        <v>23.535</v>
      </c>
      <c r="N54" s="25">
        <v>85.605999999999995</v>
      </c>
      <c r="O54" s="25">
        <v>21.236999999999998</v>
      </c>
      <c r="P54" s="25">
        <v>3.3979199999999996</v>
      </c>
      <c r="Q54" s="25">
        <v>12.085280000000001</v>
      </c>
      <c r="R54" s="24"/>
      <c r="S54" s="21" t="s">
        <v>78</v>
      </c>
      <c r="T54">
        <v>188.66</v>
      </c>
      <c r="U54">
        <v>20.93</v>
      </c>
      <c r="V54" s="2">
        <f t="shared" si="1"/>
        <v>0.10428389695748966</v>
      </c>
      <c r="W54">
        <v>1.77</v>
      </c>
      <c r="X54">
        <f>W54*(10000/1.18125)</f>
        <v>14984.126984126984</v>
      </c>
      <c r="Y54" s="2">
        <v>0.10428389695748966</v>
      </c>
      <c r="Z54">
        <f t="shared" si="2"/>
        <v>1562.6031544106386</v>
      </c>
      <c r="AA54"/>
    </row>
    <row r="55" spans="1:27" s="16" customFormat="1" ht="15.75" x14ac:dyDescent="0.25">
      <c r="A55" s="77" t="s">
        <v>204</v>
      </c>
      <c r="B55" s="16" t="s">
        <v>29</v>
      </c>
      <c r="C55" s="21">
        <v>30</v>
      </c>
      <c r="D55" s="17">
        <v>1</v>
      </c>
      <c r="E55" s="22" t="s">
        <v>11</v>
      </c>
      <c r="F55" s="22">
        <v>50</v>
      </c>
      <c r="G55" s="23">
        <v>1.3</v>
      </c>
      <c r="H55" s="14" t="s">
        <v>28</v>
      </c>
      <c r="I55" s="18">
        <v>41968</v>
      </c>
      <c r="J55" s="24">
        <v>17.995000000000001</v>
      </c>
      <c r="K55" s="24">
        <v>6.43</v>
      </c>
      <c r="L55" s="25">
        <v>72.619</v>
      </c>
      <c r="M55" s="25">
        <v>21.108000000000001</v>
      </c>
      <c r="N55" s="25">
        <v>82.887</v>
      </c>
      <c r="O55" s="25">
        <v>14.526</v>
      </c>
      <c r="P55" s="25">
        <v>2.32416</v>
      </c>
      <c r="Q55" s="25">
        <v>11.61904</v>
      </c>
      <c r="R55" s="24"/>
      <c r="S55" s="21" t="s">
        <v>79</v>
      </c>
      <c r="T55">
        <v>97.8</v>
      </c>
      <c r="U55">
        <v>16.760000000000002</v>
      </c>
      <c r="V55" s="2">
        <f t="shared" si="1"/>
        <v>0.16108793456032722</v>
      </c>
      <c r="W55">
        <v>0.77</v>
      </c>
      <c r="X55">
        <f>W55*(10000/1.2375)</f>
        <v>6222.2222222222217</v>
      </c>
      <c r="Y55" s="2">
        <v>0.16108793456032722</v>
      </c>
      <c r="Z55">
        <f t="shared" si="2"/>
        <v>1002.3249261531471</v>
      </c>
      <c r="AA55"/>
    </row>
    <row r="56" spans="1:27" s="16" customFormat="1" ht="15.75" x14ac:dyDescent="0.25">
      <c r="A56" s="77" t="s">
        <v>201</v>
      </c>
      <c r="B56" s="16" t="s">
        <v>29</v>
      </c>
      <c r="C56" s="21">
        <v>115</v>
      </c>
      <c r="D56" s="17">
        <v>2</v>
      </c>
      <c r="E56" s="22" t="s">
        <v>11</v>
      </c>
      <c r="F56" s="22">
        <v>500</v>
      </c>
      <c r="G56" s="23">
        <v>1.3</v>
      </c>
      <c r="H56" s="14" t="s">
        <v>28</v>
      </c>
      <c r="I56" s="18">
        <v>41968</v>
      </c>
      <c r="J56" s="24">
        <v>16.149999999999999</v>
      </c>
      <c r="K56" s="24">
        <v>10.218</v>
      </c>
      <c r="L56" s="25">
        <v>73.132000000000005</v>
      </c>
      <c r="M56" s="25">
        <v>19.318999999999999</v>
      </c>
      <c r="N56" s="25">
        <v>83.192999999999998</v>
      </c>
      <c r="O56" s="25">
        <v>20.068999999999999</v>
      </c>
      <c r="P56" s="25">
        <v>3.2110399999999997</v>
      </c>
      <c r="Q56" s="25">
        <v>11.701120000000001</v>
      </c>
      <c r="R56" s="24"/>
      <c r="S56" s="21" t="s">
        <v>80</v>
      </c>
      <c r="T56">
        <v>72.400000000000006</v>
      </c>
      <c r="U56">
        <v>13.13</v>
      </c>
      <c r="V56" s="2">
        <f t="shared" si="1"/>
        <v>0.17047237569060772</v>
      </c>
      <c r="W56">
        <v>1.45</v>
      </c>
      <c r="X56">
        <f>W56*(10000/1.18125)</f>
        <v>12275.132275132275</v>
      </c>
      <c r="Y56" s="2">
        <v>0.17047237569060772</v>
      </c>
      <c r="Z56">
        <f t="shared" si="2"/>
        <v>2092.5709608582533</v>
      </c>
      <c r="AA56"/>
    </row>
    <row r="57" spans="1:27" s="16" customFormat="1" ht="15.75" x14ac:dyDescent="0.25">
      <c r="A57" s="77" t="s">
        <v>198</v>
      </c>
      <c r="B57" s="16" t="s">
        <v>29</v>
      </c>
      <c r="C57" s="21">
        <v>116</v>
      </c>
      <c r="D57" s="17">
        <v>2</v>
      </c>
      <c r="E57" s="22" t="s">
        <v>11</v>
      </c>
      <c r="F57" s="22">
        <v>0</v>
      </c>
      <c r="G57" s="23">
        <v>1.3</v>
      </c>
      <c r="H57" s="14" t="s">
        <v>28</v>
      </c>
      <c r="I57" s="18">
        <v>41968</v>
      </c>
      <c r="J57" s="24">
        <v>16.768000000000001</v>
      </c>
      <c r="K57" s="24">
        <v>6.6459999999999999</v>
      </c>
      <c r="L57" s="25">
        <v>69.313000000000002</v>
      </c>
      <c r="M57" s="25">
        <v>20.009</v>
      </c>
      <c r="N57" s="25">
        <v>80.731999999999999</v>
      </c>
      <c r="O57" s="25">
        <v>15.205</v>
      </c>
      <c r="P57" s="25">
        <v>2.4327999999999999</v>
      </c>
      <c r="Q57" s="25">
        <v>11.09008</v>
      </c>
      <c r="R57" s="24"/>
      <c r="S57" s="21" t="s">
        <v>81</v>
      </c>
      <c r="T57">
        <v>76.39</v>
      </c>
      <c r="U57">
        <v>13.79</v>
      </c>
      <c r="V57" s="2">
        <f t="shared" si="1"/>
        <v>0.16968974996727318</v>
      </c>
      <c r="W57">
        <v>0.65</v>
      </c>
      <c r="X57">
        <f>W57*(10000/1.18125)</f>
        <v>5502.6455026455033</v>
      </c>
      <c r="Y57" s="2">
        <v>0.16968974996727318</v>
      </c>
      <c r="Z57">
        <f t="shared" si="2"/>
        <v>933.74253950245566</v>
      </c>
      <c r="AA57"/>
    </row>
    <row r="58" spans="1:27" s="16" customFormat="1" ht="15.75" x14ac:dyDescent="0.25">
      <c r="A58" s="77" t="s">
        <v>203</v>
      </c>
      <c r="B58" s="16" t="s">
        <v>29</v>
      </c>
      <c r="C58" s="26">
        <v>117</v>
      </c>
      <c r="D58" s="17">
        <v>2</v>
      </c>
      <c r="E58" s="22" t="s">
        <v>11</v>
      </c>
      <c r="F58" s="22">
        <v>350</v>
      </c>
      <c r="G58" s="23">
        <v>1.3</v>
      </c>
      <c r="H58" s="14" t="s">
        <v>28</v>
      </c>
      <c r="I58" s="18">
        <v>41968</v>
      </c>
      <c r="J58" s="24">
        <v>18.786999999999999</v>
      </c>
      <c r="K58" s="24">
        <v>4.6130000000000004</v>
      </c>
      <c r="L58" s="25">
        <v>75.653999999999996</v>
      </c>
      <c r="M58" s="25">
        <v>26.334</v>
      </c>
      <c r="N58" s="25">
        <v>83.596999999999994</v>
      </c>
      <c r="O58" s="25">
        <v>20.922000000000001</v>
      </c>
      <c r="P58" s="25">
        <v>3.3475200000000003</v>
      </c>
      <c r="Q58" s="25">
        <v>12.10464</v>
      </c>
      <c r="R58" s="24"/>
      <c r="S58" s="21" t="s">
        <v>82</v>
      </c>
      <c r="T58">
        <v>86.05</v>
      </c>
      <c r="U58">
        <v>14.6</v>
      </c>
      <c r="V58" s="2">
        <f t="shared" ref="V58:V89" si="3">(U58/T58)*0.94</f>
        <v>0.15948866937826844</v>
      </c>
      <c r="W58">
        <v>1.39</v>
      </c>
      <c r="X58">
        <f>W58*(10000/1.18125)</f>
        <v>11767.195767195766</v>
      </c>
      <c r="Y58" s="2">
        <v>0.15948866937826844</v>
      </c>
      <c r="Z58">
        <f t="shared" ref="Z58:Z89" si="4">(X58*Y58)</f>
        <v>1876.7343952236454</v>
      </c>
      <c r="AA58"/>
    </row>
    <row r="59" spans="1:27" s="16" customFormat="1" ht="15.75" x14ac:dyDescent="0.25">
      <c r="A59" s="77" t="s">
        <v>202</v>
      </c>
      <c r="B59" s="16" t="s">
        <v>29</v>
      </c>
      <c r="C59" s="26">
        <v>118</v>
      </c>
      <c r="D59" s="17">
        <v>2</v>
      </c>
      <c r="E59" s="22" t="s">
        <v>11</v>
      </c>
      <c r="F59" s="22">
        <v>100</v>
      </c>
      <c r="G59" s="23">
        <v>1.3</v>
      </c>
      <c r="H59" s="14" t="s">
        <v>28</v>
      </c>
      <c r="I59" s="18">
        <v>41968</v>
      </c>
      <c r="J59" s="24">
        <v>16.457000000000001</v>
      </c>
      <c r="K59" s="24">
        <v>7.3689999999999998</v>
      </c>
      <c r="L59" s="25">
        <v>70.921000000000006</v>
      </c>
      <c r="M59" s="25">
        <v>19.673999999999999</v>
      </c>
      <c r="N59" s="25">
        <v>81.768000000000001</v>
      </c>
      <c r="O59" s="25">
        <v>17.111000000000001</v>
      </c>
      <c r="P59" s="25">
        <v>2.7377600000000002</v>
      </c>
      <c r="Q59" s="25">
        <v>11.347360000000002</v>
      </c>
      <c r="R59" s="24"/>
      <c r="S59" s="21" t="s">
        <v>83</v>
      </c>
      <c r="T59">
        <v>72.459999999999994</v>
      </c>
      <c r="U59">
        <v>13</v>
      </c>
      <c r="V59" s="2">
        <f t="shared" si="3"/>
        <v>0.16864476952801546</v>
      </c>
      <c r="W59">
        <v>0.9</v>
      </c>
      <c r="X59">
        <f>W59*(10000/1.18125)</f>
        <v>7619.0476190476193</v>
      </c>
      <c r="Y59" s="2">
        <v>0.16864476952801546</v>
      </c>
      <c r="Z59">
        <f t="shared" si="4"/>
        <v>1284.9125297372607</v>
      </c>
      <c r="AA59"/>
    </row>
    <row r="60" spans="1:27" s="16" customFormat="1" ht="15.75" x14ac:dyDescent="0.25">
      <c r="A60" s="77" t="s">
        <v>204</v>
      </c>
      <c r="B60" s="16" t="s">
        <v>29</v>
      </c>
      <c r="C60" s="21">
        <v>119</v>
      </c>
      <c r="D60" s="17">
        <v>2</v>
      </c>
      <c r="E60" s="22" t="s">
        <v>11</v>
      </c>
      <c r="F60" s="22">
        <v>50</v>
      </c>
      <c r="G60" s="23">
        <v>1.3</v>
      </c>
      <c r="H60" s="14" t="s">
        <v>28</v>
      </c>
      <c r="I60" s="18">
        <v>41968</v>
      </c>
      <c r="J60" s="24">
        <v>78.27740478515625</v>
      </c>
      <c r="K60" s="24">
        <v>95.151741027832031</v>
      </c>
      <c r="L60" s="25">
        <v>67.89007568359375</v>
      </c>
      <c r="M60" s="25">
        <v>21.027572631835938</v>
      </c>
      <c r="N60" s="25">
        <v>15.75734806060791</v>
      </c>
      <c r="O60" s="25">
        <v>17.990423202514648</v>
      </c>
      <c r="P60" s="25">
        <v>2.8784677124023439</v>
      </c>
      <c r="Q60" s="25">
        <v>10.862412109375001</v>
      </c>
      <c r="R60" s="25"/>
      <c r="S60" s="25"/>
      <c r="T60">
        <v>63.97</v>
      </c>
      <c r="U60">
        <v>13.16</v>
      </c>
      <c r="V60" s="2">
        <f t="shared" si="3"/>
        <v>0.1933781460059403</v>
      </c>
      <c r="W60">
        <v>0.76</v>
      </c>
      <c r="X60">
        <f>W60*(10000/1.18125)</f>
        <v>6433.862433862434</v>
      </c>
      <c r="Y60" s="2">
        <v>0.1933781460059403</v>
      </c>
      <c r="Z60">
        <f t="shared" si="4"/>
        <v>1244.1683891175842</v>
      </c>
      <c r="AA60"/>
    </row>
    <row r="61" spans="1:27" s="16" customFormat="1" ht="15.75" x14ac:dyDescent="0.25">
      <c r="A61" s="77" t="s">
        <v>200</v>
      </c>
      <c r="B61" s="16" t="s">
        <v>29</v>
      </c>
      <c r="C61" s="21">
        <v>120</v>
      </c>
      <c r="D61" s="17">
        <v>2</v>
      </c>
      <c r="E61" s="22" t="s">
        <v>11</v>
      </c>
      <c r="F61" s="22">
        <v>200</v>
      </c>
      <c r="G61" s="23">
        <v>1.3</v>
      </c>
      <c r="H61" s="14" t="s">
        <v>28</v>
      </c>
      <c r="I61" s="18">
        <v>41968</v>
      </c>
      <c r="J61" s="24">
        <v>17.285</v>
      </c>
      <c r="K61" s="24">
        <v>6.0990000000000002</v>
      </c>
      <c r="L61" s="25">
        <v>68.549000000000007</v>
      </c>
      <c r="M61" s="25">
        <v>20.821999999999999</v>
      </c>
      <c r="N61" s="25">
        <v>80.147000000000006</v>
      </c>
      <c r="O61" s="25">
        <v>15.951000000000001</v>
      </c>
      <c r="P61" s="25">
        <v>2.5521600000000002</v>
      </c>
      <c r="Q61" s="25">
        <v>10.967840000000001</v>
      </c>
      <c r="R61" s="24"/>
      <c r="S61" s="21" t="s">
        <v>84</v>
      </c>
      <c r="T61">
        <v>97.75</v>
      </c>
      <c r="U61">
        <v>16.22</v>
      </c>
      <c r="V61" s="2">
        <f t="shared" si="3"/>
        <v>0.15597749360613811</v>
      </c>
      <c r="W61">
        <v>1.43</v>
      </c>
      <c r="X61">
        <f>W61*(10000/1.2375)</f>
        <v>11555.555555555555</v>
      </c>
      <c r="Y61" s="2">
        <v>0.15597749360613811</v>
      </c>
      <c r="Z61">
        <f t="shared" si="4"/>
        <v>1802.4065927820402</v>
      </c>
      <c r="AA61"/>
    </row>
    <row r="62" spans="1:27" s="16" customFormat="1" ht="15.75" x14ac:dyDescent="0.25">
      <c r="A62" s="77" t="s">
        <v>204</v>
      </c>
      <c r="B62" s="16" t="s">
        <v>29</v>
      </c>
      <c r="C62" s="26">
        <v>145</v>
      </c>
      <c r="D62" s="17">
        <v>3</v>
      </c>
      <c r="E62" s="22" t="s">
        <v>11</v>
      </c>
      <c r="F62" s="22">
        <v>50</v>
      </c>
      <c r="G62" s="23">
        <v>1.3</v>
      </c>
      <c r="H62" s="14" t="s">
        <v>28</v>
      </c>
      <c r="I62" s="18">
        <v>41968</v>
      </c>
      <c r="J62" s="24">
        <v>16.128</v>
      </c>
      <c r="K62" s="24">
        <v>6.2</v>
      </c>
      <c r="L62" s="25">
        <v>72.366</v>
      </c>
      <c r="M62" s="25">
        <v>19.934000000000001</v>
      </c>
      <c r="N62" s="25">
        <v>81.747</v>
      </c>
      <c r="O62" s="25">
        <v>13.706</v>
      </c>
      <c r="P62" s="25">
        <v>2.1929599999999998</v>
      </c>
      <c r="Q62" s="25">
        <v>11.57856</v>
      </c>
      <c r="R62" s="24"/>
      <c r="S62" s="21" t="s">
        <v>85</v>
      </c>
      <c r="T62">
        <v>73.08</v>
      </c>
      <c r="U62">
        <v>14.46</v>
      </c>
      <c r="V62" s="2">
        <f t="shared" si="3"/>
        <v>0.18599343185550082</v>
      </c>
      <c r="W62">
        <v>0.86</v>
      </c>
      <c r="X62">
        <f>W62*(10000/1.18125)</f>
        <v>7280.4232804232806</v>
      </c>
      <c r="Y62" s="2">
        <v>0.18599343185550082</v>
      </c>
      <c r="Z62">
        <f t="shared" si="4"/>
        <v>1354.1109112866093</v>
      </c>
      <c r="AA62"/>
    </row>
    <row r="63" spans="1:27" s="16" customFormat="1" ht="15.75" x14ac:dyDescent="0.25">
      <c r="A63" s="77" t="s">
        <v>201</v>
      </c>
      <c r="B63" s="16" t="s">
        <v>29</v>
      </c>
      <c r="C63" s="26">
        <v>146</v>
      </c>
      <c r="D63" s="17">
        <v>3</v>
      </c>
      <c r="E63" s="22" t="s">
        <v>11</v>
      </c>
      <c r="F63" s="22">
        <v>500</v>
      </c>
      <c r="G63" s="23">
        <v>1.3</v>
      </c>
      <c r="H63" s="14" t="s">
        <v>28</v>
      </c>
      <c r="I63" s="18">
        <v>41968</v>
      </c>
      <c r="J63" s="24">
        <v>16.605</v>
      </c>
      <c r="K63" s="24">
        <v>10.564</v>
      </c>
      <c r="L63" s="25">
        <v>76.882999999999996</v>
      </c>
      <c r="M63" s="25">
        <v>22.66</v>
      </c>
      <c r="N63" s="25">
        <v>85.427000000000007</v>
      </c>
      <c r="O63" s="25">
        <v>23.047999999999998</v>
      </c>
      <c r="P63" s="25">
        <v>3.6876799999999998</v>
      </c>
      <c r="Q63" s="25">
        <v>12.30128</v>
      </c>
      <c r="R63" s="24"/>
      <c r="S63" s="21" t="s">
        <v>86</v>
      </c>
      <c r="T63">
        <v>97.95</v>
      </c>
      <c r="U63">
        <v>14.44</v>
      </c>
      <c r="V63" s="2">
        <f t="shared" si="3"/>
        <v>0.13857682491066869</v>
      </c>
      <c r="W63">
        <v>1.73</v>
      </c>
      <c r="X63">
        <f>W63*(10000/1.18125)</f>
        <v>14645.502645502645</v>
      </c>
      <c r="Y63" s="2">
        <v>0.13857682491066869</v>
      </c>
      <c r="Z63">
        <f t="shared" si="4"/>
        <v>2029.5272558345553</v>
      </c>
      <c r="AA63"/>
    </row>
    <row r="64" spans="1:27" s="16" customFormat="1" ht="15.75" x14ac:dyDescent="0.25">
      <c r="A64" s="77" t="s">
        <v>198</v>
      </c>
      <c r="B64" s="16" t="s">
        <v>29</v>
      </c>
      <c r="C64" s="21">
        <v>147</v>
      </c>
      <c r="D64" s="17">
        <v>3</v>
      </c>
      <c r="E64" s="22" t="s">
        <v>11</v>
      </c>
      <c r="F64" s="22">
        <v>0</v>
      </c>
      <c r="G64" s="23">
        <v>1.3</v>
      </c>
      <c r="H64" s="14" t="s">
        <v>28</v>
      </c>
      <c r="I64" s="18">
        <v>41968</v>
      </c>
      <c r="J64" s="24">
        <v>17.013000000000002</v>
      </c>
      <c r="K64" s="24">
        <v>7.8460000000000001</v>
      </c>
      <c r="L64" s="25">
        <v>72.206999999999994</v>
      </c>
      <c r="M64" s="25">
        <v>19.753</v>
      </c>
      <c r="N64" s="25">
        <v>81.960999999999999</v>
      </c>
      <c r="O64" s="25">
        <v>14.172000000000001</v>
      </c>
      <c r="P64" s="25">
        <v>2.2675200000000002</v>
      </c>
      <c r="Q64" s="25">
        <v>11.55312</v>
      </c>
      <c r="R64" s="24"/>
      <c r="S64" s="21" t="s">
        <v>87</v>
      </c>
      <c r="T64">
        <v>90.13</v>
      </c>
      <c r="U64">
        <v>15.42</v>
      </c>
      <c r="V64" s="2">
        <f t="shared" si="3"/>
        <v>0.16082103628092756</v>
      </c>
      <c r="W64">
        <v>0.94</v>
      </c>
      <c r="X64">
        <f>W64*(10000/1.18125)</f>
        <v>7957.6719576719579</v>
      </c>
      <c r="Y64" s="2">
        <v>0.16082103628092756</v>
      </c>
      <c r="Z64">
        <f t="shared" si="4"/>
        <v>1279.7610506164817</v>
      </c>
      <c r="AA64"/>
    </row>
    <row r="65" spans="1:27" s="16" customFormat="1" ht="15.75" x14ac:dyDescent="0.25">
      <c r="A65" s="77" t="s">
        <v>200</v>
      </c>
      <c r="B65" s="16" t="s">
        <v>29</v>
      </c>
      <c r="C65" s="21">
        <v>148</v>
      </c>
      <c r="D65" s="17">
        <v>3</v>
      </c>
      <c r="E65" s="22" t="s">
        <v>11</v>
      </c>
      <c r="F65" s="22">
        <v>200</v>
      </c>
      <c r="G65" s="23">
        <v>1.3</v>
      </c>
      <c r="H65" s="14" t="s">
        <v>28</v>
      </c>
      <c r="I65" s="18">
        <v>41968</v>
      </c>
      <c r="J65" s="24">
        <v>16.463000000000001</v>
      </c>
      <c r="K65" s="24">
        <v>7.9660000000000002</v>
      </c>
      <c r="L65" s="25">
        <v>74.477000000000004</v>
      </c>
      <c r="M65" s="25">
        <v>20.387</v>
      </c>
      <c r="N65" s="25">
        <v>83.697999999999993</v>
      </c>
      <c r="O65" s="25">
        <v>17.385999999999999</v>
      </c>
      <c r="P65" s="25">
        <v>2.7817599999999998</v>
      </c>
      <c r="Q65" s="25">
        <v>11.916320000000001</v>
      </c>
      <c r="R65" s="24"/>
      <c r="S65" s="21" t="s">
        <v>88</v>
      </c>
      <c r="T65">
        <v>79.14</v>
      </c>
      <c r="U65">
        <v>13.34</v>
      </c>
      <c r="V65" s="2">
        <f t="shared" si="3"/>
        <v>0.15844831943391458</v>
      </c>
      <c r="W65">
        <v>1.29</v>
      </c>
      <c r="X65">
        <f>W65*(10000/1.18125)</f>
        <v>10920.63492063492</v>
      </c>
      <c r="Y65" s="2">
        <v>0.15844831943391458</v>
      </c>
      <c r="Z65">
        <f t="shared" si="4"/>
        <v>1730.3562503259243</v>
      </c>
      <c r="AA65"/>
    </row>
    <row r="66" spans="1:27" s="16" customFormat="1" ht="15.75" x14ac:dyDescent="0.25">
      <c r="A66" s="77" t="s">
        <v>203</v>
      </c>
      <c r="B66" s="16" t="s">
        <v>29</v>
      </c>
      <c r="C66" s="21">
        <v>149</v>
      </c>
      <c r="D66" s="17">
        <v>3</v>
      </c>
      <c r="E66" s="22" t="s">
        <v>11</v>
      </c>
      <c r="F66" s="22">
        <v>350</v>
      </c>
      <c r="G66" s="23">
        <v>1.3</v>
      </c>
      <c r="H66" s="14" t="s">
        <v>28</v>
      </c>
      <c r="I66" s="18">
        <v>41968</v>
      </c>
      <c r="J66" s="24">
        <v>16.623999999999999</v>
      </c>
      <c r="K66" s="24">
        <v>11.48</v>
      </c>
      <c r="L66" s="25">
        <v>75.685000000000002</v>
      </c>
      <c r="M66" s="25">
        <v>20.457000000000001</v>
      </c>
      <c r="N66" s="25">
        <v>85.097999999999999</v>
      </c>
      <c r="O66" s="25">
        <v>19.492000000000001</v>
      </c>
      <c r="P66" s="25">
        <v>3.1187200000000002</v>
      </c>
      <c r="Q66" s="25">
        <v>12.1096</v>
      </c>
      <c r="R66" s="24"/>
      <c r="S66" s="21" t="s">
        <v>89</v>
      </c>
      <c r="T66">
        <v>87.65</v>
      </c>
      <c r="U66">
        <v>13.45</v>
      </c>
      <c r="V66" s="2">
        <f t="shared" si="3"/>
        <v>0.1442441528807758</v>
      </c>
      <c r="W66">
        <v>1.86</v>
      </c>
      <c r="X66">
        <f>W66*(10000/1.18125)</f>
        <v>15746.031746031747</v>
      </c>
      <c r="Y66" s="2">
        <v>0.1442441528807758</v>
      </c>
      <c r="Z66">
        <f t="shared" si="4"/>
        <v>2271.2730104401526</v>
      </c>
      <c r="AA66"/>
    </row>
    <row r="67" spans="1:27" s="16" customFormat="1" ht="15.75" x14ac:dyDescent="0.25">
      <c r="A67" s="77" t="s">
        <v>202</v>
      </c>
      <c r="B67" s="16" t="s">
        <v>29</v>
      </c>
      <c r="C67" s="21">
        <v>150</v>
      </c>
      <c r="D67" s="17">
        <v>3</v>
      </c>
      <c r="E67" s="22" t="s">
        <v>11</v>
      </c>
      <c r="F67" s="22">
        <v>100</v>
      </c>
      <c r="G67" s="23">
        <v>1.3</v>
      </c>
      <c r="H67" s="14" t="s">
        <v>28</v>
      </c>
      <c r="I67" s="18">
        <v>41968</v>
      </c>
      <c r="J67" s="24">
        <v>17.175000000000001</v>
      </c>
      <c r="K67" s="24">
        <v>8.4939999999999998</v>
      </c>
      <c r="L67" s="25">
        <v>72.917000000000002</v>
      </c>
      <c r="M67" s="25">
        <v>19.948</v>
      </c>
      <c r="N67" s="25">
        <v>83.046000000000006</v>
      </c>
      <c r="O67" s="25">
        <v>15.247</v>
      </c>
      <c r="P67" s="25">
        <v>2.4395199999999999</v>
      </c>
      <c r="Q67" s="25">
        <v>11.66672</v>
      </c>
      <c r="R67" s="24"/>
      <c r="S67" s="21" t="s">
        <v>90</v>
      </c>
      <c r="T67">
        <v>57.1</v>
      </c>
      <c r="U67">
        <v>11.77</v>
      </c>
      <c r="V67" s="2">
        <f t="shared" si="3"/>
        <v>0.19376182136602449</v>
      </c>
      <c r="W67">
        <v>1.51</v>
      </c>
      <c r="X67">
        <f>W67*(10000/1.2375)</f>
        <v>12202.020202020201</v>
      </c>
      <c r="Y67" s="2">
        <v>0.19376182136602449</v>
      </c>
      <c r="Z67">
        <f t="shared" si="4"/>
        <v>2364.2856586884604</v>
      </c>
      <c r="AA67"/>
    </row>
    <row r="68" spans="1:27" s="16" customFormat="1" ht="15.75" x14ac:dyDescent="0.25">
      <c r="A68" s="77" t="s">
        <v>203</v>
      </c>
      <c r="B68" s="16" t="s">
        <v>29</v>
      </c>
      <c r="C68" s="26">
        <v>277</v>
      </c>
      <c r="D68" s="17">
        <v>4</v>
      </c>
      <c r="E68" s="22" t="s">
        <v>11</v>
      </c>
      <c r="F68" s="22">
        <v>350</v>
      </c>
      <c r="G68" s="23">
        <v>1.3</v>
      </c>
      <c r="H68" s="14" t="s">
        <v>28</v>
      </c>
      <c r="I68" s="18">
        <v>41968</v>
      </c>
      <c r="J68" s="24">
        <v>16.007999999999999</v>
      </c>
      <c r="K68" s="24">
        <v>11.603999999999999</v>
      </c>
      <c r="L68" s="25">
        <v>71.968999999999994</v>
      </c>
      <c r="M68" s="25">
        <v>19.581</v>
      </c>
      <c r="N68" s="25">
        <v>82.236000000000004</v>
      </c>
      <c r="O68" s="25">
        <v>16.791</v>
      </c>
      <c r="P68" s="25">
        <v>2.6865600000000001</v>
      </c>
      <c r="Q68" s="25">
        <v>11.515039999999999</v>
      </c>
      <c r="R68" s="24"/>
      <c r="S68" s="21" t="s">
        <v>91</v>
      </c>
      <c r="T68">
        <v>118.41</v>
      </c>
      <c r="U68">
        <v>16.5</v>
      </c>
      <c r="V68" s="2">
        <f t="shared" si="3"/>
        <v>0.13098555865214087</v>
      </c>
      <c r="W68">
        <v>2.09</v>
      </c>
      <c r="X68">
        <f>W68*(10000/1.18125)</f>
        <v>17693.121693121691</v>
      </c>
      <c r="Y68" s="2">
        <v>0.13098555865214087</v>
      </c>
      <c r="Z68">
        <f t="shared" si="4"/>
        <v>2317.5434292738573</v>
      </c>
      <c r="AA68"/>
    </row>
    <row r="69" spans="1:27" s="16" customFormat="1" ht="15.75" x14ac:dyDescent="0.25">
      <c r="A69" s="77" t="s">
        <v>200</v>
      </c>
      <c r="B69" s="16" t="s">
        <v>29</v>
      </c>
      <c r="C69" s="26">
        <v>278</v>
      </c>
      <c r="D69" s="17">
        <v>4</v>
      </c>
      <c r="E69" s="22" t="s">
        <v>11</v>
      </c>
      <c r="F69" s="22">
        <v>200</v>
      </c>
      <c r="G69" s="23">
        <v>1.3</v>
      </c>
      <c r="H69" s="14" t="s">
        <v>28</v>
      </c>
      <c r="I69" s="18">
        <v>41968</v>
      </c>
      <c r="J69" s="24">
        <v>17.61</v>
      </c>
      <c r="K69" s="24">
        <v>10.233000000000001</v>
      </c>
      <c r="L69" s="25">
        <v>74.34</v>
      </c>
      <c r="M69" s="25">
        <v>22.350999999999999</v>
      </c>
      <c r="N69" s="25">
        <v>83.966999999999999</v>
      </c>
      <c r="O69" s="25">
        <v>14.263</v>
      </c>
      <c r="P69" s="25">
        <v>2.2820800000000001</v>
      </c>
      <c r="Q69" s="25">
        <v>11.894400000000001</v>
      </c>
      <c r="R69" s="24"/>
      <c r="S69" s="21" t="s">
        <v>92</v>
      </c>
      <c r="T69">
        <v>94.96</v>
      </c>
      <c r="U69">
        <v>15.91</v>
      </c>
      <c r="V69" s="2">
        <f t="shared" si="3"/>
        <v>0.1574915754001685</v>
      </c>
      <c r="W69">
        <v>1.1200000000000001</v>
      </c>
      <c r="X69">
        <f>W69*(10000/1.18125)</f>
        <v>9481.4814814814818</v>
      </c>
      <c r="Y69" s="2">
        <v>0.1574915754001685</v>
      </c>
      <c r="Z69">
        <f t="shared" si="4"/>
        <v>1493.2534556460421</v>
      </c>
      <c r="AA69"/>
    </row>
    <row r="70" spans="1:27" s="16" customFormat="1" ht="15.75" x14ac:dyDescent="0.25">
      <c r="A70" s="77" t="s">
        <v>202</v>
      </c>
      <c r="B70" s="16" t="s">
        <v>29</v>
      </c>
      <c r="C70" s="26">
        <v>279</v>
      </c>
      <c r="D70" s="17">
        <v>4</v>
      </c>
      <c r="E70" s="22" t="s">
        <v>11</v>
      </c>
      <c r="F70" s="22">
        <v>100</v>
      </c>
      <c r="G70" s="23">
        <v>1.3</v>
      </c>
      <c r="H70" s="14" t="s">
        <v>28</v>
      </c>
      <c r="I70" s="18">
        <v>41968</v>
      </c>
      <c r="J70" s="24">
        <v>17.111999999999998</v>
      </c>
      <c r="K70" s="24">
        <v>8.1340000000000003</v>
      </c>
      <c r="L70" s="25">
        <v>72.680999999999997</v>
      </c>
      <c r="M70" s="25">
        <v>21.988</v>
      </c>
      <c r="N70" s="25">
        <v>82.921000000000006</v>
      </c>
      <c r="O70" s="25">
        <v>13.522</v>
      </c>
      <c r="P70" s="25">
        <v>2.1635200000000001</v>
      </c>
      <c r="Q70" s="25">
        <v>11.628959999999999</v>
      </c>
      <c r="R70" s="24"/>
      <c r="S70" s="21" t="s">
        <v>93</v>
      </c>
      <c r="T70">
        <v>83.68</v>
      </c>
      <c r="U70">
        <v>15.39</v>
      </c>
      <c r="V70" s="2">
        <f t="shared" si="3"/>
        <v>0.17288001912045889</v>
      </c>
      <c r="W70">
        <v>0.79</v>
      </c>
      <c r="X70">
        <f>W70*(10000/1.18125)</f>
        <v>6687.8306878306885</v>
      </c>
      <c r="Y70" s="2">
        <v>0.17288001912045889</v>
      </c>
      <c r="Z70">
        <f t="shared" si="4"/>
        <v>1156.1922971865611</v>
      </c>
      <c r="AA70"/>
    </row>
    <row r="71" spans="1:27" s="16" customFormat="1" ht="15.75" x14ac:dyDescent="0.25">
      <c r="A71" s="77" t="s">
        <v>201</v>
      </c>
      <c r="B71" s="16" t="s">
        <v>29</v>
      </c>
      <c r="C71" s="31">
        <v>280</v>
      </c>
      <c r="D71" s="17">
        <v>4</v>
      </c>
      <c r="E71" s="22" t="s">
        <v>11</v>
      </c>
      <c r="F71" s="22">
        <v>500</v>
      </c>
      <c r="G71" s="23">
        <v>1.3</v>
      </c>
      <c r="H71" s="14" t="s">
        <v>28</v>
      </c>
      <c r="I71" s="18">
        <v>41968</v>
      </c>
      <c r="J71" s="24"/>
      <c r="K71" s="24"/>
      <c r="L71" s="25"/>
      <c r="M71" s="25"/>
      <c r="N71" s="25"/>
      <c r="O71" s="25"/>
      <c r="P71" s="25"/>
      <c r="Q71" s="25"/>
      <c r="R71" s="24"/>
      <c r="S71" s="21"/>
      <c r="T71">
        <v>124.14</v>
      </c>
      <c r="U71">
        <v>16.100000000000001</v>
      </c>
      <c r="V71" s="2">
        <f t="shared" si="3"/>
        <v>0.12191074593201223</v>
      </c>
      <c r="W71">
        <v>2.15</v>
      </c>
      <c r="X71">
        <f>W71*(10000/1.18125)</f>
        <v>18201.0582010582</v>
      </c>
      <c r="Y71" s="2">
        <v>0.12191074593201223</v>
      </c>
      <c r="Z71">
        <f t="shared" si="4"/>
        <v>2218.9045820429737</v>
      </c>
      <c r="AA71"/>
    </row>
    <row r="72" spans="1:27" s="16" customFormat="1" ht="15.75" x14ac:dyDescent="0.25">
      <c r="A72" s="77" t="s">
        <v>198</v>
      </c>
      <c r="B72" s="16" t="s">
        <v>29</v>
      </c>
      <c r="C72" s="26">
        <v>281</v>
      </c>
      <c r="D72" s="17">
        <v>4</v>
      </c>
      <c r="E72" s="22" t="s">
        <v>11</v>
      </c>
      <c r="F72" s="22">
        <v>0</v>
      </c>
      <c r="G72" s="23">
        <v>1.3</v>
      </c>
      <c r="H72" s="14" t="s">
        <v>28</v>
      </c>
      <c r="I72" s="18">
        <v>41968</v>
      </c>
      <c r="J72" s="24">
        <v>15.738</v>
      </c>
      <c r="K72" s="24">
        <v>5.4770000000000003</v>
      </c>
      <c r="L72" s="25">
        <v>71.33</v>
      </c>
      <c r="M72" s="25">
        <v>20.361000000000001</v>
      </c>
      <c r="N72" s="25">
        <v>82.41</v>
      </c>
      <c r="O72" s="25">
        <v>15.115</v>
      </c>
      <c r="P72" s="25">
        <v>2.4184000000000001</v>
      </c>
      <c r="Q72" s="25">
        <v>11.412800000000001</v>
      </c>
      <c r="R72" s="24"/>
      <c r="S72" s="21" t="s">
        <v>94</v>
      </c>
      <c r="T72">
        <v>81.97</v>
      </c>
      <c r="U72">
        <v>15.16</v>
      </c>
      <c r="V72" s="2">
        <f t="shared" si="3"/>
        <v>0.17384896913504941</v>
      </c>
      <c r="W72">
        <v>0.54</v>
      </c>
      <c r="X72">
        <f>W72*(10000/1.18125)</f>
        <v>4571.4285714285716</v>
      </c>
      <c r="Y72" s="2">
        <v>0.17384896913504941</v>
      </c>
      <c r="Z72">
        <f t="shared" si="4"/>
        <v>794.73814461736879</v>
      </c>
      <c r="AA72"/>
    </row>
    <row r="73" spans="1:27" s="16" customFormat="1" ht="15.75" x14ac:dyDescent="0.25">
      <c r="A73" s="77" t="s">
        <v>204</v>
      </c>
      <c r="B73" s="16" t="s">
        <v>29</v>
      </c>
      <c r="C73" s="26">
        <v>282</v>
      </c>
      <c r="D73" s="17">
        <v>4</v>
      </c>
      <c r="E73" s="22" t="s">
        <v>11</v>
      </c>
      <c r="F73" s="22">
        <v>50</v>
      </c>
      <c r="G73" s="23">
        <v>1.3</v>
      </c>
      <c r="H73" s="14" t="s">
        <v>28</v>
      </c>
      <c r="I73" s="18">
        <v>41968</v>
      </c>
      <c r="J73" s="24">
        <v>18.327999999999999</v>
      </c>
      <c r="K73" s="24">
        <v>5.6989999999999998</v>
      </c>
      <c r="L73" s="25">
        <v>71.057000000000002</v>
      </c>
      <c r="M73" s="25">
        <v>21.273</v>
      </c>
      <c r="N73" s="25">
        <v>82.177999999999997</v>
      </c>
      <c r="O73" s="25">
        <v>15.624000000000001</v>
      </c>
      <c r="P73" s="25">
        <v>2.4998400000000003</v>
      </c>
      <c r="Q73" s="25">
        <v>11.369120000000001</v>
      </c>
      <c r="R73" s="24"/>
      <c r="S73" s="21" t="s">
        <v>95</v>
      </c>
      <c r="T73">
        <v>77.400000000000006</v>
      </c>
      <c r="U73">
        <v>13.14</v>
      </c>
      <c r="V73" s="2">
        <f t="shared" si="3"/>
        <v>0.1595813953488372</v>
      </c>
      <c r="W73">
        <v>1.19</v>
      </c>
      <c r="X73">
        <f>W73*(10000/1.2375)</f>
        <v>9616.1616161616148</v>
      </c>
      <c r="Y73" s="2">
        <v>0.1595813953488372</v>
      </c>
      <c r="Z73">
        <f t="shared" si="4"/>
        <v>1534.5604886069998</v>
      </c>
      <c r="AA73"/>
    </row>
    <row r="74" spans="1:27" s="16" customFormat="1" ht="15.75" x14ac:dyDescent="0.25">
      <c r="A74" s="77" t="s">
        <v>200</v>
      </c>
      <c r="B74" s="16" t="s">
        <v>29</v>
      </c>
      <c r="C74" s="26">
        <v>25</v>
      </c>
      <c r="D74" s="17">
        <v>1</v>
      </c>
      <c r="E74" s="22" t="s">
        <v>11</v>
      </c>
      <c r="F74" s="22">
        <v>200</v>
      </c>
      <c r="G74" s="23">
        <v>1.4</v>
      </c>
      <c r="H74" s="14" t="s">
        <v>96</v>
      </c>
      <c r="I74" s="18">
        <v>41990</v>
      </c>
      <c r="J74" s="24">
        <v>16.98</v>
      </c>
      <c r="K74" s="24">
        <v>9.1709999999999994</v>
      </c>
      <c r="L74" s="25">
        <v>71.435000000000002</v>
      </c>
      <c r="M74" s="25">
        <v>24.361000000000001</v>
      </c>
      <c r="N74" s="25">
        <v>83.76</v>
      </c>
      <c r="O74" s="25">
        <v>18.562999999999999</v>
      </c>
      <c r="P74" s="25">
        <v>2.9700799999999998</v>
      </c>
      <c r="Q74" s="25">
        <v>11.429600000000001</v>
      </c>
      <c r="R74" s="24"/>
      <c r="S74" s="21" t="s">
        <v>97</v>
      </c>
      <c r="T74">
        <v>78.790000000000006</v>
      </c>
      <c r="U74">
        <v>15.37</v>
      </c>
      <c r="V74" s="2">
        <f t="shared" si="3"/>
        <v>0.18337098616575703</v>
      </c>
      <c r="W74">
        <v>0.54</v>
      </c>
      <c r="X74">
        <f>W74*(10000/1.18125)</f>
        <v>4571.4285714285716</v>
      </c>
      <c r="Y74" s="2">
        <v>0.18337098616575703</v>
      </c>
      <c r="Z74">
        <f t="shared" si="4"/>
        <v>838.26736532917505</v>
      </c>
      <c r="AA74"/>
    </row>
    <row r="75" spans="1:27" s="16" customFormat="1" ht="15.75" x14ac:dyDescent="0.25">
      <c r="A75" s="77" t="s">
        <v>201</v>
      </c>
      <c r="B75" s="16" t="s">
        <v>29</v>
      </c>
      <c r="C75" s="26">
        <v>26</v>
      </c>
      <c r="D75" s="17">
        <v>1</v>
      </c>
      <c r="E75" s="22" t="s">
        <v>11</v>
      </c>
      <c r="F75" s="22">
        <v>500</v>
      </c>
      <c r="G75" s="23">
        <v>1.4</v>
      </c>
      <c r="H75" s="14" t="s">
        <v>96</v>
      </c>
      <c r="I75" s="18">
        <v>41990</v>
      </c>
      <c r="J75" s="24">
        <v>16.032</v>
      </c>
      <c r="K75" s="24">
        <v>9.3800000000000008</v>
      </c>
      <c r="L75" s="25">
        <v>74.234999999999999</v>
      </c>
      <c r="M75" s="25">
        <v>23.094000000000001</v>
      </c>
      <c r="N75" s="25">
        <v>83.808999999999997</v>
      </c>
      <c r="O75" s="25">
        <v>20.986999999999998</v>
      </c>
      <c r="P75" s="25">
        <v>3.3579199999999996</v>
      </c>
      <c r="Q75" s="25">
        <v>11.877599999999999</v>
      </c>
      <c r="R75" s="24"/>
      <c r="S75" s="21" t="s">
        <v>98</v>
      </c>
      <c r="T75">
        <v>89.38</v>
      </c>
      <c r="U75">
        <v>15.3</v>
      </c>
      <c r="V75" s="2">
        <f t="shared" si="3"/>
        <v>0.16090848064443949</v>
      </c>
      <c r="W75">
        <v>0.82</v>
      </c>
      <c r="X75">
        <f>W75*(10000/1.18125)</f>
        <v>6941.798941798942</v>
      </c>
      <c r="Y75" s="2">
        <v>0.16090848064443949</v>
      </c>
      <c r="Z75">
        <f t="shared" si="4"/>
        <v>1116.9943206640455</v>
      </c>
      <c r="AA75"/>
    </row>
    <row r="76" spans="1:27" s="16" customFormat="1" ht="15.75" x14ac:dyDescent="0.25">
      <c r="A76" s="77" t="s">
        <v>198</v>
      </c>
      <c r="B76" s="16" t="s">
        <v>29</v>
      </c>
      <c r="C76" s="26">
        <v>27</v>
      </c>
      <c r="D76" s="17">
        <v>1</v>
      </c>
      <c r="E76" s="22" t="s">
        <v>11</v>
      </c>
      <c r="F76" s="22">
        <v>0</v>
      </c>
      <c r="G76" s="23">
        <v>1.4</v>
      </c>
      <c r="H76" s="14" t="s">
        <v>96</v>
      </c>
      <c r="I76" s="18">
        <v>41990</v>
      </c>
      <c r="J76" s="24">
        <v>16.922999999999998</v>
      </c>
      <c r="K76" s="24">
        <v>6.1059999999999999</v>
      </c>
      <c r="L76" s="25">
        <v>70.715000000000003</v>
      </c>
      <c r="M76" s="25">
        <v>21.513000000000002</v>
      </c>
      <c r="N76" s="25">
        <v>82.132000000000005</v>
      </c>
      <c r="O76" s="25">
        <v>16.696999999999999</v>
      </c>
      <c r="P76" s="25">
        <v>2.6715199999999997</v>
      </c>
      <c r="Q76" s="25">
        <v>11.314400000000001</v>
      </c>
      <c r="R76" s="24"/>
      <c r="S76" s="21" t="s">
        <v>99</v>
      </c>
      <c r="T76">
        <v>87.34</v>
      </c>
      <c r="U76">
        <v>16.71</v>
      </c>
      <c r="V76" s="2">
        <f t="shared" si="3"/>
        <v>0.17984199679413784</v>
      </c>
      <c r="W76">
        <v>0.45</v>
      </c>
      <c r="X76">
        <f>W76*(10000/1.18125)</f>
        <v>3809.5238095238096</v>
      </c>
      <c r="Y76" s="2">
        <v>0.17984199679413784</v>
      </c>
      <c r="Z76">
        <f t="shared" si="4"/>
        <v>685.11236873957273</v>
      </c>
      <c r="AA76"/>
    </row>
    <row r="77" spans="1:27" s="16" customFormat="1" ht="15.75" x14ac:dyDescent="0.25">
      <c r="A77" s="77" t="s">
        <v>202</v>
      </c>
      <c r="B77" s="16" t="s">
        <v>29</v>
      </c>
      <c r="C77" s="26">
        <v>28</v>
      </c>
      <c r="D77" s="17">
        <v>1</v>
      </c>
      <c r="E77" s="22" t="s">
        <v>11</v>
      </c>
      <c r="F77" s="22">
        <v>100</v>
      </c>
      <c r="G77" s="23">
        <v>1.4</v>
      </c>
      <c r="H77" s="14" t="s">
        <v>96</v>
      </c>
      <c r="I77" s="18">
        <v>41990</v>
      </c>
      <c r="J77" s="24">
        <v>16.849</v>
      </c>
      <c r="K77" s="24">
        <v>7.4770000000000003</v>
      </c>
      <c r="L77" s="25">
        <v>74.244</v>
      </c>
      <c r="M77" s="25">
        <v>23.308</v>
      </c>
      <c r="N77" s="25">
        <v>84.762</v>
      </c>
      <c r="O77" s="25">
        <v>19.061</v>
      </c>
      <c r="P77" s="25">
        <v>3.04976</v>
      </c>
      <c r="Q77" s="25">
        <v>11.87904</v>
      </c>
      <c r="R77" s="27"/>
      <c r="S77" s="21" t="s">
        <v>100</v>
      </c>
      <c r="T77">
        <v>89.21</v>
      </c>
      <c r="U77">
        <v>16.36</v>
      </c>
      <c r="V77" s="2">
        <f t="shared" si="3"/>
        <v>0.17238426185405226</v>
      </c>
      <c r="W77">
        <v>0.53</v>
      </c>
      <c r="X77">
        <f>W77*(10000/1.18125)</f>
        <v>4486.7724867724874</v>
      </c>
      <c r="Y77" s="2">
        <v>0.17238426185405226</v>
      </c>
      <c r="Z77">
        <f t="shared" si="4"/>
        <v>773.44896323934563</v>
      </c>
      <c r="AA77"/>
    </row>
    <row r="78" spans="1:27" s="16" customFormat="1" ht="15.75" x14ac:dyDescent="0.25">
      <c r="A78" s="77" t="s">
        <v>203</v>
      </c>
      <c r="B78" s="16" t="s">
        <v>29</v>
      </c>
      <c r="C78" s="26">
        <v>29</v>
      </c>
      <c r="D78" s="17">
        <v>1</v>
      </c>
      <c r="E78" s="22" t="s">
        <v>11</v>
      </c>
      <c r="F78" s="22">
        <v>350</v>
      </c>
      <c r="G78" s="23">
        <v>1.4</v>
      </c>
      <c r="H78" s="14" t="s">
        <v>96</v>
      </c>
      <c r="I78" s="18">
        <v>41990</v>
      </c>
      <c r="J78" s="24">
        <v>17.635999999999999</v>
      </c>
      <c r="K78" s="24">
        <v>8.6959999999999997</v>
      </c>
      <c r="L78" s="25">
        <v>72.397999999999996</v>
      </c>
      <c r="M78" s="25">
        <v>22.501000000000001</v>
      </c>
      <c r="N78" s="25">
        <v>83.07</v>
      </c>
      <c r="O78" s="25">
        <v>18.765000000000001</v>
      </c>
      <c r="P78" s="25">
        <v>3.0024000000000002</v>
      </c>
      <c r="Q78" s="25">
        <v>11.583679999999999</v>
      </c>
      <c r="R78" s="27"/>
      <c r="S78" s="21" t="s">
        <v>101</v>
      </c>
      <c r="T78">
        <v>126.77</v>
      </c>
      <c r="U78">
        <v>19.260000000000002</v>
      </c>
      <c r="V78" s="2">
        <f t="shared" si="3"/>
        <v>0.14281296836791041</v>
      </c>
      <c r="W78">
        <v>0.97</v>
      </c>
      <c r="X78">
        <f>W78*(10000/1.18125)</f>
        <v>8211.6402116402114</v>
      </c>
      <c r="Y78" s="2">
        <v>0.14281296836791041</v>
      </c>
      <c r="Z78">
        <f t="shared" si="4"/>
        <v>1172.7287137936346</v>
      </c>
      <c r="AA78"/>
    </row>
    <row r="79" spans="1:27" s="16" customFormat="1" ht="15.75" x14ac:dyDescent="0.25">
      <c r="A79" s="77" t="s">
        <v>204</v>
      </c>
      <c r="B79" s="16" t="s">
        <v>29</v>
      </c>
      <c r="C79" s="26">
        <v>30</v>
      </c>
      <c r="D79" s="17">
        <v>1</v>
      </c>
      <c r="E79" s="22" t="s">
        <v>11</v>
      </c>
      <c r="F79" s="22">
        <v>50</v>
      </c>
      <c r="G79" s="23">
        <v>1.4</v>
      </c>
      <c r="H79" s="14" t="s">
        <v>96</v>
      </c>
      <c r="I79" s="18">
        <v>41990</v>
      </c>
      <c r="J79" s="24">
        <v>17.297999999999998</v>
      </c>
      <c r="K79" s="24">
        <v>6.3639999999999999</v>
      </c>
      <c r="L79" s="25">
        <v>68.573999999999998</v>
      </c>
      <c r="M79" s="25">
        <v>21.725999999999999</v>
      </c>
      <c r="N79" s="25">
        <v>79.795000000000002</v>
      </c>
      <c r="O79" s="25">
        <v>18.434999999999999</v>
      </c>
      <c r="P79" s="25">
        <v>2.9495999999999998</v>
      </c>
      <c r="Q79" s="25">
        <v>10.97184</v>
      </c>
      <c r="R79" s="24"/>
      <c r="S79" s="21" t="s">
        <v>102</v>
      </c>
      <c r="T79">
        <v>106.96</v>
      </c>
      <c r="U79">
        <v>18.59</v>
      </c>
      <c r="V79" s="2">
        <f t="shared" si="3"/>
        <v>0.16337509349289453</v>
      </c>
      <c r="W79">
        <v>0.56000000000000005</v>
      </c>
      <c r="X79">
        <f>W79*(10000/1.2375)</f>
        <v>4525.2525252525256</v>
      </c>
      <c r="Y79" s="2">
        <v>0.16337509349289453</v>
      </c>
      <c r="Z79">
        <f t="shared" si="4"/>
        <v>739.31355439208846</v>
      </c>
      <c r="AA79"/>
    </row>
    <row r="80" spans="1:27" s="16" customFormat="1" ht="15.75" x14ac:dyDescent="0.25">
      <c r="A80" s="77" t="s">
        <v>201</v>
      </c>
      <c r="B80" s="16" t="s">
        <v>29</v>
      </c>
      <c r="C80" s="26">
        <v>115</v>
      </c>
      <c r="D80" s="17">
        <v>2</v>
      </c>
      <c r="E80" s="22" t="s">
        <v>11</v>
      </c>
      <c r="F80" s="22">
        <v>500</v>
      </c>
      <c r="G80" s="23">
        <v>1.4</v>
      </c>
      <c r="H80" s="14" t="s">
        <v>96</v>
      </c>
      <c r="I80" s="18">
        <v>41990</v>
      </c>
      <c r="J80" s="24">
        <v>15.744</v>
      </c>
      <c r="K80" s="24">
        <v>9.2129999999999992</v>
      </c>
      <c r="L80" s="25">
        <v>74.537999999999997</v>
      </c>
      <c r="M80" s="25">
        <v>18.503</v>
      </c>
      <c r="N80" s="25">
        <v>81.08</v>
      </c>
      <c r="O80" s="25">
        <v>20.102</v>
      </c>
      <c r="P80" s="25">
        <v>3.2163200000000001</v>
      </c>
      <c r="Q80" s="25">
        <v>11.926079999999999</v>
      </c>
      <c r="R80" s="24"/>
      <c r="S80" s="21" t="s">
        <v>103</v>
      </c>
      <c r="T80">
        <v>98.18</v>
      </c>
      <c r="U80">
        <v>13.66</v>
      </c>
      <c r="V80" s="2">
        <f t="shared" si="3"/>
        <v>0.13078427378284782</v>
      </c>
      <c r="W80">
        <v>1.37</v>
      </c>
      <c r="X80">
        <f>W80*(10000/1.18125)</f>
        <v>11597.8835978836</v>
      </c>
      <c r="Y80" s="2">
        <v>0.13078427378284782</v>
      </c>
      <c r="Z80">
        <f t="shared" si="4"/>
        <v>1516.8207837672089</v>
      </c>
      <c r="AA80"/>
    </row>
    <row r="81" spans="1:27" s="16" customFormat="1" ht="15.75" x14ac:dyDescent="0.25">
      <c r="A81" s="77" t="s">
        <v>198</v>
      </c>
      <c r="B81" s="16" t="s">
        <v>29</v>
      </c>
      <c r="C81" s="26">
        <v>116</v>
      </c>
      <c r="D81" s="17">
        <v>2</v>
      </c>
      <c r="E81" s="22" t="s">
        <v>11</v>
      </c>
      <c r="F81" s="22">
        <v>0</v>
      </c>
      <c r="G81" s="23">
        <v>1.4</v>
      </c>
      <c r="H81" s="14" t="s">
        <v>96</v>
      </c>
      <c r="I81" s="18">
        <v>41990</v>
      </c>
      <c r="J81" s="24">
        <v>18.196000000000002</v>
      </c>
      <c r="K81" s="24">
        <v>6.7679999999999998</v>
      </c>
      <c r="L81" s="25">
        <v>69.409000000000006</v>
      </c>
      <c r="M81" s="25">
        <v>20.995000000000001</v>
      </c>
      <c r="N81" s="25">
        <v>79.825999999999993</v>
      </c>
      <c r="O81" s="25">
        <v>15.574999999999999</v>
      </c>
      <c r="P81" s="25">
        <v>2.492</v>
      </c>
      <c r="Q81" s="25">
        <v>11.105440000000002</v>
      </c>
      <c r="R81" s="24"/>
      <c r="S81" s="21" t="s">
        <v>104</v>
      </c>
      <c r="T81">
        <v>111.56</v>
      </c>
      <c r="U81">
        <v>18.059999999999999</v>
      </c>
      <c r="V81" s="2">
        <f t="shared" si="3"/>
        <v>0.15217282179992828</v>
      </c>
      <c r="W81">
        <v>1.1100000000000001</v>
      </c>
      <c r="X81">
        <f>W81*(10000/1.18125)</f>
        <v>9396.8253968253975</v>
      </c>
      <c r="Y81" s="2">
        <v>0.15217282179992828</v>
      </c>
      <c r="Z81">
        <f t="shared" si="4"/>
        <v>1429.9414365961516</v>
      </c>
      <c r="AA81"/>
    </row>
    <row r="82" spans="1:27" s="16" customFormat="1" ht="15.75" x14ac:dyDescent="0.25">
      <c r="A82" s="77" t="s">
        <v>203</v>
      </c>
      <c r="B82" s="16" t="s">
        <v>29</v>
      </c>
      <c r="C82" s="26">
        <v>117</v>
      </c>
      <c r="D82" s="17">
        <v>2</v>
      </c>
      <c r="E82" s="22" t="s">
        <v>11</v>
      </c>
      <c r="F82" s="22">
        <v>350</v>
      </c>
      <c r="G82" s="23">
        <v>1.4</v>
      </c>
      <c r="H82" s="14" t="s">
        <v>96</v>
      </c>
      <c r="I82" s="18">
        <v>41990</v>
      </c>
      <c r="J82" s="24">
        <v>16.163</v>
      </c>
      <c r="K82" s="24">
        <v>11.657</v>
      </c>
      <c r="L82" s="25">
        <v>76.150999999999996</v>
      </c>
      <c r="M82" s="25">
        <v>20.56</v>
      </c>
      <c r="N82" s="25">
        <v>83.515000000000001</v>
      </c>
      <c r="O82" s="25">
        <v>19.321000000000002</v>
      </c>
      <c r="P82" s="25">
        <v>3.0913600000000003</v>
      </c>
      <c r="Q82" s="25">
        <v>12.18416</v>
      </c>
      <c r="R82" s="24"/>
      <c r="S82" s="21" t="s">
        <v>105</v>
      </c>
      <c r="T82">
        <v>96.55</v>
      </c>
      <c r="U82">
        <v>14.04</v>
      </c>
      <c r="V82" s="2">
        <f t="shared" si="3"/>
        <v>0.13669186949766959</v>
      </c>
      <c r="W82">
        <v>1.55</v>
      </c>
      <c r="X82">
        <f>W82*(10000/1.18125)</f>
        <v>13121.693121693123</v>
      </c>
      <c r="Y82" s="2">
        <v>0.13669186949766959</v>
      </c>
      <c r="Z82">
        <f t="shared" si="4"/>
        <v>1793.6287637789451</v>
      </c>
      <c r="AA82"/>
    </row>
    <row r="83" spans="1:27" s="16" customFormat="1" ht="15.75" x14ac:dyDescent="0.25">
      <c r="A83" s="77" t="s">
        <v>202</v>
      </c>
      <c r="B83" s="16" t="s">
        <v>29</v>
      </c>
      <c r="C83" s="26">
        <v>118</v>
      </c>
      <c r="D83" s="17">
        <v>2</v>
      </c>
      <c r="E83" s="22" t="s">
        <v>11</v>
      </c>
      <c r="F83" s="22">
        <v>100</v>
      </c>
      <c r="G83" s="23">
        <v>1.4</v>
      </c>
      <c r="H83" s="14" t="s">
        <v>96</v>
      </c>
      <c r="I83" s="18">
        <v>41990</v>
      </c>
      <c r="J83" s="24">
        <v>16.265000000000001</v>
      </c>
      <c r="K83" s="24">
        <v>7.15</v>
      </c>
      <c r="L83" s="25">
        <v>70.450999999999993</v>
      </c>
      <c r="M83" s="25">
        <v>18.109000000000002</v>
      </c>
      <c r="N83" s="25">
        <v>81.349999999999994</v>
      </c>
      <c r="O83" s="25">
        <v>17.713999999999999</v>
      </c>
      <c r="P83" s="25">
        <v>2.8342399999999999</v>
      </c>
      <c r="Q83" s="25">
        <v>11.27216</v>
      </c>
      <c r="R83" s="24"/>
      <c r="S83" s="21" t="s">
        <v>106</v>
      </c>
      <c r="T83">
        <v>85.46</v>
      </c>
      <c r="U83">
        <v>14.09</v>
      </c>
      <c r="V83" s="2">
        <f t="shared" si="3"/>
        <v>0.15498010765270304</v>
      </c>
      <c r="W83">
        <v>0.96</v>
      </c>
      <c r="X83">
        <f>W83*(10000/1.18125)</f>
        <v>8126.9841269841272</v>
      </c>
      <c r="Y83" s="2">
        <v>0.15498010765270304</v>
      </c>
      <c r="Z83">
        <f t="shared" si="4"/>
        <v>1259.5208748918089</v>
      </c>
      <c r="AA83"/>
    </row>
    <row r="84" spans="1:27" s="16" customFormat="1" ht="15.75" x14ac:dyDescent="0.25">
      <c r="A84" s="77" t="s">
        <v>204</v>
      </c>
      <c r="B84" s="16" t="s">
        <v>29</v>
      </c>
      <c r="C84" s="26">
        <v>119</v>
      </c>
      <c r="D84" s="17">
        <v>2</v>
      </c>
      <c r="E84" s="22" t="s">
        <v>11</v>
      </c>
      <c r="F84" s="22">
        <v>50</v>
      </c>
      <c r="G84" s="23">
        <v>1.4</v>
      </c>
      <c r="H84" s="14" t="s">
        <v>96</v>
      </c>
      <c r="I84" s="18">
        <v>41990</v>
      </c>
      <c r="J84" s="24">
        <v>16.684000000000001</v>
      </c>
      <c r="K84" s="24">
        <v>6.7350000000000003</v>
      </c>
      <c r="L84" s="25">
        <v>71.986999999999995</v>
      </c>
      <c r="M84" s="25">
        <v>19.111000000000001</v>
      </c>
      <c r="N84" s="25">
        <v>80.066999999999993</v>
      </c>
      <c r="O84" s="25">
        <v>15.874000000000001</v>
      </c>
      <c r="P84" s="25">
        <v>2.5398399999999999</v>
      </c>
      <c r="Q84" s="25">
        <v>11.51792</v>
      </c>
      <c r="R84" s="24"/>
      <c r="S84" s="21" t="s">
        <v>107</v>
      </c>
      <c r="T84">
        <v>84.93</v>
      </c>
      <c r="U84">
        <v>14.9</v>
      </c>
      <c r="V84" s="2">
        <f t="shared" si="3"/>
        <v>0.16491228070175437</v>
      </c>
      <c r="W84">
        <v>0.71</v>
      </c>
      <c r="X84">
        <f>W84*(10000/1.18125)</f>
        <v>6010.5820105820103</v>
      </c>
      <c r="Y84" s="2">
        <v>0.16491228070175437</v>
      </c>
      <c r="Z84">
        <f t="shared" si="4"/>
        <v>991.21878771001559</v>
      </c>
      <c r="AA84"/>
    </row>
    <row r="85" spans="1:27" s="16" customFormat="1" ht="15.75" x14ac:dyDescent="0.25">
      <c r="A85" s="77" t="s">
        <v>200</v>
      </c>
      <c r="B85" s="16" t="s">
        <v>29</v>
      </c>
      <c r="C85" s="26">
        <v>120</v>
      </c>
      <c r="D85" s="17">
        <v>2</v>
      </c>
      <c r="E85" s="22" t="s">
        <v>11</v>
      </c>
      <c r="F85" s="22">
        <v>200</v>
      </c>
      <c r="G85" s="23">
        <v>1.4</v>
      </c>
      <c r="H85" s="14" t="s">
        <v>96</v>
      </c>
      <c r="I85" s="18">
        <v>41990</v>
      </c>
      <c r="J85" s="24">
        <v>17.489000000000001</v>
      </c>
      <c r="K85" s="24">
        <v>9.0329999999999995</v>
      </c>
      <c r="L85" s="25">
        <v>70.953000000000003</v>
      </c>
      <c r="M85" s="25">
        <v>19.748000000000001</v>
      </c>
      <c r="N85" s="25">
        <v>80.704999999999998</v>
      </c>
      <c r="O85" s="25">
        <v>14.997999999999999</v>
      </c>
      <c r="P85" s="25">
        <v>2.39968</v>
      </c>
      <c r="Q85" s="25">
        <v>11.35248</v>
      </c>
      <c r="R85" s="24"/>
      <c r="S85" s="21" t="s">
        <v>108</v>
      </c>
      <c r="T85">
        <v>107.6</v>
      </c>
      <c r="U85">
        <v>16.239999999999998</v>
      </c>
      <c r="V85" s="2">
        <f t="shared" si="3"/>
        <v>0.14187360594795537</v>
      </c>
      <c r="W85">
        <v>1.51</v>
      </c>
      <c r="X85">
        <f>W85*(10000/1.2375)</f>
        <v>12202.020202020201</v>
      </c>
      <c r="Y85" s="2">
        <v>0.14187360594795537</v>
      </c>
      <c r="Z85">
        <f t="shared" si="4"/>
        <v>1731.1446059104048</v>
      </c>
      <c r="AA85"/>
    </row>
    <row r="86" spans="1:27" s="16" customFormat="1" ht="15.75" x14ac:dyDescent="0.25">
      <c r="A86" s="77" t="s">
        <v>204</v>
      </c>
      <c r="B86" s="16" t="s">
        <v>29</v>
      </c>
      <c r="C86" s="26">
        <v>145</v>
      </c>
      <c r="D86" s="17">
        <v>3</v>
      </c>
      <c r="E86" s="22" t="s">
        <v>11</v>
      </c>
      <c r="F86" s="22">
        <v>50</v>
      </c>
      <c r="G86" s="23">
        <v>1.4</v>
      </c>
      <c r="H86" s="14" t="s">
        <v>96</v>
      </c>
      <c r="I86" s="18">
        <v>41990</v>
      </c>
      <c r="J86" s="24">
        <v>15.509</v>
      </c>
      <c r="K86" s="24">
        <v>9.6110000000000007</v>
      </c>
      <c r="L86" s="25">
        <v>74.832999999999998</v>
      </c>
      <c r="M86" s="25">
        <v>20.94</v>
      </c>
      <c r="N86" s="25">
        <v>83.716999999999999</v>
      </c>
      <c r="O86" s="25">
        <v>19.869</v>
      </c>
      <c r="P86" s="25">
        <v>3.1790400000000001</v>
      </c>
      <c r="Q86" s="25">
        <v>11.973280000000001</v>
      </c>
      <c r="R86" s="24"/>
      <c r="S86" s="21" t="s">
        <v>109</v>
      </c>
      <c r="T86">
        <v>72.569999999999993</v>
      </c>
      <c r="U86">
        <v>14.29</v>
      </c>
      <c r="V86" s="2">
        <f t="shared" si="3"/>
        <v>0.18509852556152681</v>
      </c>
      <c r="W86">
        <v>0.77</v>
      </c>
      <c r="X86">
        <f>W86*(10000/1.18125)</f>
        <v>6518.5185185185192</v>
      </c>
      <c r="Y86" s="2">
        <v>0.18509852556152681</v>
      </c>
      <c r="Z86">
        <f t="shared" si="4"/>
        <v>1206.5681666232861</v>
      </c>
      <c r="AA86"/>
    </row>
    <row r="87" spans="1:27" s="16" customFormat="1" ht="15.75" x14ac:dyDescent="0.25">
      <c r="A87" s="77" t="s">
        <v>201</v>
      </c>
      <c r="B87" s="16" t="s">
        <v>29</v>
      </c>
      <c r="C87" s="26">
        <v>146</v>
      </c>
      <c r="D87" s="17">
        <v>3</v>
      </c>
      <c r="E87" s="22" t="s">
        <v>11</v>
      </c>
      <c r="F87" s="22">
        <v>500</v>
      </c>
      <c r="G87" s="23">
        <v>1.4</v>
      </c>
      <c r="H87" s="14" t="s">
        <v>96</v>
      </c>
      <c r="I87" s="18">
        <v>41990</v>
      </c>
      <c r="J87" s="24">
        <v>14.762</v>
      </c>
      <c r="K87" s="24">
        <v>8.8859999999999992</v>
      </c>
      <c r="L87" s="25">
        <v>75.248999999999995</v>
      </c>
      <c r="M87" s="25">
        <v>21.620999999999999</v>
      </c>
      <c r="N87" s="25">
        <v>85.066999999999993</v>
      </c>
      <c r="O87" s="25">
        <v>24.14</v>
      </c>
      <c r="P87" s="25">
        <v>3.8624000000000001</v>
      </c>
      <c r="Q87" s="25">
        <v>12.03984</v>
      </c>
      <c r="R87" s="24"/>
      <c r="S87" s="21" t="s">
        <v>110</v>
      </c>
      <c r="T87">
        <v>118.33</v>
      </c>
      <c r="U87">
        <v>18.05</v>
      </c>
      <c r="V87" s="2">
        <f t="shared" si="3"/>
        <v>0.14338713766584976</v>
      </c>
      <c r="W87">
        <v>1.02</v>
      </c>
      <c r="X87">
        <f>W87*(10000/1.18125)</f>
        <v>8634.9206349206361</v>
      </c>
      <c r="Y87" s="2">
        <v>0.14338713766584976</v>
      </c>
      <c r="Z87">
        <f t="shared" si="4"/>
        <v>1238.1365538130522</v>
      </c>
      <c r="AA87"/>
    </row>
    <row r="88" spans="1:27" s="16" customFormat="1" ht="15.75" x14ac:dyDescent="0.25">
      <c r="A88" s="77" t="s">
        <v>198</v>
      </c>
      <c r="B88" s="16" t="s">
        <v>29</v>
      </c>
      <c r="C88" s="26">
        <v>147</v>
      </c>
      <c r="D88" s="17">
        <v>3</v>
      </c>
      <c r="E88" s="22" t="s">
        <v>11</v>
      </c>
      <c r="F88" s="22">
        <v>0</v>
      </c>
      <c r="G88" s="23">
        <v>1.4</v>
      </c>
      <c r="H88" s="14" t="s">
        <v>96</v>
      </c>
      <c r="I88" s="18">
        <v>41990</v>
      </c>
      <c r="J88" s="24">
        <v>17.356000000000002</v>
      </c>
      <c r="K88" s="24">
        <v>8.5050000000000008</v>
      </c>
      <c r="L88" s="25">
        <v>72.748999999999995</v>
      </c>
      <c r="M88" s="25">
        <v>21.925999999999998</v>
      </c>
      <c r="N88" s="25">
        <v>83.277000000000001</v>
      </c>
      <c r="O88" s="25">
        <v>17.79</v>
      </c>
      <c r="P88" s="25">
        <v>2.8464</v>
      </c>
      <c r="Q88" s="25">
        <v>11.63984</v>
      </c>
      <c r="R88" s="24"/>
      <c r="S88" s="21" t="s">
        <v>111</v>
      </c>
      <c r="T88">
        <v>89.3</v>
      </c>
      <c r="U88">
        <v>14.88</v>
      </c>
      <c r="V88" s="2">
        <f t="shared" si="3"/>
        <v>0.15663157894736843</v>
      </c>
      <c r="W88">
        <v>0.89</v>
      </c>
      <c r="X88">
        <f>W88*(10000/1.18125)</f>
        <v>7534.3915343915351</v>
      </c>
      <c r="Y88" s="2">
        <v>0.15663157894736843</v>
      </c>
      <c r="Z88">
        <f t="shared" si="4"/>
        <v>1180.1236424394322</v>
      </c>
      <c r="AA88"/>
    </row>
    <row r="89" spans="1:27" s="16" customFormat="1" ht="15.75" x14ac:dyDescent="0.25">
      <c r="A89" s="77" t="s">
        <v>200</v>
      </c>
      <c r="B89" s="16" t="s">
        <v>29</v>
      </c>
      <c r="C89" s="26">
        <v>148</v>
      </c>
      <c r="D89" s="17">
        <v>3</v>
      </c>
      <c r="E89" s="22" t="s">
        <v>11</v>
      </c>
      <c r="F89" s="22">
        <v>200</v>
      </c>
      <c r="G89" s="23">
        <v>1.4</v>
      </c>
      <c r="H89" s="14" t="s">
        <v>96</v>
      </c>
      <c r="I89" s="18">
        <v>41990</v>
      </c>
      <c r="J89" s="24">
        <v>17.155999999999999</v>
      </c>
      <c r="K89" s="24">
        <v>11.05</v>
      </c>
      <c r="L89" s="25">
        <v>73.564999999999998</v>
      </c>
      <c r="M89" s="25">
        <v>21.673999999999999</v>
      </c>
      <c r="N89" s="25">
        <v>83.72</v>
      </c>
      <c r="O89" s="25">
        <v>17.204000000000001</v>
      </c>
      <c r="P89" s="25">
        <v>2.75264</v>
      </c>
      <c r="Q89" s="25">
        <v>11.7704</v>
      </c>
      <c r="R89" s="24"/>
      <c r="S89" s="21" t="s">
        <v>112</v>
      </c>
      <c r="T89">
        <v>79.069999999999993</v>
      </c>
      <c r="U89">
        <v>13.88</v>
      </c>
      <c r="V89" s="2">
        <f t="shared" si="3"/>
        <v>0.1650082205640572</v>
      </c>
      <c r="W89">
        <v>1.29</v>
      </c>
      <c r="X89">
        <f>W89*(10000/1.18125)</f>
        <v>10920.63492063492</v>
      </c>
      <c r="Y89" s="2">
        <v>0.1650082205640572</v>
      </c>
      <c r="Z89">
        <f t="shared" si="4"/>
        <v>1801.9945356836722</v>
      </c>
      <c r="AA89"/>
    </row>
    <row r="90" spans="1:27" s="16" customFormat="1" ht="15.75" x14ac:dyDescent="0.25">
      <c r="A90" s="77" t="s">
        <v>203</v>
      </c>
      <c r="B90" s="16" t="s">
        <v>29</v>
      </c>
      <c r="C90" s="26">
        <v>149</v>
      </c>
      <c r="D90" s="17">
        <v>3</v>
      </c>
      <c r="E90" s="22" t="s">
        <v>11</v>
      </c>
      <c r="F90" s="22">
        <v>350</v>
      </c>
      <c r="G90" s="23">
        <v>1.4</v>
      </c>
      <c r="H90" s="14" t="s">
        <v>96</v>
      </c>
      <c r="I90" s="18">
        <v>41990</v>
      </c>
      <c r="J90" s="24">
        <v>16.32</v>
      </c>
      <c r="K90" s="24">
        <v>8.9700000000000006</v>
      </c>
      <c r="L90" s="25">
        <v>74.932000000000002</v>
      </c>
      <c r="M90" s="25">
        <v>21.116</v>
      </c>
      <c r="N90" s="25">
        <v>84.873000000000005</v>
      </c>
      <c r="O90" s="25">
        <v>19.05</v>
      </c>
      <c r="P90" s="25">
        <v>3.048</v>
      </c>
      <c r="Q90" s="25">
        <v>11.98912</v>
      </c>
      <c r="R90" s="24"/>
      <c r="S90" s="21" t="s">
        <v>113</v>
      </c>
      <c r="T90">
        <v>77.209999999999994</v>
      </c>
      <c r="U90">
        <v>13.32</v>
      </c>
      <c r="V90" s="2">
        <f t="shared" ref="V90:V97" si="5">(U90/T90)*0.94</f>
        <v>0.16216552260069941</v>
      </c>
      <c r="W90">
        <v>1.55</v>
      </c>
      <c r="X90">
        <f>W90*(10000/1.18125)</f>
        <v>13121.693121693123</v>
      </c>
      <c r="Y90" s="2">
        <v>0.16216552260069941</v>
      </c>
      <c r="Z90">
        <f t="shared" ref="Z90:Z121" si="6">(X90*Y90)</f>
        <v>2127.8862224853683</v>
      </c>
      <c r="AA90"/>
    </row>
    <row r="91" spans="1:27" s="16" customFormat="1" ht="15.75" x14ac:dyDescent="0.25">
      <c r="A91" s="77" t="s">
        <v>202</v>
      </c>
      <c r="B91" s="16" t="s">
        <v>29</v>
      </c>
      <c r="C91" s="26">
        <v>150</v>
      </c>
      <c r="D91" s="17">
        <v>3</v>
      </c>
      <c r="E91" s="22" t="s">
        <v>11</v>
      </c>
      <c r="F91" s="22">
        <v>100</v>
      </c>
      <c r="G91" s="23">
        <v>1.4</v>
      </c>
      <c r="H91" s="14" t="s">
        <v>96</v>
      </c>
      <c r="I91" s="18">
        <v>41990</v>
      </c>
      <c r="J91" s="24">
        <v>16.187999999999999</v>
      </c>
      <c r="K91" s="24">
        <v>7.11</v>
      </c>
      <c r="L91" s="25">
        <v>72.641999999999996</v>
      </c>
      <c r="M91" s="25">
        <v>20.52</v>
      </c>
      <c r="N91" s="25">
        <v>83.033000000000001</v>
      </c>
      <c r="O91" s="25">
        <v>18.228999999999999</v>
      </c>
      <c r="P91" s="25">
        <v>2.9166399999999997</v>
      </c>
      <c r="Q91" s="25">
        <v>11.622719999999999</v>
      </c>
      <c r="R91" s="24"/>
      <c r="S91" s="21" t="s">
        <v>114</v>
      </c>
      <c r="T91">
        <v>107.79</v>
      </c>
      <c r="U91">
        <v>17.14</v>
      </c>
      <c r="V91" s="2">
        <f t="shared" si="5"/>
        <v>0.14947212171815566</v>
      </c>
      <c r="W91">
        <v>1.19</v>
      </c>
      <c r="X91">
        <f>W91*(10000/1.2375)</f>
        <v>9616.1616161616148</v>
      </c>
      <c r="Y91" s="2">
        <v>0.14947212171815566</v>
      </c>
      <c r="Z91">
        <f t="shared" si="6"/>
        <v>1437.3480795523653</v>
      </c>
      <c r="AA91"/>
    </row>
    <row r="92" spans="1:27" s="16" customFormat="1" ht="15.75" x14ac:dyDescent="0.25">
      <c r="A92" s="77" t="s">
        <v>203</v>
      </c>
      <c r="B92" s="16" t="s">
        <v>29</v>
      </c>
      <c r="C92" s="26">
        <v>277</v>
      </c>
      <c r="D92" s="17">
        <v>4</v>
      </c>
      <c r="E92" s="22" t="s">
        <v>11</v>
      </c>
      <c r="F92" s="22">
        <v>350</v>
      </c>
      <c r="G92" s="23">
        <v>1.4</v>
      </c>
      <c r="H92" s="14" t="s">
        <v>96</v>
      </c>
      <c r="I92" s="18">
        <v>41990</v>
      </c>
      <c r="J92" s="24">
        <v>15.839</v>
      </c>
      <c r="K92" s="24">
        <v>10.205</v>
      </c>
      <c r="L92" s="25">
        <v>71.239999999999995</v>
      </c>
      <c r="M92" s="25">
        <v>21.077000000000002</v>
      </c>
      <c r="N92" s="25">
        <v>80.840999999999994</v>
      </c>
      <c r="O92" s="25">
        <v>18.975000000000001</v>
      </c>
      <c r="P92" s="25">
        <v>3.036</v>
      </c>
      <c r="Q92" s="25">
        <v>11.398399999999999</v>
      </c>
      <c r="R92" s="27"/>
      <c r="S92" s="21" t="s">
        <v>115</v>
      </c>
      <c r="T92">
        <v>96</v>
      </c>
      <c r="U92">
        <v>18.239999999999998</v>
      </c>
      <c r="V92" s="2">
        <f t="shared" si="5"/>
        <v>0.17859999999999995</v>
      </c>
      <c r="W92">
        <v>0.76</v>
      </c>
      <c r="X92">
        <f>W92*(10000/1.18125)</f>
        <v>6433.862433862434</v>
      </c>
      <c r="Y92" s="2">
        <v>0.17859999999999995</v>
      </c>
      <c r="Z92">
        <f t="shared" si="6"/>
        <v>1149.0878306878303</v>
      </c>
      <c r="AA92"/>
    </row>
    <row r="93" spans="1:27" s="16" customFormat="1" ht="15.75" x14ac:dyDescent="0.25">
      <c r="A93" s="77" t="s">
        <v>200</v>
      </c>
      <c r="B93" s="16" t="s">
        <v>29</v>
      </c>
      <c r="C93" s="31">
        <v>278</v>
      </c>
      <c r="D93" s="17">
        <v>4</v>
      </c>
      <c r="E93" s="22" t="s">
        <v>11</v>
      </c>
      <c r="F93" s="22">
        <v>200</v>
      </c>
      <c r="G93" s="23">
        <v>1.4</v>
      </c>
      <c r="H93" s="14" t="s">
        <v>96</v>
      </c>
      <c r="I93" s="18">
        <v>41990</v>
      </c>
      <c r="J93" s="24"/>
      <c r="K93" s="24"/>
      <c r="L93" s="25"/>
      <c r="M93" s="25"/>
      <c r="N93" s="25"/>
      <c r="O93" s="25"/>
      <c r="P93" s="25"/>
      <c r="Q93" s="25"/>
      <c r="R93" s="27"/>
      <c r="S93" s="21"/>
      <c r="T93">
        <v>88.4</v>
      </c>
      <c r="U93">
        <v>17.399999999999999</v>
      </c>
      <c r="V93" s="2">
        <f t="shared" si="5"/>
        <v>0.1850226244343891</v>
      </c>
      <c r="W93">
        <v>0.86</v>
      </c>
      <c r="X93">
        <f>W93*(10000/1.18125)</f>
        <v>7280.4232804232806</v>
      </c>
      <c r="Y93" s="2">
        <v>0.1850226244343891</v>
      </c>
      <c r="Z93">
        <f t="shared" si="6"/>
        <v>1347.0430223371397</v>
      </c>
      <c r="AA93"/>
    </row>
    <row r="94" spans="1:27" s="16" customFormat="1" ht="15.75" x14ac:dyDescent="0.25">
      <c r="A94" s="77" t="s">
        <v>202</v>
      </c>
      <c r="B94" s="16" t="s">
        <v>29</v>
      </c>
      <c r="C94" s="26">
        <v>279</v>
      </c>
      <c r="D94" s="17">
        <v>4</v>
      </c>
      <c r="E94" s="22" t="s">
        <v>11</v>
      </c>
      <c r="F94" s="22">
        <v>100</v>
      </c>
      <c r="G94" s="23">
        <v>1.4</v>
      </c>
      <c r="H94" s="14" t="s">
        <v>96</v>
      </c>
      <c r="I94" s="18">
        <v>41990</v>
      </c>
      <c r="J94" s="24">
        <v>15.29</v>
      </c>
      <c r="K94" s="24">
        <v>9.1720000000000006</v>
      </c>
      <c r="L94" s="25">
        <v>74.22</v>
      </c>
      <c r="M94" s="25">
        <v>21.526</v>
      </c>
      <c r="N94" s="25">
        <v>82.875</v>
      </c>
      <c r="O94" s="25">
        <v>16.654</v>
      </c>
      <c r="P94" s="25">
        <v>2.6646399999999999</v>
      </c>
      <c r="Q94" s="25">
        <v>11.8752</v>
      </c>
      <c r="R94" s="27"/>
      <c r="S94" s="21" t="s">
        <v>116</v>
      </c>
      <c r="T94">
        <v>78.2</v>
      </c>
      <c r="U94">
        <v>16.43</v>
      </c>
      <c r="V94" s="2">
        <f t="shared" si="5"/>
        <v>0.19749616368286443</v>
      </c>
      <c r="W94">
        <v>0.53</v>
      </c>
      <c r="X94">
        <f>W94*(10000/1.18125)</f>
        <v>4486.7724867724874</v>
      </c>
      <c r="Y94" s="2">
        <v>0.19749616368286443</v>
      </c>
      <c r="Z94">
        <f t="shared" si="6"/>
        <v>886.12035345539186</v>
      </c>
      <c r="AA94"/>
    </row>
    <row r="95" spans="1:27" s="16" customFormat="1" ht="15.75" x14ac:dyDescent="0.25">
      <c r="A95" s="77" t="s">
        <v>201</v>
      </c>
      <c r="B95" s="16" t="s">
        <v>29</v>
      </c>
      <c r="C95" s="26">
        <v>280</v>
      </c>
      <c r="D95" s="17">
        <v>4</v>
      </c>
      <c r="E95" s="22" t="s">
        <v>11</v>
      </c>
      <c r="F95" s="22">
        <v>500</v>
      </c>
      <c r="G95" s="23">
        <v>1.4</v>
      </c>
      <c r="H95" s="14" t="s">
        <v>96</v>
      </c>
      <c r="I95" s="18">
        <v>41990</v>
      </c>
      <c r="J95" s="24">
        <v>16.209</v>
      </c>
      <c r="K95" s="24">
        <v>8.6039999999999992</v>
      </c>
      <c r="L95" s="25">
        <v>72.659000000000006</v>
      </c>
      <c r="M95" s="25">
        <v>19.824000000000002</v>
      </c>
      <c r="N95" s="25">
        <v>81.518000000000001</v>
      </c>
      <c r="O95" s="25">
        <v>20.013000000000002</v>
      </c>
      <c r="P95" s="25">
        <v>3.2020800000000005</v>
      </c>
      <c r="Q95" s="25">
        <v>11.625440000000001</v>
      </c>
      <c r="R95" s="27"/>
      <c r="S95" s="21" t="s">
        <v>117</v>
      </c>
      <c r="T95">
        <v>100.2</v>
      </c>
      <c r="U95">
        <v>15.86</v>
      </c>
      <c r="V95" s="2">
        <f t="shared" si="5"/>
        <v>0.14878642714570856</v>
      </c>
      <c r="W95">
        <v>1.4</v>
      </c>
      <c r="X95">
        <f>W95*(10000/1.18125)</f>
        <v>11851.851851851852</v>
      </c>
      <c r="Y95" s="2">
        <v>0.14878642714570856</v>
      </c>
      <c r="Z95">
        <f t="shared" si="6"/>
        <v>1763.3946920972867</v>
      </c>
      <c r="AA95"/>
    </row>
    <row r="96" spans="1:27" s="16" customFormat="1" ht="15.75" x14ac:dyDescent="0.25">
      <c r="A96" s="77" t="s">
        <v>198</v>
      </c>
      <c r="B96" s="16" t="s">
        <v>29</v>
      </c>
      <c r="C96" s="26">
        <v>281</v>
      </c>
      <c r="D96" s="17">
        <v>4</v>
      </c>
      <c r="E96" s="22" t="s">
        <v>11</v>
      </c>
      <c r="F96" s="22">
        <v>0</v>
      </c>
      <c r="G96" s="23">
        <v>1.4</v>
      </c>
      <c r="H96" s="14" t="s">
        <v>96</v>
      </c>
      <c r="I96" s="18">
        <v>41990</v>
      </c>
      <c r="J96" s="24">
        <v>15.231999999999999</v>
      </c>
      <c r="K96" s="24">
        <v>5.6689999999999996</v>
      </c>
      <c r="L96" s="25">
        <v>70.355999999999995</v>
      </c>
      <c r="M96" s="25">
        <v>20.212</v>
      </c>
      <c r="N96" s="25">
        <v>79.45</v>
      </c>
      <c r="O96" s="25">
        <v>16.225000000000001</v>
      </c>
      <c r="P96" s="25">
        <v>2.5960000000000001</v>
      </c>
      <c r="Q96" s="25">
        <v>11.256959999999999</v>
      </c>
      <c r="R96" s="27"/>
      <c r="S96" s="21" t="s">
        <v>118</v>
      </c>
      <c r="T96">
        <v>86.4</v>
      </c>
      <c r="U96">
        <v>18.7</v>
      </c>
      <c r="V96" s="2">
        <f t="shared" si="5"/>
        <v>0.20344907407407406</v>
      </c>
      <c r="W96">
        <v>0.42</v>
      </c>
      <c r="X96">
        <f>W96*(10000/1.18125)</f>
        <v>3555.5555555555557</v>
      </c>
      <c r="Y96" s="2">
        <v>0.20344907407407406</v>
      </c>
      <c r="Z96">
        <f t="shared" si="6"/>
        <v>723.37448559670781</v>
      </c>
      <c r="AA96"/>
    </row>
    <row r="97" spans="1:27" s="16" customFormat="1" ht="15.75" x14ac:dyDescent="0.25">
      <c r="A97" s="77" t="s">
        <v>204</v>
      </c>
      <c r="B97" s="16" t="s">
        <v>29</v>
      </c>
      <c r="C97" s="26">
        <v>282</v>
      </c>
      <c r="D97" s="17">
        <v>4</v>
      </c>
      <c r="E97" s="22" t="s">
        <v>11</v>
      </c>
      <c r="F97" s="22">
        <v>50</v>
      </c>
      <c r="G97" s="23">
        <v>1.4</v>
      </c>
      <c r="H97" s="14" t="s">
        <v>96</v>
      </c>
      <c r="I97" s="18">
        <v>41990</v>
      </c>
      <c r="J97" s="24">
        <v>16.515000000000001</v>
      </c>
      <c r="K97" s="24">
        <v>4.6189999999999998</v>
      </c>
      <c r="L97" s="25">
        <v>67.551000000000002</v>
      </c>
      <c r="M97" s="25">
        <v>20.003</v>
      </c>
      <c r="N97" s="25">
        <v>78.641000000000005</v>
      </c>
      <c r="O97" s="25">
        <v>15.058</v>
      </c>
      <c r="P97" s="25">
        <v>2.4092799999999999</v>
      </c>
      <c r="Q97" s="25">
        <v>10.808160000000001</v>
      </c>
      <c r="R97" s="27"/>
      <c r="S97" s="21" t="s">
        <v>119</v>
      </c>
      <c r="T97">
        <v>79.599999999999994</v>
      </c>
      <c r="U97">
        <v>17.079999999999998</v>
      </c>
      <c r="V97" s="2">
        <f t="shared" si="5"/>
        <v>0.20169849246231156</v>
      </c>
      <c r="W97">
        <v>0.52</v>
      </c>
      <c r="X97">
        <f>W97*(10000/1.2375)</f>
        <v>4202.0202020202023</v>
      </c>
      <c r="Y97" s="2">
        <v>0.20169849246231156</v>
      </c>
      <c r="Z97">
        <f t="shared" si="6"/>
        <v>847.54114004365272</v>
      </c>
      <c r="AA97"/>
    </row>
    <row r="98" spans="1:27" s="16" customFormat="1" ht="15.75" x14ac:dyDescent="0.25">
      <c r="A98" s="77" t="s">
        <v>200</v>
      </c>
      <c r="B98" s="16" t="s">
        <v>29</v>
      </c>
      <c r="C98" s="32">
        <v>25</v>
      </c>
      <c r="D98" s="3">
        <v>1</v>
      </c>
      <c r="E98" s="4" t="s">
        <v>11</v>
      </c>
      <c r="F98" s="4">
        <v>200</v>
      </c>
      <c r="G98" s="36">
        <v>1.5</v>
      </c>
      <c r="H98" s="14" t="s">
        <v>96</v>
      </c>
      <c r="I98" s="18">
        <v>42020</v>
      </c>
      <c r="J98" s="25">
        <v>19.065999999999999</v>
      </c>
      <c r="K98" s="25">
        <v>7.4720000000000004</v>
      </c>
      <c r="L98" s="25">
        <v>72.605000000000004</v>
      </c>
      <c r="M98" s="25">
        <v>24.062999999999999</v>
      </c>
      <c r="N98" s="25">
        <v>84.953000000000003</v>
      </c>
      <c r="O98" s="25">
        <v>13.298</v>
      </c>
      <c r="P98" s="25">
        <v>2.1276799999999998</v>
      </c>
      <c r="Q98" s="25">
        <v>11.616800000000001</v>
      </c>
      <c r="R98" s="34" t="s">
        <v>120</v>
      </c>
      <c r="S98" s="21" t="s">
        <v>121</v>
      </c>
      <c r="T98">
        <v>115.44</v>
      </c>
      <c r="U98">
        <v>16.05</v>
      </c>
      <c r="V98" s="2">
        <f t="shared" ref="V98:V129" si="7">U98/T98</f>
        <v>0.13903326403326405</v>
      </c>
      <c r="W98">
        <v>2.67</v>
      </c>
      <c r="X98">
        <f>W98*(10000/1.18125)</f>
        <v>22603.174603174604</v>
      </c>
      <c r="Y98" s="2">
        <v>0.13903326403326405</v>
      </c>
      <c r="Z98">
        <f t="shared" si="6"/>
        <v>3142.5931425931431</v>
      </c>
      <c r="AA98"/>
    </row>
    <row r="99" spans="1:27" s="16" customFormat="1" ht="15.75" x14ac:dyDescent="0.25">
      <c r="A99" s="77" t="s">
        <v>201</v>
      </c>
      <c r="B99" s="16" t="s">
        <v>29</v>
      </c>
      <c r="C99" s="86">
        <v>26</v>
      </c>
      <c r="D99" s="3">
        <v>1</v>
      </c>
      <c r="E99" s="4" t="s">
        <v>11</v>
      </c>
      <c r="F99" s="4">
        <v>500</v>
      </c>
      <c r="G99" s="36">
        <v>1.5</v>
      </c>
      <c r="H99" s="14" t="s">
        <v>96</v>
      </c>
      <c r="I99" s="18">
        <v>42020</v>
      </c>
      <c r="J99" s="25">
        <v>22.83</v>
      </c>
      <c r="K99" s="25">
        <v>5.524</v>
      </c>
      <c r="L99" s="25">
        <v>69.766000000000005</v>
      </c>
      <c r="M99" s="25">
        <v>27.97</v>
      </c>
      <c r="N99" s="25">
        <v>86.153999999999996</v>
      </c>
      <c r="O99" s="25">
        <v>13.803000000000001</v>
      </c>
      <c r="P99" s="25">
        <v>2.2084800000000002</v>
      </c>
      <c r="Q99" s="25">
        <v>11.162560000000001</v>
      </c>
      <c r="R99" s="34" t="s">
        <v>120</v>
      </c>
      <c r="S99" s="21" t="s">
        <v>122</v>
      </c>
      <c r="T99">
        <v>112.01</v>
      </c>
      <c r="U99">
        <v>13.89</v>
      </c>
      <c r="V99" s="2">
        <f t="shared" si="7"/>
        <v>0.12400678510847246</v>
      </c>
      <c r="W99">
        <v>2.84</v>
      </c>
      <c r="X99">
        <f>W99*(10000/1.18125)</f>
        <v>24042.328042328041</v>
      </c>
      <c r="Y99" s="2">
        <v>0.12400678510847246</v>
      </c>
      <c r="Z99">
        <f t="shared" si="6"/>
        <v>2981.411807052375</v>
      </c>
      <c r="AA99"/>
    </row>
    <row r="100" spans="1:27" s="16" customFormat="1" ht="15.75" x14ac:dyDescent="0.25">
      <c r="A100" s="77" t="s">
        <v>198</v>
      </c>
      <c r="B100" s="16" t="s">
        <v>29</v>
      </c>
      <c r="C100" s="86">
        <v>27</v>
      </c>
      <c r="D100" s="3">
        <v>1</v>
      </c>
      <c r="E100" s="4" t="s">
        <v>11</v>
      </c>
      <c r="F100" s="4">
        <v>0</v>
      </c>
      <c r="G100" s="36">
        <v>1.5</v>
      </c>
      <c r="H100" s="14" t="s">
        <v>96</v>
      </c>
      <c r="I100" s="18">
        <v>42020</v>
      </c>
      <c r="J100" s="25">
        <v>24.734999999999999</v>
      </c>
      <c r="K100" s="25">
        <v>7.4580000000000002</v>
      </c>
      <c r="L100" s="25">
        <v>68.284000000000006</v>
      </c>
      <c r="M100" s="25">
        <v>31.183</v>
      </c>
      <c r="N100" s="25">
        <v>86.686999999999998</v>
      </c>
      <c r="O100" s="25">
        <v>13.172000000000001</v>
      </c>
      <c r="P100" s="25">
        <v>2.1075200000000001</v>
      </c>
      <c r="Q100" s="25">
        <v>10.925440000000002</v>
      </c>
      <c r="R100" s="34" t="s">
        <v>120</v>
      </c>
      <c r="S100" s="21" t="s">
        <v>123</v>
      </c>
      <c r="T100">
        <v>88.83</v>
      </c>
      <c r="U100">
        <v>11.74</v>
      </c>
      <c r="V100" s="2">
        <f t="shared" si="7"/>
        <v>0.1321625576944726</v>
      </c>
      <c r="W100">
        <v>1.35</v>
      </c>
      <c r="X100">
        <f>W100*(10000/1.18125)</f>
        <v>11428.571428571429</v>
      </c>
      <c r="Y100" s="2">
        <v>0.1321625576944726</v>
      </c>
      <c r="Z100">
        <f t="shared" si="6"/>
        <v>1510.4292307939727</v>
      </c>
      <c r="AA100"/>
    </row>
    <row r="101" spans="1:27" s="16" customFormat="1" ht="15.75" x14ac:dyDescent="0.25">
      <c r="A101" s="77" t="s">
        <v>202</v>
      </c>
      <c r="B101" s="16" t="s">
        <v>29</v>
      </c>
      <c r="C101" s="86">
        <v>28</v>
      </c>
      <c r="D101" s="3">
        <v>1</v>
      </c>
      <c r="E101" s="4" t="s">
        <v>11</v>
      </c>
      <c r="F101" s="4">
        <v>100</v>
      </c>
      <c r="G101" s="36">
        <v>1.5</v>
      </c>
      <c r="H101" s="14" t="s">
        <v>96</v>
      </c>
      <c r="I101" s="18">
        <v>42020</v>
      </c>
      <c r="J101" s="25">
        <v>22.870999999999999</v>
      </c>
      <c r="K101" s="25">
        <v>6.008</v>
      </c>
      <c r="L101" s="25">
        <v>68.921000000000006</v>
      </c>
      <c r="M101" s="25">
        <v>28.234999999999999</v>
      </c>
      <c r="N101" s="25">
        <v>85.561999999999998</v>
      </c>
      <c r="O101" s="25">
        <v>13.398999999999999</v>
      </c>
      <c r="P101" s="25">
        <v>2.14384</v>
      </c>
      <c r="Q101" s="25">
        <v>11.027360000000002</v>
      </c>
      <c r="R101" s="35" t="s">
        <v>120</v>
      </c>
      <c r="S101" s="21" t="s">
        <v>124</v>
      </c>
      <c r="T101">
        <v>136.41</v>
      </c>
      <c r="U101">
        <v>16.920000000000002</v>
      </c>
      <c r="V101" s="2">
        <f t="shared" si="7"/>
        <v>0.12403782713877283</v>
      </c>
      <c r="W101">
        <v>1.79</v>
      </c>
      <c r="X101">
        <f>W101*(10000/1.18125)</f>
        <v>15153.439153439154</v>
      </c>
      <c r="Y101" s="2">
        <v>0.12403782713877283</v>
      </c>
      <c r="Z101">
        <f t="shared" si="6"/>
        <v>1879.599666272198</v>
      </c>
      <c r="AA101"/>
    </row>
    <row r="102" spans="1:27" s="16" customFormat="1" ht="15.75" x14ac:dyDescent="0.25">
      <c r="A102" s="77" t="s">
        <v>203</v>
      </c>
      <c r="B102" s="16" t="s">
        <v>29</v>
      </c>
      <c r="C102" s="86">
        <v>29</v>
      </c>
      <c r="D102" s="3">
        <v>1</v>
      </c>
      <c r="E102" s="4" t="s">
        <v>11</v>
      </c>
      <c r="F102" s="4">
        <v>350</v>
      </c>
      <c r="G102" s="36">
        <v>1.5</v>
      </c>
      <c r="H102" s="14" t="s">
        <v>96</v>
      </c>
      <c r="I102" s="18">
        <v>42020</v>
      </c>
      <c r="J102" s="25"/>
      <c r="K102" s="25"/>
      <c r="L102" s="25"/>
      <c r="M102" s="25"/>
      <c r="N102" s="25"/>
      <c r="O102" s="25"/>
      <c r="P102" s="25"/>
      <c r="Q102" s="25"/>
      <c r="R102" s="35" t="s">
        <v>120</v>
      </c>
      <c r="S102" s="21" t="s">
        <v>125</v>
      </c>
      <c r="T102">
        <v>116.02</v>
      </c>
      <c r="U102">
        <v>14.15</v>
      </c>
      <c r="V102" s="2">
        <f t="shared" si="7"/>
        <v>0.12196173073607999</v>
      </c>
      <c r="W102">
        <v>2.31</v>
      </c>
      <c r="X102">
        <f>W102*(10000/1.18125)</f>
        <v>19555.555555555555</v>
      </c>
      <c r="Y102" s="2">
        <v>0.12196173073607999</v>
      </c>
      <c r="Z102">
        <f t="shared" si="6"/>
        <v>2385.0294010611196</v>
      </c>
      <c r="AA102"/>
    </row>
    <row r="103" spans="1:27" s="16" customFormat="1" ht="15.75" x14ac:dyDescent="0.25">
      <c r="A103" s="77" t="s">
        <v>204</v>
      </c>
      <c r="B103" s="16" t="s">
        <v>29</v>
      </c>
      <c r="C103" s="86">
        <v>30</v>
      </c>
      <c r="D103" s="3">
        <v>1</v>
      </c>
      <c r="E103" s="4" t="s">
        <v>11</v>
      </c>
      <c r="F103" s="4">
        <v>50</v>
      </c>
      <c r="G103" s="36">
        <v>1.5</v>
      </c>
      <c r="H103" s="14" t="s">
        <v>96</v>
      </c>
      <c r="I103" s="18">
        <v>42020</v>
      </c>
      <c r="J103" s="25">
        <v>20.209</v>
      </c>
      <c r="K103" s="25">
        <v>6.8129999999999997</v>
      </c>
      <c r="L103" s="25">
        <v>70.837999999999994</v>
      </c>
      <c r="M103" s="25">
        <v>25.048999999999999</v>
      </c>
      <c r="N103" s="25">
        <v>84.85</v>
      </c>
      <c r="O103" s="25">
        <v>13.666</v>
      </c>
      <c r="P103" s="25">
        <v>2.1865600000000001</v>
      </c>
      <c r="Q103" s="25">
        <v>11.334079999999998</v>
      </c>
      <c r="R103" s="34" t="s">
        <v>120</v>
      </c>
      <c r="S103" s="21" t="s">
        <v>126</v>
      </c>
      <c r="T103">
        <v>105.15</v>
      </c>
      <c r="U103">
        <v>14.42</v>
      </c>
      <c r="V103" s="2">
        <f t="shared" si="7"/>
        <v>0.13713742272943413</v>
      </c>
      <c r="W103">
        <v>1.3900000000000001</v>
      </c>
      <c r="X103">
        <f>W103*(10000/1.2375)</f>
        <v>11232.323232323233</v>
      </c>
      <c r="Y103" s="2">
        <v>0.13713742272943413</v>
      </c>
      <c r="Z103">
        <f t="shared" si="6"/>
        <v>1540.3718593447552</v>
      </c>
      <c r="AA103"/>
    </row>
    <row r="104" spans="1:27" s="16" customFormat="1" ht="15.75" x14ac:dyDescent="0.25">
      <c r="A104" s="77" t="s">
        <v>201</v>
      </c>
      <c r="B104" s="16" t="s">
        <v>29</v>
      </c>
      <c r="C104" s="81">
        <v>115</v>
      </c>
      <c r="D104" s="3">
        <v>2</v>
      </c>
      <c r="E104" s="4" t="s">
        <v>11</v>
      </c>
      <c r="F104" s="4">
        <v>500</v>
      </c>
      <c r="G104" s="36">
        <v>1.5</v>
      </c>
      <c r="H104" s="14" t="s">
        <v>96</v>
      </c>
      <c r="I104" s="18">
        <v>42020</v>
      </c>
      <c r="J104" s="25"/>
      <c r="K104" s="25"/>
      <c r="L104" s="25"/>
      <c r="M104" s="25"/>
      <c r="N104" s="25"/>
      <c r="O104" s="25"/>
      <c r="P104" s="25"/>
      <c r="Q104" s="25"/>
      <c r="R104" s="34" t="s">
        <v>120</v>
      </c>
      <c r="S104" s="21" t="s">
        <v>127</v>
      </c>
      <c r="T104">
        <v>124.55</v>
      </c>
      <c r="U104">
        <v>15.86</v>
      </c>
      <c r="V104" s="2">
        <f t="shared" si="7"/>
        <v>0.12733841830590123</v>
      </c>
      <c r="W104">
        <v>2.2200000000000002</v>
      </c>
      <c r="X104">
        <f>W104*(10000/1.18125)</f>
        <v>18793.650793650795</v>
      </c>
      <c r="Y104" s="2">
        <v>0.12733841830590123</v>
      </c>
      <c r="Z104">
        <f t="shared" si="6"/>
        <v>2393.1537662569376</v>
      </c>
      <c r="AA104"/>
    </row>
    <row r="105" spans="1:27" s="16" customFormat="1" ht="15.75" x14ac:dyDescent="0.25">
      <c r="A105" s="77" t="s">
        <v>198</v>
      </c>
      <c r="B105" s="16" t="s">
        <v>29</v>
      </c>
      <c r="C105" s="86">
        <v>116</v>
      </c>
      <c r="D105" s="3">
        <v>2</v>
      </c>
      <c r="E105" s="4" t="s">
        <v>11</v>
      </c>
      <c r="F105" s="4">
        <v>0</v>
      </c>
      <c r="G105" s="36">
        <v>1.5</v>
      </c>
      <c r="H105" s="14" t="s">
        <v>96</v>
      </c>
      <c r="I105" s="18">
        <v>42020</v>
      </c>
      <c r="J105" s="25">
        <v>25.919</v>
      </c>
      <c r="K105" s="25">
        <v>7.86</v>
      </c>
      <c r="L105" s="25">
        <v>70.247</v>
      </c>
      <c r="M105" s="25">
        <v>31.734000000000002</v>
      </c>
      <c r="N105" s="25">
        <v>87.807000000000002</v>
      </c>
      <c r="O105" s="25">
        <v>13.5</v>
      </c>
      <c r="P105" s="25">
        <v>2.16</v>
      </c>
      <c r="Q105" s="25">
        <v>11.239520000000001</v>
      </c>
      <c r="R105" s="34" t="s">
        <v>120</v>
      </c>
      <c r="S105" s="21" t="s">
        <v>128</v>
      </c>
      <c r="T105">
        <v>130.31</v>
      </c>
      <c r="U105">
        <v>16.54</v>
      </c>
      <c r="V105" s="2">
        <f t="shared" si="7"/>
        <v>0.12692809454378021</v>
      </c>
      <c r="W105">
        <v>1.5299999999999998</v>
      </c>
      <c r="X105">
        <f>W105*(10000/1.18125)</f>
        <v>12952.38095238095</v>
      </c>
      <c r="Y105" s="2">
        <v>0.12692809454378021</v>
      </c>
      <c r="Z105">
        <f t="shared" si="6"/>
        <v>1644.0210340908673</v>
      </c>
      <c r="AA105"/>
    </row>
    <row r="106" spans="1:27" s="16" customFormat="1" ht="15.75" x14ac:dyDescent="0.25">
      <c r="A106" s="77" t="s">
        <v>203</v>
      </c>
      <c r="B106" s="16" t="s">
        <v>29</v>
      </c>
      <c r="C106" s="81">
        <v>117</v>
      </c>
      <c r="D106" s="3">
        <v>2</v>
      </c>
      <c r="E106" s="4" t="s">
        <v>11</v>
      </c>
      <c r="F106" s="4">
        <v>350</v>
      </c>
      <c r="G106" s="36">
        <v>1.5</v>
      </c>
      <c r="H106" s="14" t="s">
        <v>96</v>
      </c>
      <c r="I106" s="18">
        <v>42020</v>
      </c>
      <c r="J106" s="25"/>
      <c r="K106" s="25"/>
      <c r="L106" s="25"/>
      <c r="M106" s="25"/>
      <c r="N106" s="25"/>
      <c r="O106" s="25"/>
      <c r="P106" s="25"/>
      <c r="Q106" s="25"/>
      <c r="R106" s="34" t="s">
        <v>120</v>
      </c>
      <c r="S106" s="21" t="s">
        <v>129</v>
      </c>
      <c r="T106">
        <v>157.79</v>
      </c>
      <c r="U106">
        <v>18.579999999999998</v>
      </c>
      <c r="V106" s="2">
        <f t="shared" si="7"/>
        <v>0.11775144178972051</v>
      </c>
      <c r="W106">
        <v>2.67</v>
      </c>
      <c r="X106">
        <f>W106*(10000/1.18125)</f>
        <v>22603.174603174604</v>
      </c>
      <c r="Y106" s="2">
        <v>0.11775144178972051</v>
      </c>
      <c r="Z106">
        <f t="shared" si="6"/>
        <v>2661.5563985486033</v>
      </c>
      <c r="AA106"/>
    </row>
    <row r="107" spans="1:27" s="16" customFormat="1" ht="15.75" x14ac:dyDescent="0.25">
      <c r="A107" s="77" t="s">
        <v>202</v>
      </c>
      <c r="B107" s="16" t="s">
        <v>29</v>
      </c>
      <c r="C107" s="81">
        <v>118</v>
      </c>
      <c r="D107" s="3">
        <v>2</v>
      </c>
      <c r="E107" s="4" t="s">
        <v>11</v>
      </c>
      <c r="F107" s="4">
        <v>100</v>
      </c>
      <c r="G107" s="36">
        <v>1.5</v>
      </c>
      <c r="H107" s="14" t="s">
        <v>96</v>
      </c>
      <c r="I107" s="18">
        <v>42020</v>
      </c>
      <c r="J107" s="25"/>
      <c r="K107" s="25"/>
      <c r="L107" s="25"/>
      <c r="M107" s="25"/>
      <c r="N107" s="25"/>
      <c r="O107" s="25"/>
      <c r="P107" s="25"/>
      <c r="Q107" s="25"/>
      <c r="R107" s="34" t="s">
        <v>120</v>
      </c>
      <c r="S107" s="21" t="s">
        <v>130</v>
      </c>
      <c r="T107">
        <v>137.66</v>
      </c>
      <c r="U107">
        <v>17.68</v>
      </c>
      <c r="V107" s="2">
        <f t="shared" si="7"/>
        <v>0.12843236960627633</v>
      </c>
      <c r="W107">
        <v>1.75</v>
      </c>
      <c r="X107">
        <f>W107*(10000/1.18125)</f>
        <v>14814.814814814816</v>
      </c>
      <c r="Y107" s="2">
        <v>0.12843236960627633</v>
      </c>
      <c r="Z107">
        <f t="shared" si="6"/>
        <v>1902.7017719448345</v>
      </c>
      <c r="AA107"/>
    </row>
    <row r="108" spans="1:27" s="16" customFormat="1" ht="15.75" x14ac:dyDescent="0.25">
      <c r="A108" s="77" t="s">
        <v>204</v>
      </c>
      <c r="B108" s="16" t="s">
        <v>29</v>
      </c>
      <c r="C108" s="86">
        <v>119</v>
      </c>
      <c r="D108" s="3">
        <v>2</v>
      </c>
      <c r="E108" s="4" t="s">
        <v>11</v>
      </c>
      <c r="F108" s="4">
        <v>50</v>
      </c>
      <c r="G108" s="36">
        <v>1.5</v>
      </c>
      <c r="H108" s="14" t="s">
        <v>96</v>
      </c>
      <c r="I108" s="18">
        <v>42020</v>
      </c>
      <c r="J108" s="25">
        <v>21.05</v>
      </c>
      <c r="K108" s="25">
        <v>7.1230000000000002</v>
      </c>
      <c r="L108" s="25">
        <v>73.457999999999998</v>
      </c>
      <c r="M108" s="25">
        <v>24.635000000000002</v>
      </c>
      <c r="N108" s="25">
        <v>85.8</v>
      </c>
      <c r="O108" s="25">
        <v>13.182</v>
      </c>
      <c r="P108" s="25">
        <v>2.1091199999999999</v>
      </c>
      <c r="Q108" s="25">
        <v>11.75328</v>
      </c>
      <c r="R108" s="34" t="s">
        <v>120</v>
      </c>
      <c r="S108" s="21" t="s">
        <v>131</v>
      </c>
      <c r="T108">
        <v>139.62</v>
      </c>
      <c r="U108">
        <v>17.84</v>
      </c>
      <c r="V108" s="2">
        <f t="shared" si="7"/>
        <v>0.12777539034522276</v>
      </c>
      <c r="W108">
        <v>1.65</v>
      </c>
      <c r="X108">
        <f>W108*(10000/1.18125)</f>
        <v>13968.253968253968</v>
      </c>
      <c r="Y108" s="2">
        <v>0.12777539034522276</v>
      </c>
      <c r="Z108">
        <f t="shared" si="6"/>
        <v>1784.7991032348575</v>
      </c>
      <c r="AA108"/>
    </row>
    <row r="109" spans="1:27" s="16" customFormat="1" ht="15.75" x14ac:dyDescent="0.25">
      <c r="A109" s="77" t="s">
        <v>200</v>
      </c>
      <c r="B109" s="16" t="s">
        <v>29</v>
      </c>
      <c r="C109" s="86">
        <v>120</v>
      </c>
      <c r="D109" s="3">
        <v>2</v>
      </c>
      <c r="E109" s="4" t="s">
        <v>11</v>
      </c>
      <c r="F109" s="4">
        <v>200</v>
      </c>
      <c r="G109" s="36">
        <v>1.5</v>
      </c>
      <c r="H109" s="14" t="s">
        <v>96</v>
      </c>
      <c r="I109" s="18">
        <v>42020</v>
      </c>
      <c r="J109" s="25">
        <v>20.100000000000001</v>
      </c>
      <c r="K109" s="25">
        <v>8.1959999999999997</v>
      </c>
      <c r="L109" s="25">
        <v>74.156999999999996</v>
      </c>
      <c r="M109" s="25">
        <v>24.193999999999999</v>
      </c>
      <c r="N109" s="25">
        <v>85.194000000000003</v>
      </c>
      <c r="O109" s="25">
        <v>14.128</v>
      </c>
      <c r="P109" s="25">
        <v>2.2604799999999998</v>
      </c>
      <c r="Q109" s="25">
        <v>11.865119999999999</v>
      </c>
      <c r="R109" s="34" t="s">
        <v>120</v>
      </c>
      <c r="S109" s="21" t="s">
        <v>132</v>
      </c>
      <c r="T109">
        <v>119.72</v>
      </c>
      <c r="U109">
        <v>17.350000000000001</v>
      </c>
      <c r="V109" s="2">
        <f t="shared" si="7"/>
        <v>0.14492148346140998</v>
      </c>
      <c r="W109">
        <v>2.15</v>
      </c>
      <c r="X109">
        <f>W109*(10000/1.2375)</f>
        <v>17373.737373737371</v>
      </c>
      <c r="Y109" s="2">
        <v>0.14492148346140998</v>
      </c>
      <c r="Z109">
        <f t="shared" si="6"/>
        <v>2517.8277934709608</v>
      </c>
      <c r="AA109"/>
    </row>
    <row r="110" spans="1:27" s="16" customFormat="1" ht="15.75" x14ac:dyDescent="0.25">
      <c r="A110" s="77" t="s">
        <v>204</v>
      </c>
      <c r="B110" s="16" t="s">
        <v>29</v>
      </c>
      <c r="C110" s="86">
        <v>145</v>
      </c>
      <c r="D110" s="3">
        <v>3</v>
      </c>
      <c r="E110" s="4" t="s">
        <v>11</v>
      </c>
      <c r="F110" s="4">
        <v>50</v>
      </c>
      <c r="G110" s="36">
        <v>1.5</v>
      </c>
      <c r="H110" s="14" t="s">
        <v>96</v>
      </c>
      <c r="I110" s="18">
        <v>42020</v>
      </c>
      <c r="J110" s="25">
        <v>23.561</v>
      </c>
      <c r="K110" s="25">
        <v>6.718</v>
      </c>
      <c r="L110" s="25">
        <v>71.063999999999993</v>
      </c>
      <c r="M110" s="25">
        <v>28.798999999999999</v>
      </c>
      <c r="N110" s="25">
        <v>86.24</v>
      </c>
      <c r="O110" s="25">
        <v>14.375999999999999</v>
      </c>
      <c r="P110" s="25">
        <v>2.30016</v>
      </c>
      <c r="Q110" s="25">
        <v>11.370239999999999</v>
      </c>
      <c r="R110" s="34" t="s">
        <v>120</v>
      </c>
      <c r="S110" s="21" t="s">
        <v>133</v>
      </c>
      <c r="T110">
        <v>100.55</v>
      </c>
      <c r="U110">
        <v>12.74</v>
      </c>
      <c r="V110" s="2">
        <f t="shared" si="7"/>
        <v>0.1267031327697663</v>
      </c>
      <c r="W110">
        <v>2.08</v>
      </c>
      <c r="X110">
        <f>W110*(10000/1.18125)</f>
        <v>17608.465608465609</v>
      </c>
      <c r="Y110" s="2">
        <v>0.1267031327697663</v>
      </c>
      <c r="Z110">
        <f t="shared" si="6"/>
        <v>2231.047755861282</v>
      </c>
      <c r="AA110"/>
    </row>
    <row r="111" spans="1:27" s="16" customFormat="1" ht="15.75" x14ac:dyDescent="0.25">
      <c r="A111" s="77" t="s">
        <v>201</v>
      </c>
      <c r="B111" s="16" t="s">
        <v>29</v>
      </c>
      <c r="C111" s="86">
        <v>146</v>
      </c>
      <c r="D111" s="3">
        <v>3</v>
      </c>
      <c r="E111" s="4" t="s">
        <v>11</v>
      </c>
      <c r="F111" s="4">
        <v>500</v>
      </c>
      <c r="G111" s="36">
        <v>1.5</v>
      </c>
      <c r="H111" s="14" t="s">
        <v>96</v>
      </c>
      <c r="I111" s="18">
        <v>42020</v>
      </c>
      <c r="J111" s="25">
        <v>26.613</v>
      </c>
      <c r="K111" s="25">
        <v>5.9619999999999997</v>
      </c>
      <c r="L111" s="25">
        <v>65.391000000000005</v>
      </c>
      <c r="M111" s="25">
        <v>35.954999999999998</v>
      </c>
      <c r="N111" s="25">
        <v>89.46</v>
      </c>
      <c r="O111" s="25">
        <v>14.99</v>
      </c>
      <c r="P111" s="25">
        <v>2.3984000000000001</v>
      </c>
      <c r="Q111" s="25">
        <v>10.462560000000002</v>
      </c>
      <c r="R111" s="34" t="s">
        <v>120</v>
      </c>
      <c r="S111" s="21" t="s">
        <v>134</v>
      </c>
      <c r="T111">
        <v>112.22</v>
      </c>
      <c r="U111">
        <v>12.73</v>
      </c>
      <c r="V111" s="2">
        <f t="shared" si="7"/>
        <v>0.11343788985920514</v>
      </c>
      <c r="W111">
        <v>2.48</v>
      </c>
      <c r="X111">
        <f>W111*(10000/1.18125)</f>
        <v>20994.708994708995</v>
      </c>
      <c r="Y111" s="2">
        <v>0.11343788985920514</v>
      </c>
      <c r="Z111">
        <f t="shared" si="6"/>
        <v>2381.5954865678623</v>
      </c>
      <c r="AA111"/>
    </row>
    <row r="112" spans="1:27" s="16" customFormat="1" ht="15.75" x14ac:dyDescent="0.25">
      <c r="A112" s="77" t="s">
        <v>198</v>
      </c>
      <c r="B112" s="16" t="s">
        <v>29</v>
      </c>
      <c r="C112" s="81">
        <v>147</v>
      </c>
      <c r="D112" s="3">
        <v>3</v>
      </c>
      <c r="E112" s="4" t="s">
        <v>11</v>
      </c>
      <c r="F112" s="4">
        <v>0</v>
      </c>
      <c r="G112" s="36">
        <v>1.5</v>
      </c>
      <c r="H112" s="14" t="s">
        <v>96</v>
      </c>
      <c r="I112" s="18">
        <v>42020</v>
      </c>
      <c r="J112" s="25"/>
      <c r="K112" s="25"/>
      <c r="L112" s="25"/>
      <c r="M112" s="25"/>
      <c r="N112" s="25"/>
      <c r="O112" s="25"/>
      <c r="P112" s="25"/>
      <c r="Q112" s="25"/>
      <c r="R112" s="34" t="s">
        <v>120</v>
      </c>
      <c r="S112" s="21" t="s">
        <v>135</v>
      </c>
      <c r="T112">
        <v>134.63999999999999</v>
      </c>
      <c r="U112">
        <v>14.64</v>
      </c>
      <c r="V112" s="2">
        <f t="shared" si="7"/>
        <v>0.10873440285204992</v>
      </c>
      <c r="W112">
        <v>2.1</v>
      </c>
      <c r="X112">
        <f>W112*(10000/1.18125)</f>
        <v>17777.777777777777</v>
      </c>
      <c r="Y112" s="2">
        <v>0.10873440285204992</v>
      </c>
      <c r="Z112">
        <f t="shared" si="6"/>
        <v>1933.0560507031098</v>
      </c>
      <c r="AA112"/>
    </row>
    <row r="113" spans="1:27" s="16" customFormat="1" ht="15.75" x14ac:dyDescent="0.25">
      <c r="A113" s="77" t="s">
        <v>200</v>
      </c>
      <c r="B113" s="16" t="s">
        <v>29</v>
      </c>
      <c r="C113" s="86">
        <v>148</v>
      </c>
      <c r="D113" s="3">
        <v>3</v>
      </c>
      <c r="E113" s="4" t="s">
        <v>11</v>
      </c>
      <c r="F113" s="4">
        <v>200</v>
      </c>
      <c r="G113" s="36">
        <v>1.5</v>
      </c>
      <c r="H113" s="14" t="s">
        <v>96</v>
      </c>
      <c r="I113" s="18">
        <v>42020</v>
      </c>
      <c r="J113" s="25">
        <v>27.452999999999999</v>
      </c>
      <c r="K113" s="25">
        <v>8.6059999999999999</v>
      </c>
      <c r="L113" s="25">
        <v>65.028000000000006</v>
      </c>
      <c r="M113" s="25">
        <v>35.137999999999998</v>
      </c>
      <c r="N113" s="25">
        <v>86.518000000000001</v>
      </c>
      <c r="O113" s="25">
        <v>12.401</v>
      </c>
      <c r="P113" s="25">
        <v>1.9841599999999999</v>
      </c>
      <c r="Q113" s="25">
        <v>10.404480000000001</v>
      </c>
      <c r="R113" s="34" t="s">
        <v>120</v>
      </c>
      <c r="S113" s="21" t="s">
        <v>136</v>
      </c>
      <c r="T113">
        <v>151.25</v>
      </c>
      <c r="U113">
        <v>15.88</v>
      </c>
      <c r="V113" s="2">
        <f t="shared" si="7"/>
        <v>0.10499173553719009</v>
      </c>
      <c r="W113">
        <v>2.88</v>
      </c>
      <c r="X113">
        <f>W113*(10000/1.18125)</f>
        <v>24380.952380952382</v>
      </c>
      <c r="Y113" s="2">
        <v>0.10499173553719009</v>
      </c>
      <c r="Z113">
        <f t="shared" si="6"/>
        <v>2559.7985045257774</v>
      </c>
      <c r="AA113"/>
    </row>
    <row r="114" spans="1:27" s="16" customFormat="1" ht="15.75" x14ac:dyDescent="0.25">
      <c r="A114" s="77" t="s">
        <v>203</v>
      </c>
      <c r="B114" s="16" t="s">
        <v>29</v>
      </c>
      <c r="C114" s="86">
        <v>149</v>
      </c>
      <c r="D114" s="3">
        <v>3</v>
      </c>
      <c r="E114" s="4" t="s">
        <v>11</v>
      </c>
      <c r="F114" s="4">
        <v>350</v>
      </c>
      <c r="G114" s="36">
        <v>1.5</v>
      </c>
      <c r="H114" s="14" t="s">
        <v>96</v>
      </c>
      <c r="I114" s="18">
        <v>42020</v>
      </c>
      <c r="J114" s="25">
        <v>21.876000000000001</v>
      </c>
      <c r="K114" s="25">
        <v>13.448</v>
      </c>
      <c r="L114" s="25">
        <v>72.290000000000006</v>
      </c>
      <c r="M114" s="25">
        <v>27.181000000000001</v>
      </c>
      <c r="N114" s="25">
        <v>87.284999999999997</v>
      </c>
      <c r="O114" s="25">
        <v>13.837</v>
      </c>
      <c r="P114" s="25">
        <v>2.2139199999999999</v>
      </c>
      <c r="Q114" s="25">
        <v>11.566400000000002</v>
      </c>
      <c r="R114" s="34" t="s">
        <v>120</v>
      </c>
      <c r="S114" s="21" t="s">
        <v>137</v>
      </c>
      <c r="T114">
        <v>131.58000000000001</v>
      </c>
      <c r="U114">
        <v>15.04</v>
      </c>
      <c r="V114" s="2">
        <f t="shared" si="7"/>
        <v>0.11430308557531538</v>
      </c>
      <c r="W114">
        <v>2.75</v>
      </c>
      <c r="X114">
        <f>W114*(10000/1.18125)</f>
        <v>23280.423280423282</v>
      </c>
      <c r="Y114" s="2">
        <v>0.11430308557531538</v>
      </c>
      <c r="Z114">
        <f t="shared" si="6"/>
        <v>2661.0242144517865</v>
      </c>
      <c r="AA114"/>
    </row>
    <row r="115" spans="1:27" s="16" customFormat="1" ht="15.75" x14ac:dyDescent="0.25">
      <c r="A115" s="77" t="s">
        <v>202</v>
      </c>
      <c r="B115" s="16" t="s">
        <v>29</v>
      </c>
      <c r="C115" s="81">
        <v>150</v>
      </c>
      <c r="D115" s="3">
        <v>3</v>
      </c>
      <c r="E115" s="4" t="s">
        <v>11</v>
      </c>
      <c r="F115" s="4">
        <v>100</v>
      </c>
      <c r="G115" s="36">
        <v>1.5</v>
      </c>
      <c r="H115" s="14" t="s">
        <v>96</v>
      </c>
      <c r="I115" s="18">
        <v>42020</v>
      </c>
      <c r="J115" s="25"/>
      <c r="K115" s="25"/>
      <c r="L115" s="25"/>
      <c r="M115" s="25"/>
      <c r="N115" s="25"/>
      <c r="O115" s="25"/>
      <c r="P115" s="25"/>
      <c r="Q115" s="25"/>
      <c r="R115" s="34" t="s">
        <v>120</v>
      </c>
      <c r="S115" s="21" t="s">
        <v>138</v>
      </c>
      <c r="T115">
        <v>140.71</v>
      </c>
      <c r="U115">
        <v>18.059999999999999</v>
      </c>
      <c r="V115" s="2">
        <f t="shared" si="7"/>
        <v>0.12834908677421647</v>
      </c>
      <c r="W115">
        <v>2.17</v>
      </c>
      <c r="X115">
        <f>W115*(10000/1.2375)</f>
        <v>17535.353535353534</v>
      </c>
      <c r="Y115" s="2">
        <v>0.12834908677421647</v>
      </c>
      <c r="Z115">
        <f t="shared" si="6"/>
        <v>2250.6466125256543</v>
      </c>
      <c r="AA115"/>
    </row>
    <row r="116" spans="1:27" s="16" customFormat="1" ht="15.75" x14ac:dyDescent="0.25">
      <c r="A116" s="77" t="s">
        <v>203</v>
      </c>
      <c r="B116" s="16" t="s">
        <v>29</v>
      </c>
      <c r="C116" s="86">
        <v>277</v>
      </c>
      <c r="D116" s="3">
        <v>4</v>
      </c>
      <c r="E116" s="4" t="s">
        <v>11</v>
      </c>
      <c r="F116" s="4">
        <v>350</v>
      </c>
      <c r="G116" s="36">
        <v>1.5</v>
      </c>
      <c r="H116" s="14" t="s">
        <v>96</v>
      </c>
      <c r="I116" s="18">
        <v>42020</v>
      </c>
      <c r="J116" s="25">
        <v>28.558</v>
      </c>
      <c r="K116" s="25">
        <v>5.99</v>
      </c>
      <c r="L116" s="25">
        <v>62.49</v>
      </c>
      <c r="M116" s="25">
        <v>38.155999999999999</v>
      </c>
      <c r="N116" s="25">
        <v>88.494</v>
      </c>
      <c r="O116" s="25">
        <v>12.414999999999999</v>
      </c>
      <c r="P116" s="25">
        <v>1.9863999999999999</v>
      </c>
      <c r="Q116" s="25">
        <v>9.9984000000000002</v>
      </c>
      <c r="R116" s="35" t="s">
        <v>120</v>
      </c>
      <c r="S116" s="21" t="s">
        <v>139</v>
      </c>
      <c r="T116">
        <v>117.01</v>
      </c>
      <c r="U116">
        <v>16.77</v>
      </c>
      <c r="V116" s="2">
        <f t="shared" si="7"/>
        <v>0.14332108366806254</v>
      </c>
      <c r="W116">
        <v>2.92</v>
      </c>
      <c r="X116">
        <f>W116*(10000/1.18125)</f>
        <v>24719.576719576718</v>
      </c>
      <c r="Y116" s="2">
        <v>0.14332108366806254</v>
      </c>
      <c r="Z116">
        <f t="shared" si="6"/>
        <v>3542.8365232655456</v>
      </c>
      <c r="AA116"/>
    </row>
    <row r="117" spans="1:27" s="16" customFormat="1" ht="15.75" x14ac:dyDescent="0.25">
      <c r="A117" s="77" t="s">
        <v>200</v>
      </c>
      <c r="B117" s="16" t="s">
        <v>29</v>
      </c>
      <c r="C117" s="86">
        <v>278</v>
      </c>
      <c r="D117" s="3">
        <v>4</v>
      </c>
      <c r="E117" s="4" t="s">
        <v>11</v>
      </c>
      <c r="F117" s="4">
        <v>200</v>
      </c>
      <c r="G117" s="36">
        <v>1.5</v>
      </c>
      <c r="H117" s="14" t="s">
        <v>96</v>
      </c>
      <c r="I117" s="18">
        <v>42020</v>
      </c>
      <c r="J117" s="25">
        <v>24.991</v>
      </c>
      <c r="K117" s="25">
        <v>3.5750000000000002</v>
      </c>
      <c r="L117" s="25">
        <v>66.290000000000006</v>
      </c>
      <c r="M117" s="25">
        <v>29.701000000000001</v>
      </c>
      <c r="N117" s="25">
        <v>85.869</v>
      </c>
      <c r="O117" s="25">
        <v>13.222</v>
      </c>
      <c r="P117" s="25">
        <v>2.1155200000000001</v>
      </c>
      <c r="Q117" s="25">
        <v>10.606400000000001</v>
      </c>
      <c r="R117" s="35" t="s">
        <v>120</v>
      </c>
      <c r="S117" s="21" t="s">
        <v>140</v>
      </c>
      <c r="T117">
        <v>99.27</v>
      </c>
      <c r="U117">
        <v>12.58</v>
      </c>
      <c r="V117" s="2">
        <f t="shared" si="7"/>
        <v>0.12672509318021558</v>
      </c>
      <c r="W117">
        <v>1.71</v>
      </c>
      <c r="X117">
        <f>W117*(10000/1.18125)</f>
        <v>14476.190476190477</v>
      </c>
      <c r="Y117" s="2">
        <v>0.12672509318021558</v>
      </c>
      <c r="Z117">
        <f t="shared" si="6"/>
        <v>1834.4965869897876</v>
      </c>
      <c r="AA117"/>
    </row>
    <row r="118" spans="1:27" s="16" customFormat="1" ht="15.75" x14ac:dyDescent="0.25">
      <c r="A118" s="77" t="s">
        <v>202</v>
      </c>
      <c r="B118" s="16" t="s">
        <v>29</v>
      </c>
      <c r="C118" s="86">
        <v>279</v>
      </c>
      <c r="D118" s="3">
        <v>4</v>
      </c>
      <c r="E118" s="4" t="s">
        <v>11</v>
      </c>
      <c r="F118" s="4">
        <v>100</v>
      </c>
      <c r="G118" s="36">
        <v>1.5</v>
      </c>
      <c r="H118" s="14" t="s">
        <v>96</v>
      </c>
      <c r="I118" s="18">
        <v>42020</v>
      </c>
      <c r="J118" s="25">
        <v>22.33</v>
      </c>
      <c r="K118" s="25">
        <v>11.824999999999999</v>
      </c>
      <c r="L118" s="25">
        <v>70.513000000000005</v>
      </c>
      <c r="M118" s="25">
        <v>28.361999999999998</v>
      </c>
      <c r="N118" s="25">
        <v>87.043999999999997</v>
      </c>
      <c r="O118" s="25">
        <v>14.227</v>
      </c>
      <c r="P118" s="25">
        <v>2.2763200000000001</v>
      </c>
      <c r="Q118" s="25">
        <v>11.282080000000001</v>
      </c>
      <c r="R118" s="35" t="s">
        <v>120</v>
      </c>
      <c r="S118" s="21" t="s">
        <v>141</v>
      </c>
      <c r="T118">
        <v>138.57</v>
      </c>
      <c r="U118">
        <v>15.97</v>
      </c>
      <c r="V118" s="2">
        <f t="shared" si="7"/>
        <v>0.11524861081042073</v>
      </c>
      <c r="W118">
        <v>2.39</v>
      </c>
      <c r="X118">
        <f>W118*(10000/1.18125)</f>
        <v>20232.804232804236</v>
      </c>
      <c r="Y118" s="2">
        <v>0.11524861081042073</v>
      </c>
      <c r="Z118">
        <f t="shared" si="6"/>
        <v>2331.8025806298888</v>
      </c>
      <c r="AA118"/>
    </row>
    <row r="119" spans="1:27" s="16" customFormat="1" ht="15.75" x14ac:dyDescent="0.25">
      <c r="A119" s="77" t="s">
        <v>201</v>
      </c>
      <c r="B119" s="16" t="s">
        <v>29</v>
      </c>
      <c r="C119" s="86">
        <v>280</v>
      </c>
      <c r="D119" s="3">
        <v>4</v>
      </c>
      <c r="E119" s="4" t="s">
        <v>11</v>
      </c>
      <c r="F119" s="4">
        <v>500</v>
      </c>
      <c r="G119" s="36">
        <v>1.5</v>
      </c>
      <c r="H119" s="14" t="s">
        <v>96</v>
      </c>
      <c r="I119" s="18">
        <v>42020</v>
      </c>
      <c r="J119" s="25">
        <v>27.242000000000001</v>
      </c>
      <c r="K119" s="25">
        <v>6.3940000000000001</v>
      </c>
      <c r="L119" s="25">
        <v>64.650999999999996</v>
      </c>
      <c r="M119" s="25">
        <v>34.741</v>
      </c>
      <c r="N119" s="25">
        <v>88.064999999999998</v>
      </c>
      <c r="O119" s="25">
        <v>14.33</v>
      </c>
      <c r="P119" s="25">
        <v>2.2928000000000002</v>
      </c>
      <c r="Q119" s="25">
        <v>10.34416</v>
      </c>
      <c r="R119" s="35" t="s">
        <v>120</v>
      </c>
      <c r="S119" s="25"/>
      <c r="T119">
        <v>129.9</v>
      </c>
      <c r="U119">
        <v>13.92</v>
      </c>
      <c r="V119" s="2">
        <f t="shared" si="7"/>
        <v>0.10715935334872978</v>
      </c>
      <c r="W119">
        <v>3.3200000000000003</v>
      </c>
      <c r="X119">
        <f>W119*(10000/1.18125)</f>
        <v>28105.820105820108</v>
      </c>
      <c r="Y119" s="2">
        <v>0.10715935334872978</v>
      </c>
      <c r="Z119">
        <f t="shared" si="6"/>
        <v>3011.8015078754106</v>
      </c>
      <c r="AA119"/>
    </row>
    <row r="120" spans="1:27" s="16" customFormat="1" ht="15.75" x14ac:dyDescent="0.25">
      <c r="A120" s="77" t="s">
        <v>198</v>
      </c>
      <c r="B120" s="16" t="s">
        <v>29</v>
      </c>
      <c r="C120" s="86">
        <v>281</v>
      </c>
      <c r="D120" s="3">
        <v>4</v>
      </c>
      <c r="E120" s="4" t="s">
        <v>11</v>
      </c>
      <c r="F120" s="4">
        <v>0</v>
      </c>
      <c r="G120" s="36">
        <v>1.5</v>
      </c>
      <c r="H120" s="14" t="s">
        <v>96</v>
      </c>
      <c r="I120" s="18">
        <v>42020</v>
      </c>
      <c r="J120" s="25">
        <v>21.042000000000002</v>
      </c>
      <c r="K120" s="25">
        <v>5.508</v>
      </c>
      <c r="L120" s="25">
        <v>72.611999999999995</v>
      </c>
      <c r="M120" s="25">
        <v>24.88</v>
      </c>
      <c r="N120" s="25">
        <v>86.296999999999997</v>
      </c>
      <c r="O120" s="25">
        <v>11.833</v>
      </c>
      <c r="P120" s="25">
        <v>1.8932800000000001</v>
      </c>
      <c r="Q120" s="25">
        <v>11.61792</v>
      </c>
      <c r="R120" s="35" t="s">
        <v>120</v>
      </c>
      <c r="S120" s="21" t="s">
        <v>142</v>
      </c>
      <c r="T120">
        <v>115.24</v>
      </c>
      <c r="U120">
        <v>14.78</v>
      </c>
      <c r="V120" s="2">
        <f t="shared" si="7"/>
        <v>0.12825407844498438</v>
      </c>
      <c r="W120">
        <v>1.8199999999999998</v>
      </c>
      <c r="X120">
        <f>W120*(10000/1.18125)</f>
        <v>15407.407407407407</v>
      </c>
      <c r="Y120" s="2">
        <v>0.12825407844498438</v>
      </c>
      <c r="Z120">
        <f t="shared" si="6"/>
        <v>1976.0628382634629</v>
      </c>
      <c r="AA120"/>
    </row>
    <row r="121" spans="1:27" s="16" customFormat="1" ht="15.75" x14ac:dyDescent="0.25">
      <c r="A121" s="77" t="s">
        <v>204</v>
      </c>
      <c r="B121" s="16" t="s">
        <v>29</v>
      </c>
      <c r="C121" s="86">
        <v>282</v>
      </c>
      <c r="D121" s="3">
        <v>4</v>
      </c>
      <c r="E121" s="4" t="s">
        <v>11</v>
      </c>
      <c r="F121" s="4">
        <v>50</v>
      </c>
      <c r="G121" s="36">
        <v>1.5</v>
      </c>
      <c r="H121" s="14" t="s">
        <v>96</v>
      </c>
      <c r="I121" s="18">
        <v>42020</v>
      </c>
      <c r="J121" s="25"/>
      <c r="K121" s="25"/>
      <c r="L121" s="25"/>
      <c r="M121" s="25"/>
      <c r="N121" s="25"/>
      <c r="O121" s="25"/>
      <c r="P121" s="25"/>
      <c r="Q121" s="25"/>
      <c r="R121" s="35" t="s">
        <v>120</v>
      </c>
      <c r="S121" s="21" t="s">
        <v>143</v>
      </c>
      <c r="T121">
        <v>98.45</v>
      </c>
      <c r="U121">
        <v>16.12</v>
      </c>
      <c r="V121" s="2">
        <f t="shared" si="7"/>
        <v>0.16373793803961403</v>
      </c>
      <c r="W121">
        <v>1.4100000000000001</v>
      </c>
      <c r="X121">
        <f>W121*(10000/1.2375)</f>
        <v>11393.939393939394</v>
      </c>
      <c r="Y121" s="2">
        <v>0.16373793803961403</v>
      </c>
      <c r="Z121">
        <f t="shared" si="6"/>
        <v>1865.6201425119659</v>
      </c>
      <c r="AA121"/>
    </row>
    <row r="122" spans="1:27" s="16" customFormat="1" ht="15.75" x14ac:dyDescent="0.25">
      <c r="A122" s="77" t="s">
        <v>200</v>
      </c>
      <c r="B122" s="16" t="s">
        <v>29</v>
      </c>
      <c r="C122" s="39">
        <v>25</v>
      </c>
      <c r="D122" s="3">
        <v>1</v>
      </c>
      <c r="E122" s="4" t="s">
        <v>11</v>
      </c>
      <c r="F122" s="4">
        <v>200</v>
      </c>
      <c r="G122" s="40">
        <v>1.6</v>
      </c>
      <c r="H122" s="14" t="s">
        <v>96</v>
      </c>
      <c r="I122" s="18">
        <v>42046</v>
      </c>
      <c r="J122" s="25">
        <v>15.89272403717041</v>
      </c>
      <c r="K122" s="25">
        <v>10.576791763305664</v>
      </c>
      <c r="L122" s="25">
        <v>80.772666931152344</v>
      </c>
      <c r="M122" s="25">
        <v>19.420665740966797</v>
      </c>
      <c r="N122" s="25">
        <v>86.184158325195313</v>
      </c>
      <c r="O122" s="25">
        <v>20.581598281860352</v>
      </c>
      <c r="P122" s="25">
        <v>3.2930557250976564</v>
      </c>
      <c r="Q122" s="25">
        <v>12.923626708984376</v>
      </c>
      <c r="R122" s="34" t="s">
        <v>120</v>
      </c>
      <c r="S122" s="21" t="s">
        <v>145</v>
      </c>
      <c r="T122">
        <v>90.14</v>
      </c>
      <c r="U122">
        <v>7.58</v>
      </c>
      <c r="V122" s="2">
        <f t="shared" si="7"/>
        <v>8.4091413357000225E-2</v>
      </c>
      <c r="W122">
        <v>1.1600000000000001</v>
      </c>
      <c r="X122">
        <f>W122*(10000/1.18125)</f>
        <v>9820.1058201058222</v>
      </c>
      <c r="Y122" s="2">
        <v>8.4091413357000225E-2</v>
      </c>
      <c r="Z122">
        <f t="shared" ref="Z122:Z153" si="8">(X122*Y122)</f>
        <v>825.78657772800238</v>
      </c>
      <c r="AA122"/>
    </row>
    <row r="123" spans="1:27" s="16" customFormat="1" ht="15.75" x14ac:dyDescent="0.25">
      <c r="A123" s="77" t="s">
        <v>201</v>
      </c>
      <c r="B123" s="16" t="s">
        <v>29</v>
      </c>
      <c r="C123" s="37">
        <v>26</v>
      </c>
      <c r="D123" s="3">
        <v>1</v>
      </c>
      <c r="E123" s="4" t="s">
        <v>11</v>
      </c>
      <c r="F123" s="4">
        <v>500</v>
      </c>
      <c r="G123" s="40">
        <v>1.6</v>
      </c>
      <c r="H123" s="14" t="s">
        <v>96</v>
      </c>
      <c r="I123" s="18">
        <v>42046</v>
      </c>
      <c r="J123" s="25">
        <v>19.099197387695313</v>
      </c>
      <c r="K123" s="25">
        <v>8.312495231628418</v>
      </c>
      <c r="L123" s="25">
        <v>76.429458618164063</v>
      </c>
      <c r="M123" s="25">
        <v>23.371597290039063</v>
      </c>
      <c r="N123" s="25">
        <v>86.574455261230469</v>
      </c>
      <c r="O123" s="25">
        <v>17.947151184082031</v>
      </c>
      <c r="P123" s="25">
        <v>2.8715441894531248</v>
      </c>
      <c r="Q123" s="25">
        <v>12.228713378906249</v>
      </c>
      <c r="R123" s="34" t="s">
        <v>120</v>
      </c>
      <c r="S123" s="21" t="s">
        <v>146</v>
      </c>
      <c r="T123">
        <v>85.97</v>
      </c>
      <c r="U123">
        <v>8.25</v>
      </c>
      <c r="V123" s="2">
        <f t="shared" si="7"/>
        <v>9.5963708270326853E-2</v>
      </c>
      <c r="W123">
        <v>0.95</v>
      </c>
      <c r="X123">
        <f>W123*(10000/1.18125)</f>
        <v>8042.3280423280421</v>
      </c>
      <c r="Y123" s="2">
        <v>9.5963708270326853E-2</v>
      </c>
      <c r="Z123">
        <f t="shared" si="8"/>
        <v>771.77162206823709</v>
      </c>
      <c r="AA123"/>
    </row>
    <row r="124" spans="1:27" s="16" customFormat="1" ht="15.75" x14ac:dyDescent="0.25">
      <c r="A124" s="77" t="s">
        <v>198</v>
      </c>
      <c r="B124" s="16" t="s">
        <v>29</v>
      </c>
      <c r="C124" s="37">
        <v>27</v>
      </c>
      <c r="D124" s="3">
        <v>1</v>
      </c>
      <c r="E124" s="4" t="s">
        <v>11</v>
      </c>
      <c r="F124" s="4">
        <v>0</v>
      </c>
      <c r="G124" s="40">
        <v>1.6</v>
      </c>
      <c r="H124" s="14" t="s">
        <v>96</v>
      </c>
      <c r="I124" s="18">
        <v>42046</v>
      </c>
      <c r="J124" s="25">
        <v>17.241931915283203</v>
      </c>
      <c r="K124" s="25">
        <v>10.294011116027832</v>
      </c>
      <c r="L124" s="25">
        <v>78.28924560546875</v>
      </c>
      <c r="M124" s="25">
        <v>19.954360961914063</v>
      </c>
      <c r="N124" s="25">
        <v>84.718421936035156</v>
      </c>
      <c r="O124" s="25">
        <v>16.763713836669922</v>
      </c>
      <c r="P124" s="25">
        <v>2.6821942138671875</v>
      </c>
      <c r="Q124" s="25">
        <v>12.526279296875</v>
      </c>
      <c r="R124" s="35" t="s">
        <v>120</v>
      </c>
      <c r="S124" s="21" t="s">
        <v>147</v>
      </c>
      <c r="T124">
        <v>75.040000000000006</v>
      </c>
      <c r="U124">
        <v>8.5299999999999994</v>
      </c>
      <c r="V124" s="2">
        <f t="shared" si="7"/>
        <v>0.11367270788912578</v>
      </c>
      <c r="W124">
        <v>0.44999999999999996</v>
      </c>
      <c r="X124">
        <f>W124*(10000/1.18125)</f>
        <v>3809.5238095238092</v>
      </c>
      <c r="Y124" s="2">
        <v>0.11367270788912578</v>
      </c>
      <c r="Z124">
        <f t="shared" si="8"/>
        <v>433.03888719666963</v>
      </c>
      <c r="AA124"/>
    </row>
    <row r="125" spans="1:27" s="16" customFormat="1" ht="15.75" x14ac:dyDescent="0.25">
      <c r="A125" s="77" t="s">
        <v>202</v>
      </c>
      <c r="B125" s="16" t="s">
        <v>29</v>
      </c>
      <c r="C125" s="37">
        <v>28</v>
      </c>
      <c r="D125" s="3">
        <v>1</v>
      </c>
      <c r="E125" s="4" t="s">
        <v>11</v>
      </c>
      <c r="F125" s="4">
        <v>100</v>
      </c>
      <c r="G125" s="40">
        <v>1.6</v>
      </c>
      <c r="H125" s="14" t="s">
        <v>96</v>
      </c>
      <c r="I125" s="18">
        <v>42046</v>
      </c>
      <c r="J125" s="25">
        <v>15.848061561584473</v>
      </c>
      <c r="K125" s="25">
        <v>13.702749252319336</v>
      </c>
      <c r="L125" s="25">
        <v>78.983505249023437</v>
      </c>
      <c r="M125" s="25">
        <v>19.29730224609375</v>
      </c>
      <c r="N125" s="25">
        <v>84.891525268554687</v>
      </c>
      <c r="O125" s="25">
        <v>18.164974212646484</v>
      </c>
      <c r="P125" s="25">
        <v>2.9063958740234375</v>
      </c>
      <c r="Q125" s="25">
        <v>12.637360839843751</v>
      </c>
      <c r="R125" s="35" t="s">
        <v>120</v>
      </c>
      <c r="S125" s="21" t="s">
        <v>148</v>
      </c>
      <c r="T125">
        <v>96.29</v>
      </c>
      <c r="U125">
        <v>8.19</v>
      </c>
      <c r="V125" s="2">
        <f t="shared" si="7"/>
        <v>8.5055561325163564E-2</v>
      </c>
      <c r="W125">
        <v>0.92999999999999994</v>
      </c>
      <c r="X125">
        <f>W125*(10000/1.18125)</f>
        <v>7873.0158730158728</v>
      </c>
      <c r="Y125" s="2">
        <v>8.5055561325163564E-2</v>
      </c>
      <c r="Z125">
        <f t="shared" si="8"/>
        <v>669.64378440128769</v>
      </c>
      <c r="AA125"/>
    </row>
    <row r="126" spans="1:27" s="16" customFormat="1" ht="15.75" x14ac:dyDescent="0.25">
      <c r="A126" s="77" t="s">
        <v>203</v>
      </c>
      <c r="B126" s="16" t="s">
        <v>29</v>
      </c>
      <c r="C126" s="37">
        <v>29</v>
      </c>
      <c r="D126" s="3">
        <v>1</v>
      </c>
      <c r="E126" s="4" t="s">
        <v>11</v>
      </c>
      <c r="F126" s="4">
        <v>350</v>
      </c>
      <c r="G126" s="40">
        <v>1.6</v>
      </c>
      <c r="H126" s="14" t="s">
        <v>96</v>
      </c>
      <c r="I126" s="18">
        <v>42046</v>
      </c>
      <c r="J126" s="25">
        <v>18.147136688232422</v>
      </c>
      <c r="K126" s="25">
        <v>8.8746042251586914</v>
      </c>
      <c r="L126" s="25">
        <v>75.357986450195313</v>
      </c>
      <c r="M126" s="25">
        <v>22.375038146972656</v>
      </c>
      <c r="N126" s="25">
        <v>84.747718811035156</v>
      </c>
      <c r="O126" s="25">
        <v>18.441158294677734</v>
      </c>
      <c r="P126" s="25">
        <v>2.9505853271484375</v>
      </c>
      <c r="Q126" s="25">
        <v>12.05727783203125</v>
      </c>
      <c r="R126" s="34" t="s">
        <v>120</v>
      </c>
      <c r="S126" s="21" t="s">
        <v>149</v>
      </c>
      <c r="T126">
        <v>105.59</v>
      </c>
      <c r="U126">
        <v>8.7799999999999994</v>
      </c>
      <c r="V126" s="2">
        <f t="shared" si="7"/>
        <v>8.3151813618713891E-2</v>
      </c>
      <c r="W126">
        <v>0.8</v>
      </c>
      <c r="X126">
        <f>W126*(10000/1.18125)</f>
        <v>6772.4867724867727</v>
      </c>
      <c r="Y126" s="2">
        <v>8.3151813618713891E-2</v>
      </c>
      <c r="Z126">
        <f t="shared" si="8"/>
        <v>563.14455784102529</v>
      </c>
      <c r="AA126"/>
    </row>
    <row r="127" spans="1:27" s="16" customFormat="1" ht="15.75" x14ac:dyDescent="0.25">
      <c r="A127" s="77" t="s">
        <v>204</v>
      </c>
      <c r="B127" s="16" t="s">
        <v>29</v>
      </c>
      <c r="C127" s="37">
        <v>30</v>
      </c>
      <c r="D127" s="3">
        <v>1</v>
      </c>
      <c r="E127" s="4" t="s">
        <v>11</v>
      </c>
      <c r="F127" s="4">
        <v>50</v>
      </c>
      <c r="G127" s="40">
        <v>1.6</v>
      </c>
      <c r="H127" s="14" t="s">
        <v>96</v>
      </c>
      <c r="I127" s="18">
        <v>42046</v>
      </c>
      <c r="J127" s="25">
        <v>14.907103538513184</v>
      </c>
      <c r="K127" s="25">
        <v>16.263317108154297</v>
      </c>
      <c r="L127" s="25">
        <v>83.15576171875</v>
      </c>
      <c r="M127" s="25">
        <v>19.368793487548828</v>
      </c>
      <c r="N127" s="25">
        <v>88.539100646972656</v>
      </c>
      <c r="O127" s="25">
        <v>22.0302734375</v>
      </c>
      <c r="P127" s="25">
        <v>3.5248437500000001</v>
      </c>
      <c r="Q127" s="25">
        <v>13.304921875</v>
      </c>
      <c r="R127" s="34" t="s">
        <v>120</v>
      </c>
      <c r="S127" s="21" t="s">
        <v>150</v>
      </c>
      <c r="T127">
        <v>75.989999999999995</v>
      </c>
      <c r="U127">
        <v>9.85</v>
      </c>
      <c r="V127" s="2">
        <f t="shared" si="7"/>
        <v>0.12962231872614818</v>
      </c>
      <c r="W127">
        <v>0.6399999999999999</v>
      </c>
      <c r="X127">
        <f>W127*(10000/1.2375)</f>
        <v>5171.7171717171705</v>
      </c>
      <c r="Y127" s="2">
        <v>0.12962231872614818</v>
      </c>
      <c r="Z127">
        <f t="shared" si="8"/>
        <v>670.36997159381667</v>
      </c>
      <c r="AA127"/>
    </row>
    <row r="128" spans="1:27" s="16" customFormat="1" ht="15.75" x14ac:dyDescent="0.25">
      <c r="A128" s="77" t="s">
        <v>201</v>
      </c>
      <c r="B128" s="16" t="s">
        <v>29</v>
      </c>
      <c r="C128" s="37">
        <v>115</v>
      </c>
      <c r="D128" s="3">
        <v>2</v>
      </c>
      <c r="E128" s="4" t="s">
        <v>11</v>
      </c>
      <c r="F128" s="4">
        <v>500</v>
      </c>
      <c r="G128" s="40">
        <v>1.6</v>
      </c>
      <c r="H128" s="14" t="s">
        <v>96</v>
      </c>
      <c r="I128" s="18">
        <v>42046</v>
      </c>
      <c r="J128" s="25">
        <v>16.658931732177734</v>
      </c>
      <c r="K128" s="25">
        <v>11.100177764892578</v>
      </c>
      <c r="L128" s="25">
        <v>80.750656127929688</v>
      </c>
      <c r="M128" s="25">
        <v>20.813867568969727</v>
      </c>
      <c r="N128" s="25">
        <v>87.586448669433594</v>
      </c>
      <c r="O128" s="25">
        <v>23.07710075378418</v>
      </c>
      <c r="P128" s="25">
        <v>3.6923361206054688</v>
      </c>
      <c r="Q128" s="25">
        <v>12.92010498046875</v>
      </c>
      <c r="R128" s="34" t="s">
        <v>120</v>
      </c>
      <c r="S128" s="21" t="s">
        <v>151</v>
      </c>
      <c r="T128">
        <v>95.2</v>
      </c>
      <c r="U128">
        <v>8.5500000000000007</v>
      </c>
      <c r="V128" s="2">
        <f t="shared" si="7"/>
        <v>8.9810924369747899E-2</v>
      </c>
      <c r="W128">
        <v>1.48</v>
      </c>
      <c r="X128">
        <f>W128*(10000/1.18125)</f>
        <v>12529.100529100529</v>
      </c>
      <c r="Y128" s="2">
        <v>8.9810924369747899E-2</v>
      </c>
      <c r="Z128">
        <f t="shared" si="8"/>
        <v>1125.2501000400162</v>
      </c>
      <c r="AA128"/>
    </row>
    <row r="129" spans="1:27" s="16" customFormat="1" ht="15.75" x14ac:dyDescent="0.25">
      <c r="A129" s="77" t="s">
        <v>198</v>
      </c>
      <c r="B129" s="16" t="s">
        <v>29</v>
      </c>
      <c r="C129" s="37">
        <v>116</v>
      </c>
      <c r="D129" s="3">
        <v>2</v>
      </c>
      <c r="E129" s="4" t="s">
        <v>11</v>
      </c>
      <c r="F129" s="4">
        <v>0</v>
      </c>
      <c r="G129" s="40">
        <v>1.6</v>
      </c>
      <c r="H129" s="14" t="s">
        <v>96</v>
      </c>
      <c r="I129" s="18">
        <v>42046</v>
      </c>
      <c r="J129" s="25">
        <v>19.257785797119141</v>
      </c>
      <c r="K129" s="25">
        <v>8.8421525955200195</v>
      </c>
      <c r="L129" s="25">
        <v>75.65423583984375</v>
      </c>
      <c r="M129" s="25">
        <v>23.625030517578125</v>
      </c>
      <c r="N129" s="25">
        <v>86.814712524414063</v>
      </c>
      <c r="O129" s="25">
        <v>19.366897583007813</v>
      </c>
      <c r="P129" s="25">
        <v>3.0987036132812502</v>
      </c>
      <c r="Q129" s="25">
        <v>12.104677734375</v>
      </c>
      <c r="R129" s="34" t="s">
        <v>120</v>
      </c>
      <c r="S129" s="21" t="s">
        <v>152</v>
      </c>
      <c r="T129">
        <v>92.08</v>
      </c>
      <c r="U129">
        <v>10.33</v>
      </c>
      <c r="V129" s="2">
        <f t="shared" si="7"/>
        <v>0.11218505647263249</v>
      </c>
      <c r="W129">
        <v>0.5</v>
      </c>
      <c r="X129">
        <f>W129*(10000/1.18125)</f>
        <v>4232.8042328042329</v>
      </c>
      <c r="Y129" s="2">
        <v>0.11218505647263249</v>
      </c>
      <c r="Z129">
        <f t="shared" si="8"/>
        <v>474.85738189474074</v>
      </c>
      <c r="AA129"/>
    </row>
    <row r="130" spans="1:27" s="16" customFormat="1" ht="15.75" x14ac:dyDescent="0.25">
      <c r="A130" s="77" t="s">
        <v>203</v>
      </c>
      <c r="B130" s="16" t="s">
        <v>29</v>
      </c>
      <c r="C130" s="37">
        <v>117</v>
      </c>
      <c r="D130" s="3">
        <v>2</v>
      </c>
      <c r="E130" s="4" t="s">
        <v>11</v>
      </c>
      <c r="F130" s="4">
        <v>350</v>
      </c>
      <c r="G130" s="40">
        <v>1.6</v>
      </c>
      <c r="H130" s="14" t="s">
        <v>96</v>
      </c>
      <c r="I130" s="18">
        <v>42046</v>
      </c>
      <c r="J130" s="25">
        <v>15.485495567321777</v>
      </c>
      <c r="K130" s="25">
        <v>8.9093246459960937</v>
      </c>
      <c r="L130" s="25">
        <v>79.484909057617188</v>
      </c>
      <c r="M130" s="25">
        <v>19.805194854736328</v>
      </c>
      <c r="N130" s="25">
        <v>86.995223999023437</v>
      </c>
      <c r="O130" s="25">
        <v>22.258760452270508</v>
      </c>
      <c r="P130" s="25">
        <v>3.5614016723632811</v>
      </c>
      <c r="Q130" s="25">
        <v>12.717585449218751</v>
      </c>
      <c r="R130" s="34" t="s">
        <v>120</v>
      </c>
      <c r="S130" s="21" t="s">
        <v>153</v>
      </c>
      <c r="T130">
        <v>84.5</v>
      </c>
      <c r="U130">
        <v>8.7100000000000009</v>
      </c>
      <c r="V130" s="2">
        <f t="shared" ref="V130:V161" si="9">U130/T130</f>
        <v>0.10307692307692309</v>
      </c>
      <c r="W130">
        <v>1.0099999999999998</v>
      </c>
      <c r="X130">
        <f>W130*(10000/1.18125)</f>
        <v>8550.2645502645482</v>
      </c>
      <c r="Y130" s="2">
        <v>0.10307692307692309</v>
      </c>
      <c r="Z130">
        <f t="shared" si="8"/>
        <v>881.33496133496124</v>
      </c>
      <c r="AA130"/>
    </row>
    <row r="131" spans="1:27" s="16" customFormat="1" ht="15.75" x14ac:dyDescent="0.25">
      <c r="A131" s="77" t="s">
        <v>202</v>
      </c>
      <c r="B131" s="16" t="s">
        <v>29</v>
      </c>
      <c r="C131" s="37">
        <v>118</v>
      </c>
      <c r="D131" s="3">
        <v>2</v>
      </c>
      <c r="E131" s="4" t="s">
        <v>11</v>
      </c>
      <c r="F131" s="4">
        <v>100</v>
      </c>
      <c r="G131" s="40">
        <v>1.6</v>
      </c>
      <c r="H131" s="14" t="s">
        <v>96</v>
      </c>
      <c r="I131" s="18">
        <v>42046</v>
      </c>
      <c r="J131" s="25">
        <v>15.461400985717773</v>
      </c>
      <c r="K131" s="25">
        <v>11.425701141357422</v>
      </c>
      <c r="L131" s="25">
        <v>78.7432861328125</v>
      </c>
      <c r="M131" s="25">
        <v>19.824104309082031</v>
      </c>
      <c r="N131" s="25">
        <v>85.880256652832031</v>
      </c>
      <c r="O131" s="25">
        <v>21.285451889038086</v>
      </c>
      <c r="P131" s="25">
        <v>3.405672302246094</v>
      </c>
      <c r="Q131" s="25">
        <v>12.598925781250001</v>
      </c>
      <c r="R131" s="34" t="s">
        <v>120</v>
      </c>
      <c r="S131" s="21" t="s">
        <v>154</v>
      </c>
      <c r="T131">
        <v>99.13</v>
      </c>
      <c r="U131">
        <v>9.1</v>
      </c>
      <c r="V131" s="2">
        <f t="shared" si="9"/>
        <v>9.1798648239685268E-2</v>
      </c>
      <c r="W131">
        <v>1.1100000000000001</v>
      </c>
      <c r="X131">
        <f>W131*(10000/1.18125)</f>
        <v>9396.8253968253975</v>
      </c>
      <c r="Y131" s="2">
        <v>9.1798648239685268E-2</v>
      </c>
      <c r="Z131">
        <f t="shared" si="8"/>
        <v>862.61586917291561</v>
      </c>
      <c r="AA131"/>
    </row>
    <row r="132" spans="1:27" s="16" customFormat="1" ht="15.75" x14ac:dyDescent="0.25">
      <c r="A132" s="77" t="s">
        <v>204</v>
      </c>
      <c r="B132" s="16" t="s">
        <v>29</v>
      </c>
      <c r="C132" s="37">
        <v>119</v>
      </c>
      <c r="D132" s="3">
        <v>2</v>
      </c>
      <c r="E132" s="4" t="s">
        <v>11</v>
      </c>
      <c r="F132" s="4">
        <v>50</v>
      </c>
      <c r="G132" s="40">
        <v>1.6</v>
      </c>
      <c r="H132" s="14" t="s">
        <v>96</v>
      </c>
      <c r="I132" s="18">
        <v>42046</v>
      </c>
      <c r="J132" s="25">
        <v>18.773754119873047</v>
      </c>
      <c r="K132" s="25">
        <v>6.9698748588562012</v>
      </c>
      <c r="L132" s="25">
        <v>78.11602783203125</v>
      </c>
      <c r="M132" s="25">
        <v>21.860116958618164</v>
      </c>
      <c r="N132" s="25">
        <v>86.716667175292969</v>
      </c>
      <c r="O132" s="25">
        <v>18.321723937988281</v>
      </c>
      <c r="P132" s="25">
        <v>2.9314758300781252</v>
      </c>
      <c r="Q132" s="25">
        <v>12.498564453125001</v>
      </c>
      <c r="R132" s="34" t="s">
        <v>120</v>
      </c>
      <c r="S132" s="21" t="s">
        <v>155</v>
      </c>
      <c r="T132">
        <v>66.03</v>
      </c>
      <c r="U132">
        <v>7.5</v>
      </c>
      <c r="V132" s="2">
        <f t="shared" si="9"/>
        <v>0.11358473421172194</v>
      </c>
      <c r="W132">
        <v>1.18</v>
      </c>
      <c r="X132">
        <f>W132*(10000/1.18125)</f>
        <v>9989.4179894179888</v>
      </c>
      <c r="Y132" s="2">
        <v>0.11358473421172194</v>
      </c>
      <c r="Z132">
        <f t="shared" si="8"/>
        <v>1134.6453872578361</v>
      </c>
      <c r="AA132"/>
    </row>
    <row r="133" spans="1:27" s="16" customFormat="1" ht="15.75" x14ac:dyDescent="0.25">
      <c r="A133" s="77" t="s">
        <v>200</v>
      </c>
      <c r="B133" s="16" t="s">
        <v>29</v>
      </c>
      <c r="C133" s="37">
        <v>120</v>
      </c>
      <c r="D133" s="3">
        <v>2</v>
      </c>
      <c r="E133" s="4" t="s">
        <v>11</v>
      </c>
      <c r="F133" s="4">
        <v>200</v>
      </c>
      <c r="G133" s="40">
        <v>1.6</v>
      </c>
      <c r="H133" s="14" t="s">
        <v>96</v>
      </c>
      <c r="I133" s="18">
        <v>42046</v>
      </c>
      <c r="J133" s="25">
        <v>16.539119720458984</v>
      </c>
      <c r="K133" s="25">
        <v>9.3042020797729492</v>
      </c>
      <c r="L133" s="25">
        <v>79.040252685546875</v>
      </c>
      <c r="M133" s="25">
        <v>19.729835510253906</v>
      </c>
      <c r="N133" s="25">
        <v>85.895149230957031</v>
      </c>
      <c r="O133" s="25">
        <v>16.706897735595703</v>
      </c>
      <c r="P133" s="25">
        <v>2.6731036376953123</v>
      </c>
      <c r="Q133" s="25">
        <v>12.6464404296875</v>
      </c>
      <c r="R133" s="34" t="s">
        <v>120</v>
      </c>
      <c r="S133" s="21" t="s">
        <v>156</v>
      </c>
      <c r="T133">
        <v>75.489999999999995</v>
      </c>
      <c r="U133">
        <v>11.12</v>
      </c>
      <c r="V133" s="2">
        <f t="shared" si="9"/>
        <v>0.14730427871241225</v>
      </c>
      <c r="W133">
        <v>0.91999999999999993</v>
      </c>
      <c r="X133">
        <f>W133*(10000/1.2375)</f>
        <v>7434.3434343434337</v>
      </c>
      <c r="Y133" s="2">
        <v>0.14730427871241225</v>
      </c>
      <c r="Z133">
        <f t="shared" si="8"/>
        <v>1095.1105972963173</v>
      </c>
      <c r="AA133"/>
    </row>
    <row r="134" spans="1:27" s="16" customFormat="1" ht="15.75" x14ac:dyDescent="0.25">
      <c r="A134" s="77" t="s">
        <v>204</v>
      </c>
      <c r="B134" s="16" t="s">
        <v>29</v>
      </c>
      <c r="C134" s="37">
        <v>145</v>
      </c>
      <c r="D134" s="3">
        <v>3</v>
      </c>
      <c r="E134" s="4" t="s">
        <v>11</v>
      </c>
      <c r="F134" s="4">
        <v>50</v>
      </c>
      <c r="G134" s="40">
        <v>1.6</v>
      </c>
      <c r="H134" s="14" t="s">
        <v>96</v>
      </c>
      <c r="I134" s="18">
        <v>42046</v>
      </c>
      <c r="J134" s="25">
        <v>16.626434326171875</v>
      </c>
      <c r="K134" s="25">
        <v>8.9023027420043945</v>
      </c>
      <c r="L134" s="25">
        <v>79.194488525390625</v>
      </c>
      <c r="M134" s="25">
        <v>20.230854034423828</v>
      </c>
      <c r="N134" s="25">
        <v>86.523590087890625</v>
      </c>
      <c r="O134" s="25">
        <v>20.180629730224609</v>
      </c>
      <c r="P134" s="25">
        <v>3.2289007568359374</v>
      </c>
      <c r="Q134" s="25">
        <v>12.6711181640625</v>
      </c>
      <c r="R134" s="34" t="s">
        <v>120</v>
      </c>
      <c r="S134" s="21" t="s">
        <v>157</v>
      </c>
      <c r="T134">
        <v>100.86</v>
      </c>
      <c r="U134">
        <v>11.12</v>
      </c>
      <c r="V134" s="2">
        <f t="shared" si="9"/>
        <v>0.11025183422565932</v>
      </c>
      <c r="W134">
        <v>1.3599999999999999</v>
      </c>
      <c r="X134">
        <f>W134*(10000/1.18125)</f>
        <v>11513.227513227512</v>
      </c>
      <c r="Y134" s="2">
        <v>0.11025183422565932</v>
      </c>
      <c r="Z134">
        <f t="shared" si="8"/>
        <v>1269.3544511906596</v>
      </c>
      <c r="AA134"/>
    </row>
    <row r="135" spans="1:27" s="16" customFormat="1" ht="15.75" x14ac:dyDescent="0.25">
      <c r="A135" s="77" t="s">
        <v>201</v>
      </c>
      <c r="B135" s="16" t="s">
        <v>29</v>
      </c>
      <c r="C135" s="37">
        <v>146</v>
      </c>
      <c r="D135" s="3">
        <v>3</v>
      </c>
      <c r="E135" s="4" t="s">
        <v>11</v>
      </c>
      <c r="F135" s="4">
        <v>500</v>
      </c>
      <c r="G135" s="40">
        <v>1.6</v>
      </c>
      <c r="H135" s="14" t="s">
        <v>96</v>
      </c>
      <c r="I135" s="18">
        <v>42046</v>
      </c>
      <c r="J135" s="25">
        <v>15.65843677520752</v>
      </c>
      <c r="K135" s="25">
        <v>9.5448236465454102</v>
      </c>
      <c r="L135" s="25">
        <v>79.17578125</v>
      </c>
      <c r="M135" s="25">
        <v>19.244775772094727</v>
      </c>
      <c r="N135" s="25">
        <v>86.09912109375</v>
      </c>
      <c r="O135" s="25">
        <v>23.340600967407227</v>
      </c>
      <c r="P135" s="25">
        <v>3.7344961547851563</v>
      </c>
      <c r="Q135" s="25">
        <v>12.668125</v>
      </c>
      <c r="R135" s="34" t="s">
        <v>120</v>
      </c>
      <c r="S135" s="21" t="s">
        <v>158</v>
      </c>
      <c r="T135">
        <v>94.39</v>
      </c>
      <c r="U135">
        <v>11.74</v>
      </c>
      <c r="V135" s="2">
        <f t="shared" si="9"/>
        <v>0.12437758237101389</v>
      </c>
      <c r="W135">
        <v>0.77</v>
      </c>
      <c r="X135">
        <f>W135*(10000/1.18125)</f>
        <v>6518.5185185185192</v>
      </c>
      <c r="Y135" s="2">
        <v>0.12437758237101389</v>
      </c>
      <c r="Z135">
        <f t="shared" si="8"/>
        <v>810.75757397401651</v>
      </c>
      <c r="AA135"/>
    </row>
    <row r="136" spans="1:27" s="16" customFormat="1" ht="15.75" x14ac:dyDescent="0.25">
      <c r="A136" s="77" t="s">
        <v>198</v>
      </c>
      <c r="B136" s="16" t="s">
        <v>29</v>
      </c>
      <c r="C136" s="37">
        <v>147</v>
      </c>
      <c r="D136" s="3">
        <v>3</v>
      </c>
      <c r="E136" s="4" t="s">
        <v>11</v>
      </c>
      <c r="F136" s="4">
        <v>0</v>
      </c>
      <c r="G136" s="40">
        <v>1.6</v>
      </c>
      <c r="H136" s="14" t="s">
        <v>96</v>
      </c>
      <c r="I136" s="18">
        <v>42046</v>
      </c>
      <c r="J136" s="25">
        <v>17.164896011352539</v>
      </c>
      <c r="K136" s="25">
        <v>9.1802854537963867</v>
      </c>
      <c r="L136" s="25">
        <v>78.301551818847656</v>
      </c>
      <c r="M136" s="25">
        <v>20.835659027099609</v>
      </c>
      <c r="N136" s="25">
        <v>86.081207275390625</v>
      </c>
      <c r="O136" s="25">
        <v>21.256568908691406</v>
      </c>
      <c r="P136" s="25">
        <v>3.401051025390625</v>
      </c>
      <c r="Q136" s="25">
        <v>12.528248291015625</v>
      </c>
      <c r="R136" s="34" t="s">
        <v>120</v>
      </c>
      <c r="S136" s="21" t="s">
        <v>159</v>
      </c>
      <c r="T136">
        <v>97.77</v>
      </c>
      <c r="U136">
        <v>9.86</v>
      </c>
      <c r="V136" s="2">
        <f t="shared" si="9"/>
        <v>0.10084893116497903</v>
      </c>
      <c r="W136">
        <v>1.07</v>
      </c>
      <c r="X136">
        <f>W136*(10000/1.18125)</f>
        <v>9058.2010582010589</v>
      </c>
      <c r="Y136" s="2">
        <v>0.10084893116497903</v>
      </c>
      <c r="Z136">
        <f t="shared" si="8"/>
        <v>913.50989499705884</v>
      </c>
      <c r="AA136"/>
    </row>
    <row r="137" spans="1:27" s="16" customFormat="1" ht="15.75" x14ac:dyDescent="0.25">
      <c r="A137" s="77" t="s">
        <v>200</v>
      </c>
      <c r="B137" s="16" t="s">
        <v>29</v>
      </c>
      <c r="C137" s="37">
        <v>148</v>
      </c>
      <c r="D137" s="3">
        <v>3</v>
      </c>
      <c r="E137" s="4" t="s">
        <v>11</v>
      </c>
      <c r="F137" s="4">
        <v>200</v>
      </c>
      <c r="G137" s="40">
        <v>1.6</v>
      </c>
      <c r="H137" s="14" t="s">
        <v>96</v>
      </c>
      <c r="I137" s="18">
        <v>42046</v>
      </c>
      <c r="J137" s="25">
        <v>15.554588317871094</v>
      </c>
      <c r="K137" s="25">
        <v>11.592473983764648</v>
      </c>
      <c r="L137" s="25">
        <v>79.260047912597656</v>
      </c>
      <c r="M137" s="25">
        <v>18.976993560791016</v>
      </c>
      <c r="N137" s="25">
        <v>85.811515808105469</v>
      </c>
      <c r="O137" s="25">
        <v>25.400852203369141</v>
      </c>
      <c r="P137" s="25">
        <v>4.0641363525390624</v>
      </c>
      <c r="Q137" s="25">
        <v>12.681607666015625</v>
      </c>
      <c r="R137" s="34" t="s">
        <v>120</v>
      </c>
      <c r="S137" s="21" t="s">
        <v>160</v>
      </c>
      <c r="T137">
        <v>77.23</v>
      </c>
      <c r="U137">
        <v>8.69</v>
      </c>
      <c r="V137" s="2">
        <f t="shared" si="9"/>
        <v>0.11252104104622555</v>
      </c>
      <c r="W137">
        <v>0.73</v>
      </c>
      <c r="X137">
        <f>W137*(10000/1.18125)</f>
        <v>6179.8941798941796</v>
      </c>
      <c r="Y137" s="2">
        <v>0.11252104104622555</v>
      </c>
      <c r="Z137">
        <f t="shared" si="8"/>
        <v>695.36812667720335</v>
      </c>
      <c r="AA137"/>
    </row>
    <row r="138" spans="1:27" s="16" customFormat="1" ht="15.75" x14ac:dyDescent="0.25">
      <c r="A138" s="77" t="s">
        <v>203</v>
      </c>
      <c r="B138" s="16" t="s">
        <v>29</v>
      </c>
      <c r="C138" s="37">
        <v>149</v>
      </c>
      <c r="D138" s="3">
        <v>3</v>
      </c>
      <c r="E138" s="4" t="s">
        <v>11</v>
      </c>
      <c r="F138" s="4">
        <v>350</v>
      </c>
      <c r="G138" s="40">
        <v>1.6</v>
      </c>
      <c r="H138" s="14" t="s">
        <v>96</v>
      </c>
      <c r="I138" s="18">
        <v>42046</v>
      </c>
      <c r="J138" s="25">
        <v>16.967086791992187</v>
      </c>
      <c r="K138" s="25">
        <v>10.489312171936035</v>
      </c>
      <c r="L138" s="25">
        <v>78.843490600585938</v>
      </c>
      <c r="M138" s="25">
        <v>19.883090972900391</v>
      </c>
      <c r="N138" s="25">
        <v>86.32586669921875</v>
      </c>
      <c r="O138" s="25">
        <v>19.41688346862793</v>
      </c>
      <c r="P138" s="25">
        <v>3.1067013549804687</v>
      </c>
      <c r="Q138" s="25">
        <v>12.614958496093751</v>
      </c>
      <c r="R138" s="34" t="s">
        <v>120</v>
      </c>
      <c r="S138" s="21" t="s">
        <v>161</v>
      </c>
      <c r="T138">
        <v>89.86</v>
      </c>
      <c r="U138">
        <v>8.9700000000000006</v>
      </c>
      <c r="V138" s="2">
        <f t="shared" si="9"/>
        <v>9.9821945248163818E-2</v>
      </c>
      <c r="W138">
        <v>1.0699999999999998</v>
      </c>
      <c r="X138">
        <f>W138*(10000/1.18125)</f>
        <v>9058.2010582010571</v>
      </c>
      <c r="Y138" s="2">
        <v>9.9821945248163818E-2</v>
      </c>
      <c r="Z138">
        <f t="shared" si="8"/>
        <v>904.20725007860551</v>
      </c>
      <c r="AA138"/>
    </row>
    <row r="139" spans="1:27" s="16" customFormat="1" ht="15.75" x14ac:dyDescent="0.25">
      <c r="A139" s="77" t="s">
        <v>202</v>
      </c>
      <c r="B139" s="16" t="s">
        <v>29</v>
      </c>
      <c r="C139" s="37">
        <v>150</v>
      </c>
      <c r="D139" s="3">
        <v>3</v>
      </c>
      <c r="E139" s="4" t="s">
        <v>11</v>
      </c>
      <c r="F139" s="4">
        <v>100</v>
      </c>
      <c r="G139" s="40">
        <v>1.6</v>
      </c>
      <c r="H139" s="14" t="s">
        <v>96</v>
      </c>
      <c r="I139" s="18">
        <v>42046</v>
      </c>
      <c r="J139" s="25">
        <v>17.735322952270508</v>
      </c>
      <c r="K139" s="25">
        <v>9.6498813629150391</v>
      </c>
      <c r="L139" s="25">
        <v>77.735313415527344</v>
      </c>
      <c r="M139" s="25">
        <v>20.873960494995117</v>
      </c>
      <c r="N139" s="25">
        <v>85.759117126464844</v>
      </c>
      <c r="O139" s="25">
        <v>18.079187393188477</v>
      </c>
      <c r="P139" s="25">
        <v>2.8926699829101561</v>
      </c>
      <c r="Q139" s="25">
        <v>12.437650146484375</v>
      </c>
      <c r="R139" s="34" t="s">
        <v>120</v>
      </c>
      <c r="S139" s="21" t="s">
        <v>162</v>
      </c>
      <c r="T139">
        <v>66.290000000000006</v>
      </c>
      <c r="U139">
        <v>9.19</v>
      </c>
      <c r="V139" s="2">
        <f t="shared" si="9"/>
        <v>0.1386332780208176</v>
      </c>
      <c r="W139">
        <v>0.60000000000000009</v>
      </c>
      <c r="X139">
        <f>W139*(10000/1.2375)</f>
        <v>4848.484848484849</v>
      </c>
      <c r="Y139" s="2">
        <v>0.1386332780208176</v>
      </c>
      <c r="Z139">
        <f t="shared" si="8"/>
        <v>672.16134797972177</v>
      </c>
      <c r="AA139"/>
    </row>
    <row r="140" spans="1:27" s="16" customFormat="1" ht="15.75" x14ac:dyDescent="0.25">
      <c r="A140" s="77" t="s">
        <v>203</v>
      </c>
      <c r="B140" s="16" t="s">
        <v>29</v>
      </c>
      <c r="C140" s="37">
        <v>277</v>
      </c>
      <c r="D140" s="3">
        <v>4</v>
      </c>
      <c r="E140" s="4" t="s">
        <v>11</v>
      </c>
      <c r="F140" s="4">
        <v>350</v>
      </c>
      <c r="G140" s="40">
        <v>1.6</v>
      </c>
      <c r="H140" s="14" t="s">
        <v>96</v>
      </c>
      <c r="I140" s="18">
        <v>42046</v>
      </c>
      <c r="J140" s="25">
        <v>19.119518280029297</v>
      </c>
      <c r="K140" s="25">
        <v>10.045186042785645</v>
      </c>
      <c r="L140" s="25">
        <v>77.774490356445313</v>
      </c>
      <c r="M140" s="25">
        <v>25.116264343261719</v>
      </c>
      <c r="N140" s="25">
        <v>88.286430358886719</v>
      </c>
      <c r="O140" s="25">
        <v>19.390445709228516</v>
      </c>
      <c r="P140" s="25">
        <v>3.1024713134765625</v>
      </c>
      <c r="Q140" s="25">
        <v>12.44391845703125</v>
      </c>
      <c r="R140" s="35" t="s">
        <v>120</v>
      </c>
      <c r="S140" s="21" t="s">
        <v>163</v>
      </c>
      <c r="T140">
        <v>67.38</v>
      </c>
      <c r="U140">
        <v>8.9600000000000009</v>
      </c>
      <c r="V140" s="2">
        <f t="shared" si="9"/>
        <v>0.13297714455327991</v>
      </c>
      <c r="W140">
        <v>0.69</v>
      </c>
      <c r="X140">
        <f>W140*(10000/1.18125)</f>
        <v>5841.269841269841</v>
      </c>
      <c r="Y140" s="2">
        <v>0.13297714455327991</v>
      </c>
      <c r="Z140">
        <f t="shared" si="8"/>
        <v>776.7553840572541</v>
      </c>
      <c r="AA140"/>
    </row>
    <row r="141" spans="1:27" s="16" customFormat="1" ht="15.75" x14ac:dyDescent="0.25">
      <c r="A141" s="77" t="s">
        <v>200</v>
      </c>
      <c r="B141" s="16" t="s">
        <v>29</v>
      </c>
      <c r="C141" s="37">
        <v>278</v>
      </c>
      <c r="D141" s="3">
        <v>4</v>
      </c>
      <c r="E141" s="4" t="s">
        <v>11</v>
      </c>
      <c r="F141" s="4">
        <v>200</v>
      </c>
      <c r="G141" s="40">
        <v>1.6</v>
      </c>
      <c r="H141" s="14" t="s">
        <v>96</v>
      </c>
      <c r="I141" s="18">
        <v>42046</v>
      </c>
      <c r="J141" s="25">
        <v>16.972743988037109</v>
      </c>
      <c r="K141" s="25">
        <v>9.4235296249389648</v>
      </c>
      <c r="L141" s="25">
        <v>79.781967163085938</v>
      </c>
      <c r="M141" s="25">
        <v>19.87346076965332</v>
      </c>
      <c r="N141" s="25">
        <v>85.621696472167969</v>
      </c>
      <c r="O141" s="25">
        <v>16.111825942993164</v>
      </c>
      <c r="P141" s="25">
        <v>2.5778921508789061</v>
      </c>
      <c r="Q141" s="25">
        <v>12.765114746093751</v>
      </c>
      <c r="R141" s="35" t="s">
        <v>120</v>
      </c>
      <c r="S141" s="38" t="s">
        <v>164</v>
      </c>
      <c r="T141">
        <v>82.37</v>
      </c>
      <c r="U141">
        <v>10.8</v>
      </c>
      <c r="V141" s="2">
        <f t="shared" si="9"/>
        <v>0.13111569746266846</v>
      </c>
      <c r="W141">
        <v>0.77</v>
      </c>
      <c r="X141">
        <f>W141*(10000/1.18125)</f>
        <v>6518.5185185185192</v>
      </c>
      <c r="Y141" s="2">
        <v>0.13111569746266846</v>
      </c>
      <c r="Z141">
        <f t="shared" si="8"/>
        <v>854.680101978876</v>
      </c>
      <c r="AA141"/>
    </row>
    <row r="142" spans="1:27" s="16" customFormat="1" ht="15.75" x14ac:dyDescent="0.25">
      <c r="A142" s="77" t="s">
        <v>202</v>
      </c>
      <c r="B142" s="16" t="s">
        <v>29</v>
      </c>
      <c r="C142" s="37">
        <v>279</v>
      </c>
      <c r="D142" s="3">
        <v>4</v>
      </c>
      <c r="E142" s="4" t="s">
        <v>11</v>
      </c>
      <c r="F142" s="4">
        <v>100</v>
      </c>
      <c r="G142" s="40">
        <v>1.6</v>
      </c>
      <c r="H142" s="14" t="s">
        <v>96</v>
      </c>
      <c r="I142" s="18">
        <v>42046</v>
      </c>
      <c r="J142" s="25">
        <v>16.015689849853516</v>
      </c>
      <c r="K142" s="25">
        <v>8.5149698257446289</v>
      </c>
      <c r="L142" s="25">
        <v>78.399017333984375</v>
      </c>
      <c r="M142" s="25">
        <v>19.740814208984375</v>
      </c>
      <c r="N142" s="25">
        <v>85.950729370117188</v>
      </c>
      <c r="O142" s="25">
        <v>21.334465026855469</v>
      </c>
      <c r="P142" s="25">
        <v>3.4135144042968748</v>
      </c>
      <c r="Q142" s="25">
        <v>12.5438427734375</v>
      </c>
      <c r="R142" s="35" t="s">
        <v>120</v>
      </c>
      <c r="S142" s="21" t="s">
        <v>165</v>
      </c>
      <c r="T142">
        <v>80.22</v>
      </c>
      <c r="U142">
        <v>9.24</v>
      </c>
      <c r="V142" s="2">
        <f t="shared" si="9"/>
        <v>0.11518324607329844</v>
      </c>
      <c r="W142">
        <v>0.59000000000000008</v>
      </c>
      <c r="X142">
        <f>W142*(10000/1.18125)</f>
        <v>4994.7089947089953</v>
      </c>
      <c r="Y142" s="2">
        <v>0.11518324607329844</v>
      </c>
      <c r="Z142">
        <f t="shared" si="8"/>
        <v>575.30679520208332</v>
      </c>
      <c r="AA142"/>
    </row>
    <row r="143" spans="1:27" s="16" customFormat="1" ht="15.75" x14ac:dyDescent="0.25">
      <c r="A143" s="77" t="s">
        <v>201</v>
      </c>
      <c r="B143" s="16" t="s">
        <v>29</v>
      </c>
      <c r="C143" s="37">
        <v>280</v>
      </c>
      <c r="D143" s="3">
        <v>4</v>
      </c>
      <c r="E143" s="4" t="s">
        <v>11</v>
      </c>
      <c r="F143" s="4">
        <v>500</v>
      </c>
      <c r="G143" s="40">
        <v>1.6</v>
      </c>
      <c r="H143" s="14" t="s">
        <v>96</v>
      </c>
      <c r="I143" s="18">
        <v>42046</v>
      </c>
      <c r="J143" s="25">
        <v>15.369455337524414</v>
      </c>
      <c r="K143" s="25">
        <v>12.151909828186035</v>
      </c>
      <c r="L143" s="25">
        <v>80.500343322753906</v>
      </c>
      <c r="M143" s="25">
        <v>19.900718688964844</v>
      </c>
      <c r="N143" s="25">
        <v>86.628250122070312</v>
      </c>
      <c r="O143" s="25">
        <v>22.747926712036133</v>
      </c>
      <c r="P143" s="25">
        <v>3.6396682739257811</v>
      </c>
      <c r="Q143" s="25">
        <v>12.880054931640625</v>
      </c>
      <c r="R143" s="35" t="s">
        <v>120</v>
      </c>
      <c r="S143" s="21" t="s">
        <v>166</v>
      </c>
      <c r="T143">
        <v>101.03</v>
      </c>
      <c r="U143">
        <v>11.9</v>
      </c>
      <c r="V143" s="2">
        <f t="shared" si="9"/>
        <v>0.11778679600118777</v>
      </c>
      <c r="W143">
        <v>0.60000000000000009</v>
      </c>
      <c r="X143">
        <f>W143*(10000/1.18125)</f>
        <v>5079.3650793650804</v>
      </c>
      <c r="Y143" s="2">
        <v>0.11778679600118777</v>
      </c>
      <c r="Z143">
        <f t="shared" si="8"/>
        <v>598.28213841873162</v>
      </c>
      <c r="AA143"/>
    </row>
    <row r="144" spans="1:27" s="16" customFormat="1" ht="15.75" x14ac:dyDescent="0.25">
      <c r="A144" s="77" t="s">
        <v>198</v>
      </c>
      <c r="B144" s="16" t="s">
        <v>29</v>
      </c>
      <c r="C144" s="37">
        <v>281</v>
      </c>
      <c r="D144" s="3">
        <v>4</v>
      </c>
      <c r="E144" s="4" t="s">
        <v>11</v>
      </c>
      <c r="F144" s="4">
        <v>0</v>
      </c>
      <c r="G144" s="40">
        <v>1.6</v>
      </c>
      <c r="H144" s="14" t="s">
        <v>96</v>
      </c>
      <c r="I144" s="18">
        <v>42046</v>
      </c>
      <c r="J144" s="25">
        <v>19.295646667480469</v>
      </c>
      <c r="K144" s="25">
        <v>7.2591700553894043</v>
      </c>
      <c r="L144" s="25">
        <v>78.117233276367188</v>
      </c>
      <c r="M144" s="25">
        <v>22.128173828125</v>
      </c>
      <c r="N144" s="25">
        <v>86.662986755371094</v>
      </c>
      <c r="O144" s="25">
        <v>17.250179290771484</v>
      </c>
      <c r="P144" s="25">
        <v>2.7600286865234374</v>
      </c>
      <c r="Q144" s="25">
        <v>12.498757324218751</v>
      </c>
      <c r="R144" s="35" t="s">
        <v>120</v>
      </c>
      <c r="S144" s="21" t="s">
        <v>167</v>
      </c>
      <c r="T144">
        <v>74.760000000000005</v>
      </c>
      <c r="U144">
        <v>10.96</v>
      </c>
      <c r="V144" s="2">
        <f t="shared" si="9"/>
        <v>0.14660246120920278</v>
      </c>
      <c r="W144">
        <v>0.6399999999999999</v>
      </c>
      <c r="X144">
        <f>W144*(10000/1.18125)</f>
        <v>5417.9894179894172</v>
      </c>
      <c r="Y144" s="2">
        <v>0.14660246120920278</v>
      </c>
      <c r="Z144">
        <f t="shared" si="8"/>
        <v>794.29058348266472</v>
      </c>
      <c r="AA144"/>
    </row>
    <row r="145" spans="1:27" s="16" customFormat="1" ht="15.75" x14ac:dyDescent="0.25">
      <c r="A145" s="77" t="s">
        <v>204</v>
      </c>
      <c r="B145" s="16" t="s">
        <v>29</v>
      </c>
      <c r="C145" s="37">
        <v>282</v>
      </c>
      <c r="D145" s="3">
        <v>4</v>
      </c>
      <c r="E145" s="4" t="s">
        <v>11</v>
      </c>
      <c r="F145" s="4">
        <v>50</v>
      </c>
      <c r="G145" s="40">
        <v>1.6</v>
      </c>
      <c r="H145" s="14" t="s">
        <v>96</v>
      </c>
      <c r="I145" s="18">
        <v>42046</v>
      </c>
      <c r="J145" s="25">
        <v>16.475959777832031</v>
      </c>
      <c r="K145" s="25">
        <v>8.4793510437011719</v>
      </c>
      <c r="L145" s="25">
        <v>80.246345520019531</v>
      </c>
      <c r="M145" s="25">
        <v>20.429874420166016</v>
      </c>
      <c r="N145" s="25">
        <v>87.497901916503906</v>
      </c>
      <c r="O145" s="25">
        <v>17.863628387451172</v>
      </c>
      <c r="P145" s="25">
        <v>2.8581805419921875</v>
      </c>
      <c r="Q145" s="25">
        <v>12.839415283203126</v>
      </c>
      <c r="R145" s="34" t="s">
        <v>120</v>
      </c>
      <c r="S145" s="21" t="s">
        <v>168</v>
      </c>
      <c r="T145">
        <v>82.96</v>
      </c>
      <c r="U145">
        <v>14.7</v>
      </c>
      <c r="V145" s="2">
        <f t="shared" si="9"/>
        <v>0.17719382835101255</v>
      </c>
      <c r="W145">
        <v>0.29000000000000004</v>
      </c>
      <c r="X145">
        <f>W145*(10000/1.2375)</f>
        <v>2343.4343434343436</v>
      </c>
      <c r="Y145" s="2">
        <v>0.17719382835101255</v>
      </c>
      <c r="Z145">
        <f t="shared" si="8"/>
        <v>415.24210280237287</v>
      </c>
      <c r="AA145"/>
    </row>
    <row r="146" spans="1:27" s="16" customFormat="1" ht="15.75" x14ac:dyDescent="0.25">
      <c r="A146" s="77" t="s">
        <v>200</v>
      </c>
      <c r="B146" s="16" t="s">
        <v>29</v>
      </c>
      <c r="C146" s="70">
        <v>25</v>
      </c>
      <c r="D146" s="17">
        <v>1</v>
      </c>
      <c r="E146" s="22" t="s">
        <v>11</v>
      </c>
      <c r="F146" s="22">
        <v>200</v>
      </c>
      <c r="G146" s="40">
        <v>1.7</v>
      </c>
      <c r="H146" s="14" t="s">
        <v>144</v>
      </c>
      <c r="I146" s="18">
        <v>42073</v>
      </c>
      <c r="J146" s="25">
        <v>22.127910614013672</v>
      </c>
      <c r="K146" s="25">
        <v>15.520665168762207</v>
      </c>
      <c r="L146" s="25">
        <v>72.443550109863281</v>
      </c>
      <c r="M146" s="25">
        <v>27.3182373046875</v>
      </c>
      <c r="N146" s="25">
        <v>85.97796630859375</v>
      </c>
      <c r="O146" s="25">
        <v>17.566688537597656</v>
      </c>
      <c r="P146" s="25">
        <v>2.8106701660156248</v>
      </c>
      <c r="Q146" s="25">
        <v>11.590968017578126</v>
      </c>
      <c r="R146" s="34" t="s">
        <v>120</v>
      </c>
      <c r="S146" s="21" t="s">
        <v>169</v>
      </c>
      <c r="T146">
        <v>87.46</v>
      </c>
      <c r="U146">
        <v>7.86</v>
      </c>
      <c r="V146" s="2">
        <f t="shared" si="9"/>
        <v>8.9869654699291118E-2</v>
      </c>
      <c r="W146">
        <v>1.51</v>
      </c>
      <c r="X146">
        <f>W146*(10000/1.18125)</f>
        <v>12783.068783068784</v>
      </c>
      <c r="Y146" s="2">
        <v>8.9869654699291118E-2</v>
      </c>
      <c r="Z146">
        <f t="shared" si="8"/>
        <v>1148.8099775316791</v>
      </c>
      <c r="AA146"/>
    </row>
    <row r="147" spans="1:27" s="16" customFormat="1" ht="15.75" x14ac:dyDescent="0.25">
      <c r="A147" s="77" t="s">
        <v>201</v>
      </c>
      <c r="B147" s="16" t="s">
        <v>29</v>
      </c>
      <c r="C147" s="20">
        <v>26</v>
      </c>
      <c r="D147" s="17">
        <v>1</v>
      </c>
      <c r="E147" s="22" t="s">
        <v>11</v>
      </c>
      <c r="F147" s="22">
        <v>500</v>
      </c>
      <c r="G147" s="41">
        <v>1.7</v>
      </c>
      <c r="H147" s="14" t="s">
        <v>144</v>
      </c>
      <c r="I147" s="18">
        <v>42073</v>
      </c>
      <c r="J147" s="25">
        <v>19.393936157226563</v>
      </c>
      <c r="K147" s="25">
        <v>8.3691625595092773</v>
      </c>
      <c r="L147" s="25">
        <v>78.007637023925781</v>
      </c>
      <c r="M147" s="25">
        <v>21.936500549316406</v>
      </c>
      <c r="N147" s="25">
        <v>86.770011901855469</v>
      </c>
      <c r="O147" s="25">
        <v>18.663734436035156</v>
      </c>
      <c r="P147" s="25">
        <v>2.986197509765625</v>
      </c>
      <c r="Q147" s="25">
        <v>12.481221923828125</v>
      </c>
      <c r="R147" s="34" t="s">
        <v>120</v>
      </c>
      <c r="S147" s="21" t="s">
        <v>170</v>
      </c>
      <c r="T147">
        <v>93.25</v>
      </c>
      <c r="U147">
        <v>7.3</v>
      </c>
      <c r="V147" s="2">
        <f t="shared" si="9"/>
        <v>7.8284182305630029E-2</v>
      </c>
      <c r="W147">
        <v>1.96</v>
      </c>
      <c r="X147">
        <f>W147*(10000/1.18125)</f>
        <v>16592.592592592591</v>
      </c>
      <c r="Y147" s="2">
        <v>7.8284182305630029E-2</v>
      </c>
      <c r="Z147">
        <f t="shared" si="8"/>
        <v>1298.9375434415649</v>
      </c>
      <c r="AA147"/>
    </row>
    <row r="148" spans="1:27" s="16" customFormat="1" ht="15.75" x14ac:dyDescent="0.25">
      <c r="A148" s="77" t="s">
        <v>198</v>
      </c>
      <c r="B148" s="16" t="s">
        <v>29</v>
      </c>
      <c r="C148" s="20">
        <v>27</v>
      </c>
      <c r="D148" s="17">
        <v>1</v>
      </c>
      <c r="E148" s="22" t="s">
        <v>11</v>
      </c>
      <c r="F148" s="22">
        <v>0</v>
      </c>
      <c r="G148" s="40">
        <v>1.7</v>
      </c>
      <c r="H148" s="14" t="s">
        <v>144</v>
      </c>
      <c r="I148" s="18">
        <v>42073</v>
      </c>
      <c r="J148" s="25">
        <v>19.493349075317383</v>
      </c>
      <c r="K148" s="25">
        <v>6.4167218208312988</v>
      </c>
      <c r="L148" s="25">
        <v>76.758216857910156</v>
      </c>
      <c r="M148" s="25">
        <v>21.927141189575195</v>
      </c>
      <c r="N148" s="25">
        <v>86.267982482910156</v>
      </c>
      <c r="O148" s="25">
        <v>19.084207534790039</v>
      </c>
      <c r="P148" s="25">
        <v>3.0534732055664064</v>
      </c>
      <c r="Q148" s="25">
        <v>12.281314697265625</v>
      </c>
      <c r="R148" s="34" t="s">
        <v>120</v>
      </c>
      <c r="S148" s="21" t="s">
        <v>171</v>
      </c>
      <c r="T148">
        <v>86.43</v>
      </c>
      <c r="U148">
        <v>8.5</v>
      </c>
      <c r="V148" s="2">
        <f t="shared" si="9"/>
        <v>9.834548189286127E-2</v>
      </c>
      <c r="W148">
        <v>0.76</v>
      </c>
      <c r="X148">
        <f>W148*(10000/1.18125)</f>
        <v>6433.862433862434</v>
      </c>
      <c r="Y148" s="2">
        <v>9.834548189286127E-2</v>
      </c>
      <c r="Z148">
        <f t="shared" si="8"/>
        <v>632.74130149057839</v>
      </c>
      <c r="AA148"/>
    </row>
    <row r="149" spans="1:27" s="16" customFormat="1" ht="15.75" x14ac:dyDescent="0.25">
      <c r="A149" s="77" t="s">
        <v>202</v>
      </c>
      <c r="B149" s="16" t="s">
        <v>29</v>
      </c>
      <c r="C149" s="20">
        <v>28</v>
      </c>
      <c r="D149" s="17">
        <v>1</v>
      </c>
      <c r="E149" s="22" t="s">
        <v>11</v>
      </c>
      <c r="F149" s="22">
        <v>100</v>
      </c>
      <c r="G149" s="42">
        <v>1.7</v>
      </c>
      <c r="H149" s="14" t="s">
        <v>144</v>
      </c>
      <c r="I149" s="18">
        <v>42073</v>
      </c>
      <c r="J149" s="25">
        <v>19.705638885498047</v>
      </c>
      <c r="K149" s="25">
        <v>7.2202129364013672</v>
      </c>
      <c r="L149" s="25">
        <v>78.954490661621094</v>
      </c>
      <c r="M149" s="25">
        <v>21.753931045532227</v>
      </c>
      <c r="N149" s="25">
        <v>86.312911987304688</v>
      </c>
      <c r="O149" s="25">
        <v>18.957622528076172</v>
      </c>
      <c r="P149" s="25">
        <v>3.0332196044921873</v>
      </c>
      <c r="Q149" s="25">
        <v>12.632718505859375</v>
      </c>
      <c r="R149" s="34" t="s">
        <v>120</v>
      </c>
      <c r="S149" s="21" t="s">
        <v>172</v>
      </c>
      <c r="T149">
        <v>83.15</v>
      </c>
      <c r="U149">
        <v>7</v>
      </c>
      <c r="V149" s="2">
        <f t="shared" si="9"/>
        <v>8.4185207456404079E-2</v>
      </c>
      <c r="W149">
        <v>1.42</v>
      </c>
      <c r="X149">
        <f>W149*(10000/1.18125)</f>
        <v>12021.164021164021</v>
      </c>
      <c r="Y149" s="2">
        <v>8.4185207456404079E-2</v>
      </c>
      <c r="Z149">
        <f t="shared" si="8"/>
        <v>1012.0041869891537</v>
      </c>
      <c r="AA149"/>
    </row>
    <row r="150" spans="1:27" s="16" customFormat="1" ht="15.75" x14ac:dyDescent="0.25">
      <c r="A150" s="77" t="s">
        <v>203</v>
      </c>
      <c r="B150" s="16" t="s">
        <v>29</v>
      </c>
      <c r="C150" s="20">
        <v>29</v>
      </c>
      <c r="D150" s="17">
        <v>1</v>
      </c>
      <c r="E150" s="22" t="s">
        <v>11</v>
      </c>
      <c r="F150" s="22">
        <v>350</v>
      </c>
      <c r="G150" s="40">
        <v>1.7</v>
      </c>
      <c r="H150" s="14" t="s">
        <v>144</v>
      </c>
      <c r="I150" s="18">
        <v>42073</v>
      </c>
      <c r="J150" s="25">
        <v>18.090961456298828</v>
      </c>
      <c r="K150" s="25">
        <v>15.704109191894531</v>
      </c>
      <c r="L150" s="25">
        <v>80.699302673339844</v>
      </c>
      <c r="M150" s="25">
        <v>21.442323684692383</v>
      </c>
      <c r="N150" s="25">
        <v>87.763534545898437</v>
      </c>
      <c r="O150" s="25">
        <v>19.346967697143555</v>
      </c>
      <c r="P150" s="25">
        <v>3.0955148315429688</v>
      </c>
      <c r="Q150" s="25">
        <v>12.911888427734375</v>
      </c>
      <c r="R150" s="34" t="s">
        <v>120</v>
      </c>
      <c r="S150" s="21" t="s">
        <v>173</v>
      </c>
      <c r="T150">
        <v>96.81</v>
      </c>
      <c r="U150">
        <v>8.02</v>
      </c>
      <c r="V150" s="2">
        <f t="shared" si="9"/>
        <v>8.2842681541163102E-2</v>
      </c>
      <c r="W150">
        <v>1.82</v>
      </c>
      <c r="X150">
        <f>W150*(10000/1.18125)</f>
        <v>15407.407407407409</v>
      </c>
      <c r="Y150" s="2">
        <v>8.2842681541163102E-2</v>
      </c>
      <c r="Z150">
        <f t="shared" si="8"/>
        <v>1276.3909452268094</v>
      </c>
      <c r="AA150"/>
    </row>
    <row r="151" spans="1:27" s="16" customFormat="1" ht="15.75" x14ac:dyDescent="0.25">
      <c r="A151" s="77" t="s">
        <v>204</v>
      </c>
      <c r="B151" s="16" t="s">
        <v>29</v>
      </c>
      <c r="C151" s="20">
        <v>30</v>
      </c>
      <c r="D151" s="17">
        <v>1</v>
      </c>
      <c r="E151" s="22" t="s">
        <v>11</v>
      </c>
      <c r="F151" s="22">
        <v>50</v>
      </c>
      <c r="G151" s="40">
        <v>1.7</v>
      </c>
      <c r="H151" s="14" t="s">
        <v>144</v>
      </c>
      <c r="I151" s="18">
        <v>42073</v>
      </c>
      <c r="J151" s="25">
        <v>20.463920593261719</v>
      </c>
      <c r="K151" s="25">
        <v>13.744145393371582</v>
      </c>
      <c r="L151" s="25">
        <v>77.4693603515625</v>
      </c>
      <c r="M151" s="25">
        <v>24.350187301635742</v>
      </c>
      <c r="N151" s="25">
        <v>86.97052001953125</v>
      </c>
      <c r="O151" s="25">
        <v>19.632766723632813</v>
      </c>
      <c r="P151" s="25">
        <v>3.1412426757812502</v>
      </c>
      <c r="Q151" s="25">
        <v>12.39509765625</v>
      </c>
      <c r="R151" s="34" t="s">
        <v>120</v>
      </c>
      <c r="S151" s="21" t="s">
        <v>174</v>
      </c>
      <c r="T151">
        <v>79.72</v>
      </c>
      <c r="U151">
        <v>8.39</v>
      </c>
      <c r="V151" s="2">
        <f t="shared" si="9"/>
        <v>0.10524335173105871</v>
      </c>
      <c r="W151">
        <v>0.85</v>
      </c>
      <c r="X151">
        <f>W151*(10000/1.2375)</f>
        <v>6868.6868686868684</v>
      </c>
      <c r="Y151" s="2">
        <v>0.10524335173105871</v>
      </c>
      <c r="Z151">
        <f t="shared" si="8"/>
        <v>722.88362805171641</v>
      </c>
      <c r="AA151"/>
    </row>
    <row r="152" spans="1:27" s="16" customFormat="1" ht="15.75" x14ac:dyDescent="0.25">
      <c r="A152" s="77" t="s">
        <v>201</v>
      </c>
      <c r="B152" s="16" t="s">
        <v>29</v>
      </c>
      <c r="C152" s="20">
        <v>115</v>
      </c>
      <c r="D152" s="17">
        <v>2</v>
      </c>
      <c r="E152" s="22" t="s">
        <v>11</v>
      </c>
      <c r="F152" s="22">
        <v>500</v>
      </c>
      <c r="G152" s="41">
        <v>1.7</v>
      </c>
      <c r="H152" s="14" t="s">
        <v>144</v>
      </c>
      <c r="I152" s="18">
        <v>42073</v>
      </c>
      <c r="J152" s="25">
        <v>16.559623718261719</v>
      </c>
      <c r="K152" s="25">
        <v>14.115711212158203</v>
      </c>
      <c r="L152" s="25">
        <v>81.245506286621094</v>
      </c>
      <c r="M152" s="25">
        <v>20.724674224853516</v>
      </c>
      <c r="N152" s="25">
        <v>88.521575927734375</v>
      </c>
      <c r="O152" s="25">
        <v>24.391603469848633</v>
      </c>
      <c r="P152" s="25">
        <v>3.9026565551757812</v>
      </c>
      <c r="Q152" s="25">
        <v>12.999281005859375</v>
      </c>
      <c r="R152" s="34" t="s">
        <v>120</v>
      </c>
      <c r="S152" s="21" t="s">
        <v>175</v>
      </c>
      <c r="T152">
        <v>123.66</v>
      </c>
      <c r="U152">
        <v>8.6</v>
      </c>
      <c r="V152" s="2">
        <f t="shared" si="9"/>
        <v>6.9545528060811906E-2</v>
      </c>
      <c r="W152">
        <v>2.4</v>
      </c>
      <c r="X152">
        <f>W152*(10000/1.18125)</f>
        <v>20317.460317460318</v>
      </c>
      <c r="Y152" s="2">
        <v>6.9545528060811906E-2</v>
      </c>
      <c r="Z152">
        <f t="shared" si="8"/>
        <v>1412.9885066323689</v>
      </c>
      <c r="AA152"/>
    </row>
    <row r="153" spans="1:27" s="16" customFormat="1" ht="15.75" x14ac:dyDescent="0.25">
      <c r="A153" s="77" t="s">
        <v>198</v>
      </c>
      <c r="B153" s="16" t="s">
        <v>29</v>
      </c>
      <c r="C153" s="20">
        <v>116</v>
      </c>
      <c r="D153" s="17">
        <v>2</v>
      </c>
      <c r="E153" s="22" t="s">
        <v>11</v>
      </c>
      <c r="F153" s="22">
        <v>0</v>
      </c>
      <c r="G153" s="40">
        <v>1.7</v>
      </c>
      <c r="H153" s="14" t="s">
        <v>144</v>
      </c>
      <c r="I153" s="18">
        <v>42073</v>
      </c>
      <c r="J153" s="25">
        <v>18.416183471679688</v>
      </c>
      <c r="K153" s="25">
        <v>7.2462019920349121</v>
      </c>
      <c r="L153" s="25">
        <v>77.904136657714844</v>
      </c>
      <c r="M153" s="25">
        <v>21.578475952148438</v>
      </c>
      <c r="N153" s="25">
        <v>86.735366821289062</v>
      </c>
      <c r="O153" s="25">
        <v>20.3533935546875</v>
      </c>
      <c r="P153" s="25">
        <v>3.2565429687499998</v>
      </c>
      <c r="Q153" s="25">
        <v>12.464661865234376</v>
      </c>
      <c r="R153" s="34" t="s">
        <v>120</v>
      </c>
      <c r="S153" s="21" t="s">
        <v>176</v>
      </c>
      <c r="T153">
        <v>104.94</v>
      </c>
      <c r="U153">
        <v>8.5</v>
      </c>
      <c r="V153" s="2">
        <f t="shared" si="9"/>
        <v>8.0998665904326278E-2</v>
      </c>
      <c r="W153">
        <v>1.1599999999999999</v>
      </c>
      <c r="X153">
        <f>W153*(10000/1.18125)</f>
        <v>9820.1058201058204</v>
      </c>
      <c r="Y153" s="2">
        <v>8.0998665904326278E-2</v>
      </c>
      <c r="Z153">
        <f t="shared" si="8"/>
        <v>795.41547046788139</v>
      </c>
      <c r="AA153"/>
    </row>
    <row r="154" spans="1:27" s="16" customFormat="1" ht="15.75" x14ac:dyDescent="0.25">
      <c r="A154" s="77" t="s">
        <v>203</v>
      </c>
      <c r="B154" s="16" t="s">
        <v>29</v>
      </c>
      <c r="C154" s="20">
        <v>117</v>
      </c>
      <c r="D154" s="17">
        <v>2</v>
      </c>
      <c r="E154" s="22" t="s">
        <v>11</v>
      </c>
      <c r="F154" s="22">
        <v>350</v>
      </c>
      <c r="G154" s="41">
        <v>1.7</v>
      </c>
      <c r="H154" s="14" t="s">
        <v>144</v>
      </c>
      <c r="I154" s="18">
        <v>42073</v>
      </c>
      <c r="J154" s="25">
        <v>19.433460235595703</v>
      </c>
      <c r="K154" s="25">
        <v>17.833690643310547</v>
      </c>
      <c r="L154" s="25">
        <v>78.268409729003906</v>
      </c>
      <c r="M154" s="25">
        <v>23.833810806274414</v>
      </c>
      <c r="N154" s="25">
        <v>87.263137817382812</v>
      </c>
      <c r="O154" s="25">
        <v>19.907505035400391</v>
      </c>
      <c r="P154" s="25">
        <v>3.1852008056640626</v>
      </c>
      <c r="Q154" s="25">
        <v>12.522945556640625</v>
      </c>
      <c r="R154" s="34" t="s">
        <v>120</v>
      </c>
      <c r="S154" s="21" t="s">
        <v>177</v>
      </c>
      <c r="T154">
        <v>109.88</v>
      </c>
      <c r="U154">
        <v>7.9</v>
      </c>
      <c r="V154" s="2">
        <f t="shared" si="9"/>
        <v>7.1896614488532948E-2</v>
      </c>
      <c r="W154">
        <v>2.0099999999999998</v>
      </c>
      <c r="X154">
        <f>W154*(10000/1.18125)</f>
        <v>17015.873015873014</v>
      </c>
      <c r="Y154" s="2">
        <v>7.1896614488532948E-2</v>
      </c>
      <c r="Z154">
        <f t="shared" ref="Z154:Z164" si="10">(X154*Y154)</f>
        <v>1223.3836624080525</v>
      </c>
      <c r="AA154"/>
    </row>
    <row r="155" spans="1:27" s="16" customFormat="1" ht="15.75" x14ac:dyDescent="0.25">
      <c r="A155" s="77" t="s">
        <v>202</v>
      </c>
      <c r="B155" s="16" t="s">
        <v>29</v>
      </c>
      <c r="C155" s="20">
        <v>118</v>
      </c>
      <c r="D155" s="17">
        <v>2</v>
      </c>
      <c r="E155" s="22" t="s">
        <v>11</v>
      </c>
      <c r="F155" s="22">
        <v>100</v>
      </c>
      <c r="G155" s="41">
        <v>1.7</v>
      </c>
      <c r="H155" s="14" t="s">
        <v>144</v>
      </c>
      <c r="I155" s="18">
        <v>42073</v>
      </c>
      <c r="J155" s="25">
        <v>18.734079360961914</v>
      </c>
      <c r="K155" s="25">
        <v>8.35009765625</v>
      </c>
      <c r="L155" s="25">
        <v>79.630172729492188</v>
      </c>
      <c r="M155" s="25">
        <v>21.788837432861328</v>
      </c>
      <c r="N155" s="25">
        <v>86.631668090820313</v>
      </c>
      <c r="O155" s="25">
        <v>20.835861206054687</v>
      </c>
      <c r="P155" s="25">
        <v>3.3337377929687499</v>
      </c>
      <c r="Q155" s="25">
        <v>12.74082763671875</v>
      </c>
      <c r="R155" s="34" t="s">
        <v>120</v>
      </c>
      <c r="S155" s="21" t="s">
        <v>178</v>
      </c>
      <c r="T155">
        <v>116.18</v>
      </c>
      <c r="U155">
        <v>8.9</v>
      </c>
      <c r="V155" s="2">
        <f t="shared" si="9"/>
        <v>7.660526768807023E-2</v>
      </c>
      <c r="W155">
        <v>1.91</v>
      </c>
      <c r="X155">
        <f>W155*(10000/1.18125)</f>
        <v>16169.312169312168</v>
      </c>
      <c r="Y155" s="2">
        <v>7.660526768807023E-2</v>
      </c>
      <c r="Z155">
        <f t="shared" si="10"/>
        <v>1238.6544870621303</v>
      </c>
      <c r="AA155"/>
    </row>
    <row r="156" spans="1:27" s="16" customFormat="1" ht="15.75" x14ac:dyDescent="0.25">
      <c r="A156" s="77" t="s">
        <v>204</v>
      </c>
      <c r="B156" s="16" t="s">
        <v>29</v>
      </c>
      <c r="C156" s="20">
        <v>119</v>
      </c>
      <c r="D156" s="17">
        <v>2</v>
      </c>
      <c r="E156" s="22" t="s">
        <v>11</v>
      </c>
      <c r="F156" s="22">
        <v>50</v>
      </c>
      <c r="G156" s="40">
        <v>1.7</v>
      </c>
      <c r="H156" s="14" t="s">
        <v>144</v>
      </c>
      <c r="I156" s="18">
        <v>42073</v>
      </c>
      <c r="J156" s="25">
        <v>19.624561309814453</v>
      </c>
      <c r="K156" s="25">
        <v>9.8913726806640625</v>
      </c>
      <c r="L156" s="25">
        <v>78.113533020019531</v>
      </c>
      <c r="M156" s="25">
        <v>20.381622314453125</v>
      </c>
      <c r="N156" s="25">
        <v>85.637016296386719</v>
      </c>
      <c r="O156" s="25">
        <v>18.647785186767578</v>
      </c>
      <c r="P156" s="25">
        <v>2.9836456298828127</v>
      </c>
      <c r="Q156" s="25">
        <v>12.498165283203125</v>
      </c>
      <c r="R156" s="34" t="s">
        <v>120</v>
      </c>
      <c r="S156" s="21" t="s">
        <v>179</v>
      </c>
      <c r="T156">
        <v>119.59</v>
      </c>
      <c r="U156">
        <v>9</v>
      </c>
      <c r="V156" s="2">
        <f t="shared" si="9"/>
        <v>7.5257128522451713E-2</v>
      </c>
      <c r="W156">
        <v>1.75</v>
      </c>
      <c r="X156">
        <f>W156*(10000/1.18125)</f>
        <v>14814.814814814816</v>
      </c>
      <c r="Y156" s="2">
        <v>7.5257128522451713E-2</v>
      </c>
      <c r="Z156">
        <f t="shared" si="10"/>
        <v>1114.9204225548403</v>
      </c>
      <c r="AA156"/>
    </row>
    <row r="157" spans="1:27" s="16" customFormat="1" ht="15.75" x14ac:dyDescent="0.25">
      <c r="A157" s="77" t="s">
        <v>200</v>
      </c>
      <c r="B157" s="16" t="s">
        <v>29</v>
      </c>
      <c r="C157" s="20">
        <v>120</v>
      </c>
      <c r="D157" s="17">
        <v>2</v>
      </c>
      <c r="E157" s="22" t="s">
        <v>11</v>
      </c>
      <c r="F157" s="22">
        <v>200</v>
      </c>
      <c r="G157" s="41">
        <v>1.7</v>
      </c>
      <c r="H157" s="14" t="s">
        <v>144</v>
      </c>
      <c r="I157" s="18">
        <v>42073</v>
      </c>
      <c r="J157" s="25">
        <v>18.699245452880859</v>
      </c>
      <c r="K157" s="25">
        <v>6.709467887878418</v>
      </c>
      <c r="L157" s="25">
        <v>77.593109130859375</v>
      </c>
      <c r="M157" s="25">
        <v>20.357038497924805</v>
      </c>
      <c r="N157" s="25">
        <v>85.699989318847656</v>
      </c>
      <c r="O157" s="25">
        <v>19.075202941894531</v>
      </c>
      <c r="P157" s="25">
        <v>3.052032470703125</v>
      </c>
      <c r="Q157" s="25">
        <v>12.4148974609375</v>
      </c>
      <c r="R157" s="34" t="s">
        <v>120</v>
      </c>
      <c r="S157" s="21" t="s">
        <v>180</v>
      </c>
      <c r="T157">
        <v>108.41</v>
      </c>
      <c r="U157">
        <v>9.5</v>
      </c>
      <c r="V157" s="2">
        <f t="shared" si="9"/>
        <v>8.7630292408449412E-2</v>
      </c>
      <c r="W157">
        <v>1.47</v>
      </c>
      <c r="X157">
        <f>W157*(10000/1.2375)</f>
        <v>11878.787878787878</v>
      </c>
      <c r="Y157" s="2">
        <v>8.7630292408449412E-2</v>
      </c>
      <c r="Z157">
        <f t="shared" si="10"/>
        <v>1040.9416552761263</v>
      </c>
      <c r="AA157"/>
    </row>
    <row r="158" spans="1:27" s="16" customFormat="1" ht="15.75" x14ac:dyDescent="0.25">
      <c r="A158" s="77" t="s">
        <v>204</v>
      </c>
      <c r="B158" s="16" t="s">
        <v>29</v>
      </c>
      <c r="C158" s="20">
        <v>145</v>
      </c>
      <c r="D158" s="17">
        <v>3</v>
      </c>
      <c r="E158" s="22" t="s">
        <v>11</v>
      </c>
      <c r="F158" s="22">
        <v>50</v>
      </c>
      <c r="G158" s="40">
        <v>1.7</v>
      </c>
      <c r="H158" s="14" t="s">
        <v>144</v>
      </c>
      <c r="I158" s="18">
        <v>42073</v>
      </c>
      <c r="J158" s="25">
        <v>19.417797088623047</v>
      </c>
      <c r="K158" s="25">
        <v>8.609309196472168</v>
      </c>
      <c r="L158" s="25">
        <v>78.953956604003906</v>
      </c>
      <c r="M158" s="25">
        <v>22.480785369873047</v>
      </c>
      <c r="N158" s="25">
        <v>86.358367919921875</v>
      </c>
      <c r="O158" s="25">
        <v>20.555570602416992</v>
      </c>
      <c r="P158" s="25">
        <v>3.2888912963867187</v>
      </c>
      <c r="Q158" s="25">
        <v>12.632633056640625</v>
      </c>
      <c r="R158" s="34" t="s">
        <v>120</v>
      </c>
      <c r="S158" s="21" t="s">
        <v>181</v>
      </c>
      <c r="T158">
        <v>120.79</v>
      </c>
      <c r="U158">
        <v>9.51</v>
      </c>
      <c r="V158" s="2">
        <f t="shared" si="9"/>
        <v>7.8731683086348203E-2</v>
      </c>
      <c r="W158">
        <v>1.85</v>
      </c>
      <c r="X158">
        <f>W158*(10000/1.18125)</f>
        <v>15661.375661375663</v>
      </c>
      <c r="Y158" s="2">
        <v>7.8731683086348203E-2</v>
      </c>
      <c r="Z158">
        <f t="shared" si="10"/>
        <v>1233.0464652676758</v>
      </c>
      <c r="AA158"/>
    </row>
    <row r="159" spans="1:27" s="16" customFormat="1" ht="15.75" x14ac:dyDescent="0.25">
      <c r="A159" s="77" t="s">
        <v>201</v>
      </c>
      <c r="B159" s="16" t="s">
        <v>29</v>
      </c>
      <c r="C159" s="20">
        <v>146</v>
      </c>
      <c r="D159" s="17">
        <v>3</v>
      </c>
      <c r="E159" s="22" t="s">
        <v>11</v>
      </c>
      <c r="F159" s="22">
        <v>500</v>
      </c>
      <c r="G159" s="41">
        <v>1.7</v>
      </c>
      <c r="H159" s="14" t="s">
        <v>144</v>
      </c>
      <c r="I159" s="18">
        <v>42073</v>
      </c>
      <c r="J159" s="25">
        <v>17.481891632080078</v>
      </c>
      <c r="K159" s="25">
        <v>13.198162078857422</v>
      </c>
      <c r="L159" s="25">
        <v>81.240737915039063</v>
      </c>
      <c r="M159" s="25">
        <v>21.146398544311523</v>
      </c>
      <c r="N159" s="25">
        <v>87.654106140136719</v>
      </c>
      <c r="O159" s="25">
        <v>19.969133377075195</v>
      </c>
      <c r="P159" s="25">
        <v>3.1950613403320314</v>
      </c>
      <c r="Q159" s="25">
        <v>12.99851806640625</v>
      </c>
      <c r="R159" s="34" t="s">
        <v>120</v>
      </c>
      <c r="S159" s="21" t="s">
        <v>182</v>
      </c>
      <c r="T159">
        <v>117.56</v>
      </c>
      <c r="U159">
        <v>9.1300000000000008</v>
      </c>
      <c r="V159" s="2">
        <f t="shared" si="9"/>
        <v>7.7662470227968697E-2</v>
      </c>
      <c r="W159">
        <v>2.08</v>
      </c>
      <c r="X159">
        <f>W159*(10000/1.18125)</f>
        <v>17608.465608465609</v>
      </c>
      <c r="Y159" s="2">
        <v>7.7662470227968697E-2</v>
      </c>
      <c r="Z159">
        <f t="shared" si="10"/>
        <v>1367.5169360776711</v>
      </c>
      <c r="AA159"/>
    </row>
    <row r="160" spans="1:27" s="16" customFormat="1" ht="15.75" x14ac:dyDescent="0.25">
      <c r="A160" s="77" t="s">
        <v>198</v>
      </c>
      <c r="B160" s="16" t="s">
        <v>29</v>
      </c>
      <c r="C160" s="20">
        <v>147</v>
      </c>
      <c r="D160" s="17">
        <v>3</v>
      </c>
      <c r="E160" s="22" t="s">
        <v>11</v>
      </c>
      <c r="F160" s="22">
        <v>0</v>
      </c>
      <c r="G160" s="40">
        <v>1.7</v>
      </c>
      <c r="H160" s="14" t="s">
        <v>144</v>
      </c>
      <c r="I160" s="18">
        <v>42073</v>
      </c>
      <c r="J160" s="25">
        <v>21.083242416381836</v>
      </c>
      <c r="K160" s="25">
        <v>6.5204858779907227</v>
      </c>
      <c r="L160" s="25">
        <v>77.165939331054687</v>
      </c>
      <c r="M160" s="25">
        <v>22.418481826782227</v>
      </c>
      <c r="N160" s="25">
        <v>86.620460510253906</v>
      </c>
      <c r="O160" s="25">
        <v>18.401157379150391</v>
      </c>
      <c r="P160" s="25">
        <v>2.9441851806640624</v>
      </c>
      <c r="Q160" s="25">
        <v>12.34655029296875</v>
      </c>
      <c r="R160" s="34" t="s">
        <v>120</v>
      </c>
      <c r="S160" s="25"/>
      <c r="T160">
        <v>105.09</v>
      </c>
      <c r="U160">
        <v>8.0299999999999994</v>
      </c>
      <c r="V160" s="2">
        <f t="shared" si="9"/>
        <v>7.6410695594252537E-2</v>
      </c>
      <c r="W160">
        <v>1.79</v>
      </c>
      <c r="X160">
        <f>W160*(10000/1.18125)</f>
        <v>15153.439153439154</v>
      </c>
      <c r="Y160" s="2">
        <v>7.6410695594252537E-2</v>
      </c>
      <c r="Z160">
        <f t="shared" si="10"/>
        <v>1157.8848263594671</v>
      </c>
      <c r="AA160"/>
    </row>
    <row r="161" spans="1:27" s="16" customFormat="1" ht="15.75" x14ac:dyDescent="0.25">
      <c r="A161" s="77" t="s">
        <v>200</v>
      </c>
      <c r="B161" s="16" t="s">
        <v>29</v>
      </c>
      <c r="C161" s="20">
        <v>148</v>
      </c>
      <c r="D161" s="17">
        <v>3</v>
      </c>
      <c r="E161" s="22" t="s">
        <v>11</v>
      </c>
      <c r="F161" s="22">
        <v>200</v>
      </c>
      <c r="G161" s="41">
        <v>1.7</v>
      </c>
      <c r="H161" s="14" t="s">
        <v>144</v>
      </c>
      <c r="I161" s="18">
        <v>42073</v>
      </c>
      <c r="J161" s="25">
        <v>19.581232070922852</v>
      </c>
      <c r="K161" s="25">
        <v>9.9423999786376953</v>
      </c>
      <c r="L161" s="25">
        <v>78.1368408203125</v>
      </c>
      <c r="M161" s="25">
        <v>21.878257751464844</v>
      </c>
      <c r="N161" s="25">
        <v>85.618812561035156</v>
      </c>
      <c r="O161" s="25">
        <v>16.902711868286133</v>
      </c>
      <c r="P161" s="25">
        <v>2.7044338989257812</v>
      </c>
      <c r="Q161" s="25">
        <v>12.50189453125</v>
      </c>
      <c r="R161" s="34" t="s">
        <v>120</v>
      </c>
      <c r="S161" s="21" t="s">
        <v>183</v>
      </c>
      <c r="T161">
        <v>101.87</v>
      </c>
      <c r="U161">
        <v>7.37</v>
      </c>
      <c r="V161" s="2">
        <f t="shared" si="9"/>
        <v>7.2347109060567391E-2</v>
      </c>
      <c r="W161">
        <v>2.2400000000000002</v>
      </c>
      <c r="X161">
        <f>W161*(10000/1.18125)</f>
        <v>18962.962962962964</v>
      </c>
      <c r="Y161" s="2">
        <v>7.2347109060567391E-2</v>
      </c>
      <c r="Z161">
        <f t="shared" si="10"/>
        <v>1371.9155495929817</v>
      </c>
      <c r="AA161"/>
    </row>
    <row r="162" spans="1:27" s="16" customFormat="1" ht="15.75" x14ac:dyDescent="0.25">
      <c r="A162" s="77" t="s">
        <v>203</v>
      </c>
      <c r="B162" s="16" t="s">
        <v>29</v>
      </c>
      <c r="C162" s="20">
        <v>149</v>
      </c>
      <c r="D162" s="17">
        <v>3</v>
      </c>
      <c r="E162" s="22" t="s">
        <v>11</v>
      </c>
      <c r="F162" s="22">
        <v>350</v>
      </c>
      <c r="G162" s="40">
        <v>1.7</v>
      </c>
      <c r="H162" s="14" t="s">
        <v>144</v>
      </c>
      <c r="I162" s="18">
        <v>42073</v>
      </c>
      <c r="J162" s="25">
        <v>18.192743301391602</v>
      </c>
      <c r="K162" s="25">
        <v>10.929350852966309</v>
      </c>
      <c r="L162" s="25">
        <v>80.400245666503906</v>
      </c>
      <c r="M162" s="25">
        <v>20.595773696899414</v>
      </c>
      <c r="N162" s="25">
        <v>86.966255187988281</v>
      </c>
      <c r="O162" s="25">
        <v>18.918649673461914</v>
      </c>
      <c r="P162" s="25">
        <v>3.0269839477539064</v>
      </c>
      <c r="Q162" s="25">
        <v>12.864039306640626</v>
      </c>
      <c r="R162" s="34" t="s">
        <v>120</v>
      </c>
      <c r="S162" s="21" t="s">
        <v>184</v>
      </c>
      <c r="T162">
        <v>145.66</v>
      </c>
      <c r="U162">
        <v>9.43</v>
      </c>
      <c r="V162" s="2">
        <f t="shared" ref="V162:V164" si="11">U162/T162</f>
        <v>6.4739805025401623E-2</v>
      </c>
      <c r="W162">
        <v>2.41</v>
      </c>
      <c r="X162">
        <f>W162*(10000/1.18125)</f>
        <v>20402.116402116404</v>
      </c>
      <c r="Y162" s="2">
        <v>6.4739805025401623E-2</v>
      </c>
      <c r="Z162">
        <f t="shared" si="10"/>
        <v>1320.8290379785644</v>
      </c>
      <c r="AA162"/>
    </row>
    <row r="163" spans="1:27" s="16" customFormat="1" ht="15.75" x14ac:dyDescent="0.25">
      <c r="A163" s="77" t="s">
        <v>202</v>
      </c>
      <c r="B163" s="16" t="s">
        <v>29</v>
      </c>
      <c r="C163" s="20">
        <v>150</v>
      </c>
      <c r="D163" s="17">
        <v>3</v>
      </c>
      <c r="E163" s="22" t="s">
        <v>11</v>
      </c>
      <c r="F163" s="22">
        <v>100</v>
      </c>
      <c r="G163" s="41">
        <v>1.7</v>
      </c>
      <c r="H163" s="14" t="s">
        <v>144</v>
      </c>
      <c r="I163" s="18">
        <v>42073</v>
      </c>
      <c r="J163" s="25">
        <v>19.235118865966797</v>
      </c>
      <c r="K163" s="25">
        <v>7.3933019638061523</v>
      </c>
      <c r="L163" s="25">
        <v>78.8192138671875</v>
      </c>
      <c r="M163" s="25">
        <v>21.425273895263672</v>
      </c>
      <c r="N163" s="25">
        <v>85.998001098632812</v>
      </c>
      <c r="O163" s="25">
        <v>17.73052978515625</v>
      </c>
      <c r="P163" s="25">
        <v>2.8368847656249998</v>
      </c>
      <c r="Q163" s="25">
        <v>12.61107421875</v>
      </c>
      <c r="R163" s="34" t="s">
        <v>120</v>
      </c>
      <c r="S163" s="21" t="s">
        <v>185</v>
      </c>
      <c r="T163">
        <v>120.82</v>
      </c>
      <c r="U163">
        <v>9.9700000000000006</v>
      </c>
      <c r="V163" s="2">
        <f t="shared" si="11"/>
        <v>8.2519450422115559E-2</v>
      </c>
      <c r="W163">
        <v>1.3</v>
      </c>
      <c r="X163">
        <f>W163*(10000/1.2375)</f>
        <v>10505.050505050505</v>
      </c>
      <c r="Y163" s="2">
        <v>8.2519450422115559E-2</v>
      </c>
      <c r="Z163">
        <f t="shared" si="10"/>
        <v>866.87099433333515</v>
      </c>
      <c r="AA163"/>
    </row>
    <row r="164" spans="1:27" s="16" customFormat="1" ht="15.75" x14ac:dyDescent="0.25">
      <c r="A164" s="77" t="s">
        <v>203</v>
      </c>
      <c r="B164" s="16" t="s">
        <v>29</v>
      </c>
      <c r="C164" s="20">
        <v>277</v>
      </c>
      <c r="D164" s="17">
        <v>4</v>
      </c>
      <c r="E164" s="22" t="s">
        <v>11</v>
      </c>
      <c r="F164" s="22">
        <v>350</v>
      </c>
      <c r="G164" s="40">
        <v>1.7</v>
      </c>
      <c r="H164" s="14" t="s">
        <v>144</v>
      </c>
      <c r="I164" s="18">
        <v>42073</v>
      </c>
      <c r="J164" s="25">
        <v>18.919776916503906</v>
      </c>
      <c r="K164" s="25">
        <v>11.058065414428711</v>
      </c>
      <c r="L164" s="25">
        <v>78.653900146484375</v>
      </c>
      <c r="M164" s="25">
        <v>21.138238906860352</v>
      </c>
      <c r="N164" s="25">
        <v>86.831092834472656</v>
      </c>
      <c r="O164" s="25">
        <v>20.505691528320312</v>
      </c>
      <c r="P164" s="25">
        <v>3.2809106445312501</v>
      </c>
      <c r="Q164" s="25">
        <v>12.584624023437501</v>
      </c>
      <c r="R164" s="34" t="s">
        <v>120</v>
      </c>
      <c r="S164" s="21" t="s">
        <v>186</v>
      </c>
      <c r="T164">
        <v>123.97</v>
      </c>
      <c r="U164">
        <v>9.9600000000000009</v>
      </c>
      <c r="V164" s="2">
        <f t="shared" si="11"/>
        <v>8.0342018230216999E-2</v>
      </c>
      <c r="W164">
        <v>2.1</v>
      </c>
      <c r="X164">
        <f>W164*(10000/1.18125)</f>
        <v>17777.777777777777</v>
      </c>
      <c r="Y164" s="2">
        <v>8.0342018230216999E-2</v>
      </c>
      <c r="Z164">
        <f t="shared" si="10"/>
        <v>1428.3025463149688</v>
      </c>
      <c r="AA164"/>
    </row>
    <row r="165" spans="1:27" s="16" customFormat="1" ht="15.75" x14ac:dyDescent="0.25">
      <c r="A165" s="77" t="s">
        <v>200</v>
      </c>
      <c r="B165" s="16" t="s">
        <v>29</v>
      </c>
      <c r="C165" s="20">
        <v>278</v>
      </c>
      <c r="D165" s="17">
        <v>4</v>
      </c>
      <c r="E165" s="22" t="s">
        <v>11</v>
      </c>
      <c r="F165" s="22">
        <v>200</v>
      </c>
      <c r="G165" s="41">
        <v>1.7</v>
      </c>
      <c r="H165" s="14" t="s">
        <v>144</v>
      </c>
      <c r="I165" s="18">
        <v>42073</v>
      </c>
      <c r="J165" s="25">
        <v>19.774324417114258</v>
      </c>
      <c r="K165" s="25">
        <v>11.179892539978027</v>
      </c>
      <c r="L165" s="25">
        <v>77.987136840820313</v>
      </c>
      <c r="M165" s="25">
        <v>22.08195686340332</v>
      </c>
      <c r="N165" s="25">
        <v>87.483192443847656</v>
      </c>
      <c r="O165" s="25">
        <v>18.379062652587891</v>
      </c>
      <c r="P165" s="25">
        <v>2.9406500244140625</v>
      </c>
      <c r="Q165" s="25">
        <v>12.47794189453125</v>
      </c>
      <c r="R165" s="34" t="s">
        <v>120</v>
      </c>
      <c r="S165" s="21" t="s">
        <v>187</v>
      </c>
      <c r="T165"/>
      <c r="U165"/>
      <c r="V165" s="2"/>
      <c r="W165">
        <v>1.28</v>
      </c>
      <c r="X165">
        <f>W165*(10000/1.18125)</f>
        <v>10835.978835978836</v>
      </c>
      <c r="Y165" s="2"/>
      <c r="Z165"/>
      <c r="AA165"/>
    </row>
    <row r="166" spans="1:27" s="16" customFormat="1" ht="15.75" x14ac:dyDescent="0.25">
      <c r="A166" s="77" t="s">
        <v>202</v>
      </c>
      <c r="B166" s="16" t="s">
        <v>29</v>
      </c>
      <c r="C166" s="20">
        <v>279</v>
      </c>
      <c r="D166" s="17">
        <v>4</v>
      </c>
      <c r="E166" s="22" t="s">
        <v>11</v>
      </c>
      <c r="F166" s="22">
        <v>100</v>
      </c>
      <c r="G166" s="40">
        <v>1.7</v>
      </c>
      <c r="H166" s="14" t="s">
        <v>144</v>
      </c>
      <c r="I166" s="18">
        <v>42073</v>
      </c>
      <c r="J166" s="25">
        <v>20.826894760131836</v>
      </c>
      <c r="K166" s="25">
        <v>17.866497039794922</v>
      </c>
      <c r="L166" s="25">
        <v>78.353240966796875</v>
      </c>
      <c r="M166" s="25">
        <v>25.238723754882812</v>
      </c>
      <c r="N166" s="25">
        <v>87.185844421386719</v>
      </c>
      <c r="O166" s="25">
        <v>16.347789764404297</v>
      </c>
      <c r="P166" s="25">
        <v>2.6156463623046875</v>
      </c>
      <c r="Q166" s="25">
        <v>12.5365185546875</v>
      </c>
      <c r="R166" s="34" t="s">
        <v>120</v>
      </c>
      <c r="S166" s="21" t="s">
        <v>188</v>
      </c>
      <c r="T166">
        <v>95.84</v>
      </c>
      <c r="U166">
        <v>7.98</v>
      </c>
      <c r="V166" s="2">
        <f t="shared" ref="V166:V229" si="12">U166/T166</f>
        <v>8.3263772954924875E-2</v>
      </c>
      <c r="W166">
        <v>1.41</v>
      </c>
      <c r="X166">
        <f>W166*(10000/1.18125)</f>
        <v>11936.507936507936</v>
      </c>
      <c r="Y166" s="2">
        <v>8.3263772954924875E-2</v>
      </c>
      <c r="Z166">
        <f t="shared" ref="Z166:Z197" si="13">(X166*Y166)</f>
        <v>993.8786867000556</v>
      </c>
      <c r="AA166"/>
    </row>
    <row r="167" spans="1:27" s="16" customFormat="1" ht="15.75" x14ac:dyDescent="0.25">
      <c r="A167" s="77" t="s">
        <v>201</v>
      </c>
      <c r="B167" s="16" t="s">
        <v>29</v>
      </c>
      <c r="C167" s="20">
        <v>280</v>
      </c>
      <c r="D167" s="17">
        <v>4</v>
      </c>
      <c r="E167" s="22" t="s">
        <v>11</v>
      </c>
      <c r="F167" s="22">
        <v>500</v>
      </c>
      <c r="G167" s="40">
        <v>1.7</v>
      </c>
      <c r="H167" s="14" t="s">
        <v>144</v>
      </c>
      <c r="I167" s="18">
        <v>42073</v>
      </c>
      <c r="J167" s="25">
        <v>19.277572631835938</v>
      </c>
      <c r="K167" s="25">
        <v>13.727455139160156</v>
      </c>
      <c r="L167" s="25">
        <v>80.804847717285156</v>
      </c>
      <c r="M167" s="25">
        <v>22.731052398681641</v>
      </c>
      <c r="N167" s="25">
        <v>87.402076721191406</v>
      </c>
      <c r="O167" s="25">
        <v>20.650402069091797</v>
      </c>
      <c r="P167" s="25">
        <v>3.3040643310546876</v>
      </c>
      <c r="Q167" s="25">
        <v>12.928775634765625</v>
      </c>
      <c r="R167" s="34" t="s">
        <v>120</v>
      </c>
      <c r="S167" s="21" t="s">
        <v>189</v>
      </c>
      <c r="T167">
        <v>108.46</v>
      </c>
      <c r="U167">
        <v>7.89</v>
      </c>
      <c r="V167" s="2">
        <f t="shared" si="12"/>
        <v>7.2745712705144752E-2</v>
      </c>
      <c r="W167">
        <v>2.97</v>
      </c>
      <c r="X167">
        <f>W167*(10000/1.18125)</f>
        <v>25142.857142857145</v>
      </c>
      <c r="Y167" s="2">
        <v>7.2745712705144752E-2</v>
      </c>
      <c r="Z167">
        <f t="shared" si="13"/>
        <v>1829.0350623007826</v>
      </c>
      <c r="AA167"/>
    </row>
    <row r="168" spans="1:27" s="16" customFormat="1" ht="15.75" x14ac:dyDescent="0.25">
      <c r="A168" s="77" t="s">
        <v>198</v>
      </c>
      <c r="B168" s="16" t="s">
        <v>29</v>
      </c>
      <c r="C168" s="20">
        <v>281</v>
      </c>
      <c r="D168" s="17">
        <v>4</v>
      </c>
      <c r="E168" s="22" t="s">
        <v>11</v>
      </c>
      <c r="F168" s="22">
        <v>0</v>
      </c>
      <c r="G168" s="41">
        <v>1.7</v>
      </c>
      <c r="H168" s="14" t="s">
        <v>144</v>
      </c>
      <c r="I168" s="18">
        <v>42073</v>
      </c>
      <c r="J168" s="25">
        <v>21.087301254272461</v>
      </c>
      <c r="K168" s="25">
        <v>11.957242965698242</v>
      </c>
      <c r="L168" s="25">
        <v>77.02618408203125</v>
      </c>
      <c r="M168" s="25">
        <v>25.529632568359375</v>
      </c>
      <c r="N168" s="25">
        <v>86.958938598632813</v>
      </c>
      <c r="O168" s="25">
        <v>19.776147842407227</v>
      </c>
      <c r="P168" s="25">
        <v>3.1641836547851563</v>
      </c>
      <c r="Q168" s="25">
        <v>12.324189453125001</v>
      </c>
      <c r="R168" s="34" t="s">
        <v>120</v>
      </c>
      <c r="S168" s="21" t="s">
        <v>190</v>
      </c>
      <c r="T168">
        <v>89.19</v>
      </c>
      <c r="U168">
        <v>8.59</v>
      </c>
      <c r="V168" s="2">
        <f t="shared" si="12"/>
        <v>9.6311245655342534E-2</v>
      </c>
      <c r="W168">
        <v>1.33</v>
      </c>
      <c r="X168">
        <f>W168*(10000/1.18125)</f>
        <v>11259.259259259261</v>
      </c>
      <c r="Y168" s="2">
        <v>9.6311245655342534E-2</v>
      </c>
      <c r="Z168">
        <f t="shared" si="13"/>
        <v>1084.3932844157086</v>
      </c>
      <c r="AA168"/>
    </row>
    <row r="169" spans="1:27" s="16" customFormat="1" ht="15.75" x14ac:dyDescent="0.25">
      <c r="A169" s="77" t="s">
        <v>204</v>
      </c>
      <c r="B169" s="16" t="s">
        <v>29</v>
      </c>
      <c r="C169" s="20">
        <v>282</v>
      </c>
      <c r="D169" s="17">
        <v>4</v>
      </c>
      <c r="E169" s="22" t="s">
        <v>11</v>
      </c>
      <c r="F169" s="22">
        <v>50</v>
      </c>
      <c r="G169" s="41">
        <v>1.7</v>
      </c>
      <c r="H169" s="14" t="s">
        <v>144</v>
      </c>
      <c r="I169" s="18">
        <v>42073</v>
      </c>
      <c r="J169" s="25">
        <v>20.961635589599609</v>
      </c>
      <c r="K169" s="25">
        <v>4.0658841133117676</v>
      </c>
      <c r="L169" s="25">
        <v>77.177345275878906</v>
      </c>
      <c r="M169" s="25">
        <v>21.962120056152344</v>
      </c>
      <c r="N169" s="25">
        <v>85.9742431640625</v>
      </c>
      <c r="O169" s="25">
        <v>17.596038818359375</v>
      </c>
      <c r="P169" s="25">
        <v>2.8153662109374999</v>
      </c>
      <c r="Q169" s="25">
        <v>12.348375244140625</v>
      </c>
      <c r="R169" s="34" t="s">
        <v>120</v>
      </c>
      <c r="S169" s="21" t="s">
        <v>191</v>
      </c>
      <c r="T169">
        <v>88.94</v>
      </c>
      <c r="U169">
        <v>9.4600000000000009</v>
      </c>
      <c r="V169" s="2">
        <f t="shared" si="12"/>
        <v>0.10636384079154487</v>
      </c>
      <c r="W169">
        <v>0.74</v>
      </c>
      <c r="X169">
        <f>W169*(10000/1.2375)</f>
        <v>5979.7979797979797</v>
      </c>
      <c r="Y169" s="2">
        <v>0.10636384079154487</v>
      </c>
      <c r="Z169">
        <f t="shared" si="13"/>
        <v>636.034280288834</v>
      </c>
      <c r="AA169"/>
    </row>
    <row r="170" spans="1:27" s="16" customFormat="1" ht="15.75" x14ac:dyDescent="0.25">
      <c r="A170" s="77" t="s">
        <v>200</v>
      </c>
      <c r="B170" s="16" t="s">
        <v>29</v>
      </c>
      <c r="C170" s="47">
        <v>25</v>
      </c>
      <c r="D170" s="3">
        <v>1</v>
      </c>
      <c r="E170" s="4" t="s">
        <v>11</v>
      </c>
      <c r="F170" s="4">
        <v>200</v>
      </c>
      <c r="G170" s="50">
        <v>1.8</v>
      </c>
      <c r="H170" s="14" t="s">
        <v>144</v>
      </c>
      <c r="I170" s="18">
        <v>42110</v>
      </c>
      <c r="J170" s="48">
        <v>17.710651397705078</v>
      </c>
      <c r="K170" s="48">
        <v>9.7880172729492187</v>
      </c>
      <c r="L170" s="48">
        <v>79.956092834472656</v>
      </c>
      <c r="M170" s="48">
        <v>20.127529144287109</v>
      </c>
      <c r="N170" s="48">
        <v>86.876579284667969</v>
      </c>
      <c r="O170" s="48">
        <v>18.733566284179688</v>
      </c>
      <c r="P170" s="49">
        <v>2.9973706054687499</v>
      </c>
      <c r="Q170" s="49">
        <v>12.792974853515625</v>
      </c>
      <c r="R170" s="49" t="s">
        <v>193</v>
      </c>
      <c r="S170" s="24"/>
      <c r="T170">
        <v>87.44</v>
      </c>
      <c r="U170">
        <v>7.87</v>
      </c>
      <c r="V170" s="2">
        <f t="shared" si="12"/>
        <v>9.0004574565416287E-2</v>
      </c>
      <c r="W170">
        <v>1.6</v>
      </c>
      <c r="X170">
        <f>W170*(10000/1.18125)</f>
        <v>13544.973544973545</v>
      </c>
      <c r="Y170" s="2">
        <v>9.0004574565416287E-2</v>
      </c>
      <c r="Z170">
        <f t="shared" si="13"/>
        <v>1219.1095814151624</v>
      </c>
      <c r="AA170"/>
    </row>
    <row r="171" spans="1:27" s="16" customFormat="1" ht="15.75" x14ac:dyDescent="0.25">
      <c r="A171" s="77" t="s">
        <v>201</v>
      </c>
      <c r="B171" s="16" t="s">
        <v>29</v>
      </c>
      <c r="C171" s="47">
        <v>26</v>
      </c>
      <c r="D171" s="3">
        <v>1</v>
      </c>
      <c r="E171" s="4" t="s">
        <v>11</v>
      </c>
      <c r="F171" s="4">
        <v>500</v>
      </c>
      <c r="G171" s="50">
        <v>1.8</v>
      </c>
      <c r="H171" s="14" t="s">
        <v>144</v>
      </c>
      <c r="I171" s="18">
        <v>42110</v>
      </c>
      <c r="J171" s="48">
        <v>17.463237762451172</v>
      </c>
      <c r="K171" s="48">
        <v>8.20172119140625</v>
      </c>
      <c r="L171" s="48">
        <v>78.938812255859375</v>
      </c>
      <c r="M171" s="48">
        <v>19.427793502807617</v>
      </c>
      <c r="N171" s="48">
        <v>85.327384948730469</v>
      </c>
      <c r="O171" s="48">
        <v>20.249208450317383</v>
      </c>
      <c r="P171" s="49">
        <v>3.2398733520507812</v>
      </c>
      <c r="Q171" s="49">
        <v>12.630209960937501</v>
      </c>
      <c r="R171" s="49" t="s">
        <v>193</v>
      </c>
      <c r="S171" s="24"/>
      <c r="T171">
        <v>103.63</v>
      </c>
      <c r="U171">
        <v>7.96</v>
      </c>
      <c r="V171" s="2">
        <f t="shared" si="12"/>
        <v>7.6811734053845421E-2</v>
      </c>
      <c r="W171">
        <v>1.6</v>
      </c>
      <c r="X171">
        <f>W171*(10000/1.18125)</f>
        <v>13544.973544973545</v>
      </c>
      <c r="Y171" s="2">
        <v>7.6811734053845421E-2</v>
      </c>
      <c r="Z171">
        <f t="shared" si="13"/>
        <v>1040.4129057028797</v>
      </c>
      <c r="AA171"/>
    </row>
    <row r="172" spans="1:27" s="16" customFormat="1" ht="15.75" x14ac:dyDescent="0.25">
      <c r="A172" s="77" t="s">
        <v>198</v>
      </c>
      <c r="B172" s="16" t="s">
        <v>29</v>
      </c>
      <c r="C172" s="47">
        <v>27</v>
      </c>
      <c r="D172" s="3">
        <v>1</v>
      </c>
      <c r="E172" s="4" t="s">
        <v>11</v>
      </c>
      <c r="F172" s="4">
        <v>0</v>
      </c>
      <c r="G172" s="50">
        <v>1.8</v>
      </c>
      <c r="H172" s="14" t="s">
        <v>144</v>
      </c>
      <c r="I172" s="18">
        <v>42110</v>
      </c>
      <c r="J172" s="48"/>
      <c r="K172" s="48"/>
      <c r="L172" s="48"/>
      <c r="M172" s="48"/>
      <c r="N172" s="48"/>
      <c r="O172" s="48"/>
      <c r="P172" s="49"/>
      <c r="Q172" s="49"/>
      <c r="R172" s="49" t="s">
        <v>193</v>
      </c>
      <c r="S172" s="24"/>
      <c r="T172">
        <v>64.430000000000007</v>
      </c>
      <c r="U172">
        <v>9.09</v>
      </c>
      <c r="V172" s="2">
        <f t="shared" si="12"/>
        <v>0.14108334626726679</v>
      </c>
      <c r="W172">
        <v>1.01</v>
      </c>
      <c r="X172">
        <f>W172*(10000/1.18125)</f>
        <v>8550.2645502645501</v>
      </c>
      <c r="Y172" s="2">
        <v>0.14108334626726679</v>
      </c>
      <c r="Z172">
        <f t="shared" si="13"/>
        <v>1206.2999342217097</v>
      </c>
      <c r="AA172"/>
    </row>
    <row r="173" spans="1:27" s="16" customFormat="1" ht="15.75" x14ac:dyDescent="0.25">
      <c r="A173" s="77" t="s">
        <v>202</v>
      </c>
      <c r="B173" s="16" t="s">
        <v>29</v>
      </c>
      <c r="C173" s="47">
        <v>28</v>
      </c>
      <c r="D173" s="3">
        <v>1</v>
      </c>
      <c r="E173" s="4" t="s">
        <v>11</v>
      </c>
      <c r="F173" s="4">
        <v>100</v>
      </c>
      <c r="G173" s="50">
        <v>1.8</v>
      </c>
      <c r="H173" s="14" t="s">
        <v>144</v>
      </c>
      <c r="I173" s="18">
        <v>42110</v>
      </c>
      <c r="J173" s="48"/>
      <c r="K173" s="48"/>
      <c r="L173" s="48"/>
      <c r="M173" s="48"/>
      <c r="N173" s="48"/>
      <c r="O173" s="48"/>
      <c r="P173" s="49"/>
      <c r="Q173" s="49"/>
      <c r="R173" s="49" t="s">
        <v>193</v>
      </c>
      <c r="S173" s="24"/>
      <c r="T173">
        <v>64.75</v>
      </c>
      <c r="U173">
        <v>5.92</v>
      </c>
      <c r="V173" s="2">
        <f t="shared" si="12"/>
        <v>9.1428571428571428E-2</v>
      </c>
      <c r="W173">
        <v>1.39</v>
      </c>
      <c r="X173">
        <f>W173*(10000/1.18125)</f>
        <v>11767.195767195766</v>
      </c>
      <c r="Y173" s="2">
        <v>9.1428571428571428E-2</v>
      </c>
      <c r="Z173">
        <f t="shared" si="13"/>
        <v>1075.8578987150415</v>
      </c>
      <c r="AA173"/>
    </row>
    <row r="174" spans="1:27" s="16" customFormat="1" ht="15.75" x14ac:dyDescent="0.25">
      <c r="A174" s="77" t="s">
        <v>203</v>
      </c>
      <c r="B174" s="16" t="s">
        <v>29</v>
      </c>
      <c r="C174" s="47">
        <v>29</v>
      </c>
      <c r="D174" s="3">
        <v>1</v>
      </c>
      <c r="E174" s="4" t="s">
        <v>11</v>
      </c>
      <c r="F174" s="4">
        <v>350</v>
      </c>
      <c r="G174" s="50">
        <v>1.8</v>
      </c>
      <c r="H174" s="14" t="s">
        <v>144</v>
      </c>
      <c r="I174" s="18">
        <v>42110</v>
      </c>
      <c r="J174" s="48">
        <v>17.560590744018555</v>
      </c>
      <c r="K174" s="48">
        <v>10.277322769165039</v>
      </c>
      <c r="L174" s="48">
        <v>78.763458251953125</v>
      </c>
      <c r="M174" s="48">
        <v>19.271635055541992</v>
      </c>
      <c r="N174" s="48">
        <v>85.52935791015625</v>
      </c>
      <c r="O174" s="48">
        <v>19.200286865234375</v>
      </c>
      <c r="P174" s="49">
        <v>3.0720458984375001</v>
      </c>
      <c r="Q174" s="49">
        <v>12.6021533203125</v>
      </c>
      <c r="R174" s="49" t="s">
        <v>193</v>
      </c>
      <c r="S174" s="24"/>
      <c r="T174">
        <v>116.31</v>
      </c>
      <c r="U174">
        <v>9.19</v>
      </c>
      <c r="V174" s="2">
        <f t="shared" si="12"/>
        <v>7.9012982546642588E-2</v>
      </c>
      <c r="W174">
        <v>1.49</v>
      </c>
      <c r="X174">
        <f>W174*(10000/1.18125)</f>
        <v>12613.756613756614</v>
      </c>
      <c r="Y174" s="2">
        <v>7.9012982546642588E-2</v>
      </c>
      <c r="Z174">
        <f t="shared" si="13"/>
        <v>996.65053117034881</v>
      </c>
      <c r="AA174"/>
    </row>
    <row r="175" spans="1:27" s="16" customFormat="1" ht="15.75" x14ac:dyDescent="0.25">
      <c r="A175" s="77" t="s">
        <v>204</v>
      </c>
      <c r="B175" s="16" t="s">
        <v>29</v>
      </c>
      <c r="C175" s="47">
        <v>30</v>
      </c>
      <c r="D175" s="3">
        <v>1</v>
      </c>
      <c r="E175" s="4" t="s">
        <v>11</v>
      </c>
      <c r="F175" s="4">
        <v>50</v>
      </c>
      <c r="G175" s="50">
        <v>1.8</v>
      </c>
      <c r="H175" s="14" t="s">
        <v>144</v>
      </c>
      <c r="I175" s="18">
        <v>42110</v>
      </c>
      <c r="J175" s="48">
        <v>19.223535537719727</v>
      </c>
      <c r="K175" s="48">
        <v>4.6080608367919922</v>
      </c>
      <c r="L175" s="48">
        <v>76.82208251953125</v>
      </c>
      <c r="M175" s="48">
        <v>19.670848846435547</v>
      </c>
      <c r="N175" s="48">
        <v>85.680076599121094</v>
      </c>
      <c r="O175" s="48">
        <v>19.927223205566406</v>
      </c>
      <c r="P175" s="49">
        <v>3.1883557128906248</v>
      </c>
      <c r="Q175" s="49">
        <v>12.291533203125001</v>
      </c>
      <c r="R175" s="49" t="s">
        <v>193</v>
      </c>
      <c r="S175" s="24"/>
      <c r="T175">
        <v>109.83</v>
      </c>
      <c r="U175">
        <v>9.2899999999999991</v>
      </c>
      <c r="V175" s="2">
        <f t="shared" si="12"/>
        <v>8.4585268141673484E-2</v>
      </c>
      <c r="W175">
        <v>0.68</v>
      </c>
      <c r="X175">
        <f>W175*(10000/1.2375)</f>
        <v>5494.9494949494947</v>
      </c>
      <c r="Y175" s="2">
        <v>8.4585268141673484E-2</v>
      </c>
      <c r="Z175">
        <f t="shared" si="13"/>
        <v>464.7917764552563</v>
      </c>
      <c r="AA175"/>
    </row>
    <row r="176" spans="1:27" s="16" customFormat="1" ht="15.75" x14ac:dyDescent="0.25">
      <c r="A176" s="77" t="s">
        <v>201</v>
      </c>
      <c r="B176" s="16" t="s">
        <v>29</v>
      </c>
      <c r="C176" s="47">
        <v>115</v>
      </c>
      <c r="D176" s="3">
        <v>2</v>
      </c>
      <c r="E176" s="4" t="s">
        <v>11</v>
      </c>
      <c r="F176" s="4">
        <v>500</v>
      </c>
      <c r="G176" s="50">
        <v>1.8</v>
      </c>
      <c r="H176" s="14" t="s">
        <v>144</v>
      </c>
      <c r="I176" s="18">
        <v>42110</v>
      </c>
      <c r="J176" s="48">
        <v>17.569679260253906</v>
      </c>
      <c r="K176" s="48">
        <v>9.7850608825683594</v>
      </c>
      <c r="L176" s="48">
        <v>80.064010620117188</v>
      </c>
      <c r="M176" s="48">
        <v>20.929031372070312</v>
      </c>
      <c r="N176" s="48">
        <v>87.063331604003906</v>
      </c>
      <c r="O176" s="48">
        <v>22.735136032104492</v>
      </c>
      <c r="P176" s="49">
        <v>3.6376217651367186</v>
      </c>
      <c r="Q176" s="49">
        <v>12.81024169921875</v>
      </c>
      <c r="R176" s="51" t="s">
        <v>193</v>
      </c>
      <c r="S176" s="24"/>
      <c r="T176">
        <v>136.31</v>
      </c>
      <c r="U176">
        <v>9.8800000000000008</v>
      </c>
      <c r="V176" s="2">
        <f t="shared" si="12"/>
        <v>7.2481842858190898E-2</v>
      </c>
      <c r="W176">
        <v>1.64</v>
      </c>
      <c r="X176">
        <f>W176*(10000/1.18125)</f>
        <v>13883.597883597884</v>
      </c>
      <c r="Y176" s="2">
        <v>7.2481842858190898E-2</v>
      </c>
      <c r="Z176">
        <f t="shared" si="13"/>
        <v>1006.3087601052536</v>
      </c>
      <c r="AA176"/>
    </row>
    <row r="177" spans="1:27" s="16" customFormat="1" ht="15.75" x14ac:dyDescent="0.25">
      <c r="A177" s="77" t="s">
        <v>198</v>
      </c>
      <c r="B177" s="16" t="s">
        <v>29</v>
      </c>
      <c r="C177" s="47">
        <v>116</v>
      </c>
      <c r="D177" s="3">
        <v>2</v>
      </c>
      <c r="E177" s="4" t="s">
        <v>11</v>
      </c>
      <c r="F177" s="4">
        <v>0</v>
      </c>
      <c r="G177" s="50">
        <v>1.8</v>
      </c>
      <c r="H177" s="14" t="s">
        <v>144</v>
      </c>
      <c r="I177" s="18">
        <v>42110</v>
      </c>
      <c r="J177" s="48">
        <v>18.547164916992188</v>
      </c>
      <c r="K177" s="48">
        <v>3.9328711032867432</v>
      </c>
      <c r="L177" s="48">
        <v>76.504226684570313</v>
      </c>
      <c r="M177" s="48">
        <v>19.564697265625</v>
      </c>
      <c r="N177" s="48">
        <v>85.591156005859375</v>
      </c>
      <c r="O177" s="48">
        <v>19.402496337890625</v>
      </c>
      <c r="P177" s="49">
        <v>3.1043994140625002</v>
      </c>
      <c r="Q177" s="49">
        <v>12.240676269531249</v>
      </c>
      <c r="R177" s="51" t="s">
        <v>193</v>
      </c>
      <c r="S177" s="24"/>
      <c r="T177">
        <v>61.44</v>
      </c>
      <c r="U177">
        <v>5.79</v>
      </c>
      <c r="V177" s="2">
        <f t="shared" si="12"/>
        <v>9.423828125E-2</v>
      </c>
      <c r="W177">
        <v>0.79</v>
      </c>
      <c r="X177">
        <f>W177*(10000/1.18125)</f>
        <v>6687.8306878306885</v>
      </c>
      <c r="Y177" s="2">
        <v>9.423828125E-2</v>
      </c>
      <c r="Z177">
        <f t="shared" si="13"/>
        <v>630.24966931216932</v>
      </c>
      <c r="AA177"/>
    </row>
    <row r="178" spans="1:27" s="16" customFormat="1" ht="15.75" x14ac:dyDescent="0.25">
      <c r="A178" s="77" t="s">
        <v>203</v>
      </c>
      <c r="B178" s="16" t="s">
        <v>29</v>
      </c>
      <c r="C178" s="47">
        <v>117</v>
      </c>
      <c r="D178" s="3">
        <v>2</v>
      </c>
      <c r="E178" s="4" t="s">
        <v>11</v>
      </c>
      <c r="F178" s="4">
        <v>350</v>
      </c>
      <c r="G178" s="50">
        <v>1.8</v>
      </c>
      <c r="H178" s="14" t="s">
        <v>144</v>
      </c>
      <c r="I178" s="18">
        <v>42110</v>
      </c>
      <c r="J178" s="48">
        <v>16.951984405517578</v>
      </c>
      <c r="K178" s="48">
        <v>8.8258199691772461</v>
      </c>
      <c r="L178" s="48">
        <v>80.392936706542969</v>
      </c>
      <c r="M178" s="48">
        <v>19.400173187255859</v>
      </c>
      <c r="N178" s="48">
        <v>87.311279296875</v>
      </c>
      <c r="O178" s="48">
        <v>22.341756820678711</v>
      </c>
      <c r="P178" s="49">
        <v>3.5746810913085936</v>
      </c>
      <c r="Q178" s="49">
        <v>12.862869873046876</v>
      </c>
      <c r="R178" s="51" t="s">
        <v>193</v>
      </c>
      <c r="S178" s="24"/>
      <c r="T178">
        <v>76.39</v>
      </c>
      <c r="U178">
        <v>7</v>
      </c>
      <c r="V178" s="2">
        <f t="shared" si="12"/>
        <v>9.1635030763188893E-2</v>
      </c>
      <c r="W178">
        <v>0.95</v>
      </c>
      <c r="X178">
        <f>W178*(10000/1.18125)</f>
        <v>8042.3280423280421</v>
      </c>
      <c r="Y178" s="2">
        <v>9.1635030763188893E-2</v>
      </c>
      <c r="Z178">
        <f t="shared" si="13"/>
        <v>736.95897756638681</v>
      </c>
      <c r="AA178"/>
    </row>
    <row r="179" spans="1:27" s="16" customFormat="1" ht="15.75" x14ac:dyDescent="0.25">
      <c r="A179" s="77" t="s">
        <v>202</v>
      </c>
      <c r="B179" s="16" t="s">
        <v>29</v>
      </c>
      <c r="C179" s="47">
        <v>118</v>
      </c>
      <c r="D179" s="3">
        <v>2</v>
      </c>
      <c r="E179" s="4" t="s">
        <v>11</v>
      </c>
      <c r="F179" s="4">
        <v>100</v>
      </c>
      <c r="G179" s="50">
        <v>1.8</v>
      </c>
      <c r="H179" s="14" t="s">
        <v>144</v>
      </c>
      <c r="I179" s="18">
        <v>42110</v>
      </c>
      <c r="J179" s="48">
        <v>17.680614471435547</v>
      </c>
      <c r="K179" s="48">
        <v>7.8514599800109863</v>
      </c>
      <c r="L179" s="48">
        <v>79.954719543457031</v>
      </c>
      <c r="M179" s="48">
        <v>20.500919342041016</v>
      </c>
      <c r="N179" s="48">
        <v>87.245735168457031</v>
      </c>
      <c r="O179" s="48">
        <v>21.854104995727539</v>
      </c>
      <c r="P179" s="49">
        <v>3.4966567993164062</v>
      </c>
      <c r="Q179" s="49">
        <v>12.792755126953125</v>
      </c>
      <c r="R179" s="51" t="s">
        <v>193</v>
      </c>
      <c r="S179" s="24"/>
      <c r="T179">
        <v>75.63</v>
      </c>
      <c r="U179">
        <v>7.44</v>
      </c>
      <c r="V179" s="2">
        <f t="shared" si="12"/>
        <v>9.8373661245537494E-2</v>
      </c>
      <c r="W179">
        <v>0.87</v>
      </c>
      <c r="X179">
        <f>W179*(10000/1.18125)</f>
        <v>7365.0793650793648</v>
      </c>
      <c r="Y179" s="2">
        <v>9.8373661245537494E-2</v>
      </c>
      <c r="Z179">
        <f t="shared" si="13"/>
        <v>724.52982250681578</v>
      </c>
      <c r="AA179"/>
    </row>
    <row r="180" spans="1:27" s="16" customFormat="1" ht="15.75" x14ac:dyDescent="0.25">
      <c r="A180" s="77" t="s">
        <v>204</v>
      </c>
      <c r="B180" s="16" t="s">
        <v>29</v>
      </c>
      <c r="C180" s="47">
        <v>119</v>
      </c>
      <c r="D180" s="3">
        <v>2</v>
      </c>
      <c r="E180" s="4" t="s">
        <v>11</v>
      </c>
      <c r="F180" s="4">
        <v>50</v>
      </c>
      <c r="G180" s="50">
        <v>1.8</v>
      </c>
      <c r="H180" s="14" t="s">
        <v>144</v>
      </c>
      <c r="I180" s="18">
        <v>42110</v>
      </c>
      <c r="J180" s="48">
        <v>17.091041564941406</v>
      </c>
      <c r="K180" s="48">
        <v>6.1300320625305176</v>
      </c>
      <c r="L180" s="48">
        <v>76.592613220214844</v>
      </c>
      <c r="M180" s="48">
        <v>18.066232681274414</v>
      </c>
      <c r="N180" s="48">
        <v>85.085304260253906</v>
      </c>
      <c r="O180" s="48">
        <v>22.176876068115234</v>
      </c>
      <c r="P180" s="49">
        <v>3.5483001708984374</v>
      </c>
      <c r="Q180" s="49">
        <v>12.254818115234375</v>
      </c>
      <c r="R180" s="51" t="s">
        <v>193</v>
      </c>
      <c r="S180" s="24"/>
      <c r="T180">
        <v>81.63</v>
      </c>
      <c r="U180">
        <v>8.2799999999999994</v>
      </c>
      <c r="V180" s="2">
        <f t="shared" si="12"/>
        <v>0.10143329658213891</v>
      </c>
      <c r="W180">
        <v>0.51</v>
      </c>
      <c r="X180">
        <f>W180*(10000/1.18125)</f>
        <v>4317.460317460318</v>
      </c>
      <c r="Y180" s="2">
        <v>0.10143329658213891</v>
      </c>
      <c r="Z180">
        <f t="shared" si="13"/>
        <v>437.93423286256808</v>
      </c>
      <c r="AA180"/>
    </row>
    <row r="181" spans="1:27" s="16" customFormat="1" ht="15.75" x14ac:dyDescent="0.25">
      <c r="A181" s="77" t="s">
        <v>200</v>
      </c>
      <c r="B181" s="16" t="s">
        <v>29</v>
      </c>
      <c r="C181" s="47">
        <v>120</v>
      </c>
      <c r="D181" s="3">
        <v>2</v>
      </c>
      <c r="E181" s="4" t="s">
        <v>11</v>
      </c>
      <c r="F181" s="4">
        <v>200</v>
      </c>
      <c r="G181" s="50">
        <v>1.8</v>
      </c>
      <c r="H181" s="14" t="s">
        <v>144</v>
      </c>
      <c r="I181" s="18">
        <v>42110</v>
      </c>
      <c r="J181" s="48">
        <v>20.302671432495117</v>
      </c>
      <c r="K181" s="48">
        <v>5.2556819915771484</v>
      </c>
      <c r="L181" s="48">
        <v>76.921653747558594</v>
      </c>
      <c r="M181" s="48">
        <v>20.378751754760742</v>
      </c>
      <c r="N181" s="48">
        <v>86.098640441894531</v>
      </c>
      <c r="O181" s="48">
        <v>18.860401153564453</v>
      </c>
      <c r="P181" s="49">
        <v>3.0176641845703127</v>
      </c>
      <c r="Q181" s="49">
        <v>12.307464599609375</v>
      </c>
      <c r="R181" s="51" t="s">
        <v>193</v>
      </c>
      <c r="S181" s="24"/>
      <c r="T181">
        <v>108.93</v>
      </c>
      <c r="U181">
        <v>9.94</v>
      </c>
      <c r="V181" s="2">
        <f t="shared" si="12"/>
        <v>9.1251262278527479E-2</v>
      </c>
      <c r="W181">
        <v>1.4</v>
      </c>
      <c r="X181">
        <f>W181*(10000/1.2375)</f>
        <v>11313.131313131313</v>
      </c>
      <c r="Y181" s="2">
        <v>9.1251262278527479E-2</v>
      </c>
      <c r="Z181">
        <f t="shared" si="13"/>
        <v>1032.3375126459673</v>
      </c>
      <c r="AA181"/>
    </row>
    <row r="182" spans="1:27" s="16" customFormat="1" ht="15.75" x14ac:dyDescent="0.25">
      <c r="A182" s="77" t="s">
        <v>204</v>
      </c>
      <c r="B182" s="16" t="s">
        <v>29</v>
      </c>
      <c r="C182" s="47">
        <v>145</v>
      </c>
      <c r="D182" s="3">
        <v>3</v>
      </c>
      <c r="E182" s="4" t="s">
        <v>11</v>
      </c>
      <c r="F182" s="4">
        <v>50</v>
      </c>
      <c r="G182" s="50">
        <v>1.8</v>
      </c>
      <c r="H182" s="14" t="s">
        <v>144</v>
      </c>
      <c r="I182" s="18">
        <v>42110</v>
      </c>
      <c r="J182" s="48">
        <v>18.848777770996094</v>
      </c>
      <c r="K182" s="48">
        <v>7.4486360549926758</v>
      </c>
      <c r="L182" s="48">
        <v>79.602378845214844</v>
      </c>
      <c r="M182" s="48">
        <v>20.783374786376953</v>
      </c>
      <c r="N182" s="48">
        <v>86.651397705078125</v>
      </c>
      <c r="O182" s="48">
        <v>21.262292861938477</v>
      </c>
      <c r="P182" s="49">
        <v>3.4019668579101561</v>
      </c>
      <c r="Q182" s="49">
        <v>12.736380615234376</v>
      </c>
      <c r="R182" s="49" t="s">
        <v>193</v>
      </c>
      <c r="S182" s="24"/>
      <c r="T182">
        <v>119.93</v>
      </c>
      <c r="U182">
        <v>12.05</v>
      </c>
      <c r="V182" s="2">
        <f t="shared" si="12"/>
        <v>0.10047527724505961</v>
      </c>
      <c r="W182">
        <v>1.22</v>
      </c>
      <c r="X182">
        <f>W182*(10000/1.18125)</f>
        <v>10328.042328042327</v>
      </c>
      <c r="Y182" s="2">
        <v>0.10047527724505961</v>
      </c>
      <c r="Z182">
        <f t="shared" si="13"/>
        <v>1037.7129163087639</v>
      </c>
      <c r="AA182"/>
    </row>
    <row r="183" spans="1:27" s="16" customFormat="1" ht="15.75" x14ac:dyDescent="0.25">
      <c r="A183" s="77" t="s">
        <v>201</v>
      </c>
      <c r="B183" s="16" t="s">
        <v>29</v>
      </c>
      <c r="C183" s="47">
        <v>146</v>
      </c>
      <c r="D183" s="3">
        <v>3</v>
      </c>
      <c r="E183" s="4" t="s">
        <v>11</v>
      </c>
      <c r="F183" s="4">
        <v>500</v>
      </c>
      <c r="G183" s="50">
        <v>1.8</v>
      </c>
      <c r="H183" s="14" t="s">
        <v>144</v>
      </c>
      <c r="I183" s="18">
        <v>42110</v>
      </c>
      <c r="J183" s="48">
        <v>18.701648712158203</v>
      </c>
      <c r="K183" s="48">
        <v>10.006834030151367</v>
      </c>
      <c r="L183" s="48">
        <v>79.015487670898437</v>
      </c>
      <c r="M183" s="48">
        <v>19.419486999511719</v>
      </c>
      <c r="N183" s="48">
        <v>85.750083923339844</v>
      </c>
      <c r="O183" s="48">
        <v>20.006523132324219</v>
      </c>
      <c r="P183" s="49">
        <v>3.2010437011718751</v>
      </c>
      <c r="Q183" s="49">
        <v>12.642478027343751</v>
      </c>
      <c r="R183" s="49" t="s">
        <v>193</v>
      </c>
      <c r="S183" s="24"/>
      <c r="T183">
        <v>59.68</v>
      </c>
      <c r="U183">
        <v>5.71</v>
      </c>
      <c r="V183" s="2">
        <f t="shared" si="12"/>
        <v>9.5676943699731898E-2</v>
      </c>
      <c r="W183">
        <v>1.17</v>
      </c>
      <c r="X183">
        <f>W183*(10000/1.18125)</f>
        <v>9904.7619047619046</v>
      </c>
      <c r="Y183" s="2">
        <v>9.5676943699731898E-2</v>
      </c>
      <c r="Z183">
        <f t="shared" si="13"/>
        <v>947.65734712115398</v>
      </c>
      <c r="AA183"/>
    </row>
    <row r="184" spans="1:27" s="16" customFormat="1" ht="15.75" x14ac:dyDescent="0.25">
      <c r="A184" s="77" t="s">
        <v>198</v>
      </c>
      <c r="B184" s="16" t="s">
        <v>29</v>
      </c>
      <c r="C184" s="47">
        <v>147</v>
      </c>
      <c r="D184" s="3">
        <v>3</v>
      </c>
      <c r="E184" s="4" t="s">
        <v>11</v>
      </c>
      <c r="F184" s="4">
        <v>0</v>
      </c>
      <c r="G184" s="50">
        <v>1.8</v>
      </c>
      <c r="H184" s="14" t="s">
        <v>144</v>
      </c>
      <c r="I184" s="18">
        <v>42110</v>
      </c>
      <c r="J184" s="48">
        <v>19.33837890625</v>
      </c>
      <c r="K184" s="48">
        <v>7.507544994354248</v>
      </c>
      <c r="L184" s="48">
        <v>76.843544006347656</v>
      </c>
      <c r="M184" s="48">
        <v>19.462997436523438</v>
      </c>
      <c r="N184" s="48">
        <v>86.084625244140625</v>
      </c>
      <c r="O184" s="48">
        <v>20.928356170654297</v>
      </c>
      <c r="P184" s="49">
        <v>3.3485369873046875</v>
      </c>
      <c r="Q184" s="49">
        <v>12.294967041015624</v>
      </c>
      <c r="R184" s="49" t="s">
        <v>193</v>
      </c>
      <c r="S184" s="24"/>
      <c r="T184">
        <v>73.03</v>
      </c>
      <c r="U184">
        <v>6.67</v>
      </c>
      <c r="V184" s="2">
        <f t="shared" si="12"/>
        <v>9.1332329179789132E-2</v>
      </c>
      <c r="W184">
        <v>0.99</v>
      </c>
      <c r="X184">
        <f>W184*(10000/1.18125)</f>
        <v>8380.9523809523816</v>
      </c>
      <c r="Y184" s="2">
        <v>9.1332329179789132E-2</v>
      </c>
      <c r="Z184">
        <f t="shared" si="13"/>
        <v>765.45190169728039</v>
      </c>
      <c r="AA184"/>
    </row>
    <row r="185" spans="1:27" s="16" customFormat="1" ht="15.75" x14ac:dyDescent="0.25">
      <c r="A185" s="77" t="s">
        <v>200</v>
      </c>
      <c r="B185" s="16" t="s">
        <v>29</v>
      </c>
      <c r="C185" s="47">
        <v>148</v>
      </c>
      <c r="D185" s="3">
        <v>3</v>
      </c>
      <c r="E185" s="4" t="s">
        <v>11</v>
      </c>
      <c r="F185" s="4">
        <v>200</v>
      </c>
      <c r="G185" s="50">
        <v>1.8</v>
      </c>
      <c r="H185" s="14" t="s">
        <v>144</v>
      </c>
      <c r="I185" s="18">
        <v>42110</v>
      </c>
      <c r="J185" s="48">
        <v>18.250703811645508</v>
      </c>
      <c r="K185" s="48">
        <v>4.5609469413757324</v>
      </c>
      <c r="L185" s="48">
        <v>78.210395812988281</v>
      </c>
      <c r="M185" s="48">
        <v>19.808902740478516</v>
      </c>
      <c r="N185" s="48">
        <v>85.772453308105469</v>
      </c>
      <c r="O185" s="48">
        <v>20.847681045532227</v>
      </c>
      <c r="P185" s="49">
        <v>3.3356289672851562</v>
      </c>
      <c r="Q185" s="49">
        <v>12.513663330078126</v>
      </c>
      <c r="R185" s="49" t="s">
        <v>193</v>
      </c>
      <c r="S185" s="24"/>
      <c r="T185">
        <v>96.58</v>
      </c>
      <c r="U185">
        <v>7.88</v>
      </c>
      <c r="V185" s="2">
        <f t="shared" si="12"/>
        <v>8.159039138537999E-2</v>
      </c>
      <c r="W185">
        <v>1.2</v>
      </c>
      <c r="X185">
        <f>W185*(10000/1.18125)</f>
        <v>10158.730158730159</v>
      </c>
      <c r="Y185" s="2">
        <v>8.159039138537999E-2</v>
      </c>
      <c r="Z185">
        <f t="shared" si="13"/>
        <v>828.85476962925702</v>
      </c>
      <c r="AA185"/>
    </row>
    <row r="186" spans="1:27" s="16" customFormat="1" ht="15.75" x14ac:dyDescent="0.25">
      <c r="A186" s="77" t="s">
        <v>203</v>
      </c>
      <c r="B186" s="16" t="s">
        <v>29</v>
      </c>
      <c r="C186" s="47">
        <v>149</v>
      </c>
      <c r="D186" s="3">
        <v>3</v>
      </c>
      <c r="E186" s="4" t="s">
        <v>11</v>
      </c>
      <c r="F186" s="4">
        <v>350</v>
      </c>
      <c r="G186" s="50">
        <v>1.8</v>
      </c>
      <c r="H186" s="14" t="s">
        <v>144</v>
      </c>
      <c r="I186" s="18">
        <v>42110</v>
      </c>
      <c r="J186" s="48">
        <v>19.004047393798828</v>
      </c>
      <c r="K186" s="48">
        <v>11.78127384185791</v>
      </c>
      <c r="L186" s="48">
        <v>80.017807006835938</v>
      </c>
      <c r="M186" s="48">
        <v>21.689990997314453</v>
      </c>
      <c r="N186" s="48">
        <v>88.090126037597656</v>
      </c>
      <c r="O186" s="48">
        <v>20.081731796264648</v>
      </c>
      <c r="P186" s="49">
        <v>3.2130770874023438</v>
      </c>
      <c r="Q186" s="49">
        <v>12.80284912109375</v>
      </c>
      <c r="R186" s="49" t="s">
        <v>193</v>
      </c>
      <c r="S186" s="24"/>
      <c r="T186">
        <v>86.93</v>
      </c>
      <c r="U186">
        <v>7.37</v>
      </c>
      <c r="V186" s="2">
        <f t="shared" si="12"/>
        <v>8.4780858161739331E-2</v>
      </c>
      <c r="W186">
        <v>1.22</v>
      </c>
      <c r="X186">
        <f>W186*(10000/1.18125)</f>
        <v>10328.042328042327</v>
      </c>
      <c r="Y186" s="2">
        <v>8.4780858161739331E-2</v>
      </c>
      <c r="Z186">
        <f t="shared" si="13"/>
        <v>875.6202917021966</v>
      </c>
      <c r="AA186"/>
    </row>
    <row r="187" spans="1:27" s="16" customFormat="1" ht="15.75" x14ac:dyDescent="0.25">
      <c r="A187" s="77" t="s">
        <v>202</v>
      </c>
      <c r="B187" s="16" t="s">
        <v>29</v>
      </c>
      <c r="C187" s="47">
        <v>150</v>
      </c>
      <c r="D187" s="3">
        <v>3</v>
      </c>
      <c r="E187" s="4" t="s">
        <v>11</v>
      </c>
      <c r="F187" s="4">
        <v>100</v>
      </c>
      <c r="G187" s="50">
        <v>1.8</v>
      </c>
      <c r="H187" s="14" t="s">
        <v>144</v>
      </c>
      <c r="I187" s="18">
        <v>42110</v>
      </c>
      <c r="J187" s="48">
        <v>17.744718551635742</v>
      </c>
      <c r="K187" s="48">
        <v>10.016773223876953</v>
      </c>
      <c r="L187" s="48">
        <v>78.302474975585938</v>
      </c>
      <c r="M187" s="48">
        <v>19.226413726806641</v>
      </c>
      <c r="N187" s="48">
        <v>85.095504760742187</v>
      </c>
      <c r="O187" s="48">
        <v>19.007741928100586</v>
      </c>
      <c r="P187" s="49">
        <v>3.0412387084960937</v>
      </c>
      <c r="Q187" s="49">
        <v>12.528395996093749</v>
      </c>
      <c r="R187" s="49" t="s">
        <v>193</v>
      </c>
      <c r="S187" s="24"/>
      <c r="T187">
        <v>85.06</v>
      </c>
      <c r="U187">
        <v>8.99</v>
      </c>
      <c r="V187" s="2">
        <f t="shared" si="12"/>
        <v>0.10569010110510228</v>
      </c>
      <c r="W187">
        <v>1.27</v>
      </c>
      <c r="X187">
        <f>W187*(10000/1.2375)</f>
        <v>10262.626262626261</v>
      </c>
      <c r="Y187" s="2">
        <v>0.10569010110510228</v>
      </c>
      <c r="Z187">
        <f t="shared" si="13"/>
        <v>1084.6580073008477</v>
      </c>
      <c r="AA187"/>
    </row>
    <row r="188" spans="1:27" s="16" customFormat="1" ht="15.75" x14ac:dyDescent="0.25">
      <c r="A188" s="77" t="s">
        <v>203</v>
      </c>
      <c r="B188" s="16" t="s">
        <v>29</v>
      </c>
      <c r="C188" s="47">
        <v>277</v>
      </c>
      <c r="D188" s="3">
        <v>4</v>
      </c>
      <c r="E188" s="4" t="s">
        <v>11</v>
      </c>
      <c r="F188" s="4">
        <v>350</v>
      </c>
      <c r="G188" s="50">
        <v>1.8</v>
      </c>
      <c r="H188" s="14" t="s">
        <v>144</v>
      </c>
      <c r="I188" s="18">
        <v>42110</v>
      </c>
      <c r="J188" s="48">
        <v>18.066806793212891</v>
      </c>
      <c r="K188" s="48">
        <v>7.9019241333007813</v>
      </c>
      <c r="L188" s="48">
        <v>77.352745056152344</v>
      </c>
      <c r="M188" s="48">
        <v>19.206737518310547</v>
      </c>
      <c r="N188" s="48">
        <v>85.256576538085938</v>
      </c>
      <c r="O188" s="48">
        <v>18.670618057250977</v>
      </c>
      <c r="P188" s="49">
        <v>2.9872988891601562</v>
      </c>
      <c r="Q188" s="49">
        <v>12.376439208984376</v>
      </c>
      <c r="R188" s="49" t="s">
        <v>193</v>
      </c>
      <c r="S188" s="24"/>
      <c r="T188">
        <v>74.2</v>
      </c>
      <c r="U188">
        <v>6.93</v>
      </c>
      <c r="V188" s="2">
        <f t="shared" si="12"/>
        <v>9.3396226415094333E-2</v>
      </c>
      <c r="W188">
        <v>1.59</v>
      </c>
      <c r="X188">
        <f>W188*(10000/1.18125)</f>
        <v>13460.317460317461</v>
      </c>
      <c r="Y188" s="2">
        <v>9.3396226415094333E-2</v>
      </c>
      <c r="Z188">
        <f t="shared" si="13"/>
        <v>1257.1428571428571</v>
      </c>
      <c r="AA188"/>
    </row>
    <row r="189" spans="1:27" s="16" customFormat="1" ht="15.75" x14ac:dyDescent="0.25">
      <c r="A189" s="77" t="s">
        <v>200</v>
      </c>
      <c r="B189" s="16" t="s">
        <v>29</v>
      </c>
      <c r="C189" s="47">
        <v>278</v>
      </c>
      <c r="D189" s="3">
        <v>4</v>
      </c>
      <c r="E189" s="4" t="s">
        <v>11</v>
      </c>
      <c r="F189" s="4">
        <v>200</v>
      </c>
      <c r="G189" s="50">
        <v>1.8</v>
      </c>
      <c r="H189" s="14" t="s">
        <v>144</v>
      </c>
      <c r="I189" s="18">
        <v>42110</v>
      </c>
      <c r="J189" s="48">
        <v>18.225276947021484</v>
      </c>
      <c r="K189" s="48">
        <v>4.4246997833251953</v>
      </c>
      <c r="L189" s="48">
        <v>77.785743713378906</v>
      </c>
      <c r="M189" s="48">
        <v>20.084587097167969</v>
      </c>
      <c r="N189" s="48">
        <v>86.408454895019531</v>
      </c>
      <c r="O189" s="48">
        <v>22.323219299316406</v>
      </c>
      <c r="P189" s="49">
        <v>3.5717150878906252</v>
      </c>
      <c r="Q189" s="49">
        <v>12.445718994140625</v>
      </c>
      <c r="R189" s="49" t="s">
        <v>193</v>
      </c>
      <c r="S189" s="24"/>
      <c r="T189">
        <v>65.349999999999994</v>
      </c>
      <c r="U189">
        <v>7.37</v>
      </c>
      <c r="V189" s="2">
        <f t="shared" si="12"/>
        <v>0.11277735271614385</v>
      </c>
      <c r="W189">
        <v>0.66</v>
      </c>
      <c r="X189">
        <f>W189*(10000/1.18125)</f>
        <v>5587.3015873015875</v>
      </c>
      <c r="Y189" s="2">
        <v>0.11277735271614385</v>
      </c>
      <c r="Z189">
        <f t="shared" si="13"/>
        <v>630.12108184258148</v>
      </c>
      <c r="AA189"/>
    </row>
    <row r="190" spans="1:27" s="16" customFormat="1" ht="15.75" x14ac:dyDescent="0.25">
      <c r="A190" s="77" t="s">
        <v>202</v>
      </c>
      <c r="B190" s="16" t="s">
        <v>29</v>
      </c>
      <c r="C190" s="47">
        <v>279</v>
      </c>
      <c r="D190" s="3">
        <v>4</v>
      </c>
      <c r="E190" s="4" t="s">
        <v>11</v>
      </c>
      <c r="F190" s="4">
        <v>100</v>
      </c>
      <c r="G190" s="50">
        <v>1.8</v>
      </c>
      <c r="H190" s="14" t="s">
        <v>144</v>
      </c>
      <c r="I190" s="18">
        <v>42110</v>
      </c>
      <c r="J190" s="48">
        <v>18.405281066894531</v>
      </c>
      <c r="K190" s="48">
        <v>7.9239091873168945</v>
      </c>
      <c r="L190" s="48">
        <v>78.760955810546875</v>
      </c>
      <c r="M190" s="48">
        <v>20.804042816162109</v>
      </c>
      <c r="N190" s="48">
        <v>85.519515991210937</v>
      </c>
      <c r="O190" s="48">
        <v>18.611715316772461</v>
      </c>
      <c r="P190" s="49">
        <v>2.9778744506835939</v>
      </c>
      <c r="Q190" s="49">
        <v>12.6017529296875</v>
      </c>
      <c r="R190" s="49" t="s">
        <v>193</v>
      </c>
      <c r="S190" s="24"/>
      <c r="T190">
        <v>60.53</v>
      </c>
      <c r="U190">
        <v>5.83</v>
      </c>
      <c r="V190" s="2">
        <f t="shared" si="12"/>
        <v>9.6315876424913266E-2</v>
      </c>
      <c r="W190">
        <v>0.94</v>
      </c>
      <c r="X190">
        <f>W190*(10000/1.18125)</f>
        <v>7957.6719576719579</v>
      </c>
      <c r="Y190" s="2">
        <v>9.6315876424913266E-2</v>
      </c>
      <c r="Z190">
        <f t="shared" si="13"/>
        <v>766.45014890512994</v>
      </c>
      <c r="AA190"/>
    </row>
    <row r="191" spans="1:27" s="16" customFormat="1" ht="15.75" x14ac:dyDescent="0.25">
      <c r="A191" s="77" t="s">
        <v>201</v>
      </c>
      <c r="B191" s="16" t="s">
        <v>29</v>
      </c>
      <c r="C191" s="47">
        <v>280</v>
      </c>
      <c r="D191" s="3">
        <v>4</v>
      </c>
      <c r="E191" s="4" t="s">
        <v>11</v>
      </c>
      <c r="F191" s="4">
        <v>500</v>
      </c>
      <c r="G191" s="50">
        <v>1.8</v>
      </c>
      <c r="H191" s="14" t="s">
        <v>144</v>
      </c>
      <c r="I191" s="18">
        <v>42110</v>
      </c>
      <c r="J191" s="48">
        <v>18.606952667236328</v>
      </c>
      <c r="K191" s="48">
        <v>9.0682077407836914</v>
      </c>
      <c r="L191" s="48">
        <v>79.369422912597656</v>
      </c>
      <c r="M191" s="48">
        <v>20.91339111328125</v>
      </c>
      <c r="N191" s="48">
        <v>87.271873474121094</v>
      </c>
      <c r="O191" s="48">
        <v>21.422338485717773</v>
      </c>
      <c r="P191" s="49">
        <v>3.4275741577148437</v>
      </c>
      <c r="Q191" s="49">
        <v>12.699107666015625</v>
      </c>
      <c r="R191" s="49" t="s">
        <v>193</v>
      </c>
      <c r="S191" s="24"/>
      <c r="T191">
        <v>87.83</v>
      </c>
      <c r="U191">
        <v>7.62</v>
      </c>
      <c r="V191" s="2">
        <f t="shared" si="12"/>
        <v>8.6758510759421606E-2</v>
      </c>
      <c r="W191">
        <v>1.1000000000000001</v>
      </c>
      <c r="X191">
        <f>W191*(10000/1.18125)</f>
        <v>9312.1693121693133</v>
      </c>
      <c r="Y191" s="2">
        <v>8.6758510759421606E-2</v>
      </c>
      <c r="Z191">
        <f t="shared" si="13"/>
        <v>807.9099414633971</v>
      </c>
      <c r="AA191"/>
    </row>
    <row r="192" spans="1:27" s="16" customFormat="1" ht="15.75" x14ac:dyDescent="0.25">
      <c r="A192" s="77" t="s">
        <v>198</v>
      </c>
      <c r="B192" s="16" t="s">
        <v>29</v>
      </c>
      <c r="C192" s="47">
        <v>281</v>
      </c>
      <c r="D192" s="3">
        <v>4</v>
      </c>
      <c r="E192" s="4" t="s">
        <v>11</v>
      </c>
      <c r="F192" s="4">
        <v>0</v>
      </c>
      <c r="G192" s="50">
        <v>1.8</v>
      </c>
      <c r="H192" s="14" t="s">
        <v>144</v>
      </c>
      <c r="I192" s="18">
        <v>42110</v>
      </c>
      <c r="J192" s="48">
        <v>19.153385162353516</v>
      </c>
      <c r="K192" s="48">
        <v>6.4313349723815918</v>
      </c>
      <c r="L192" s="48">
        <v>77.471626281738281</v>
      </c>
      <c r="M192" s="48">
        <v>20.123239517211914</v>
      </c>
      <c r="N192" s="48">
        <v>86.280685424804688</v>
      </c>
      <c r="O192" s="48">
        <v>19.231540679931641</v>
      </c>
      <c r="P192" s="49">
        <v>3.0770465087890626</v>
      </c>
      <c r="Q192" s="49">
        <v>12.395460205078125</v>
      </c>
      <c r="R192" s="49" t="s">
        <v>193</v>
      </c>
      <c r="S192" s="24"/>
      <c r="T192">
        <v>79.69</v>
      </c>
      <c r="U192">
        <v>7.49</v>
      </c>
      <c r="V192" s="2">
        <f t="shared" si="12"/>
        <v>9.3989208181704115E-2</v>
      </c>
      <c r="W192">
        <v>1.04</v>
      </c>
      <c r="X192">
        <f>W192*(10000/1.18125)</f>
        <v>8804.2328042328045</v>
      </c>
      <c r="Y192" s="2">
        <v>9.3989208181704115E-2</v>
      </c>
      <c r="Z192">
        <f t="shared" si="13"/>
        <v>827.50286991722567</v>
      </c>
      <c r="AA192"/>
    </row>
    <row r="193" spans="1:27" s="16" customFormat="1" ht="15.75" x14ac:dyDescent="0.25">
      <c r="A193" s="77" t="s">
        <v>204</v>
      </c>
      <c r="B193" s="16" t="s">
        <v>29</v>
      </c>
      <c r="C193" s="47">
        <v>282</v>
      </c>
      <c r="D193" s="3">
        <v>4</v>
      </c>
      <c r="E193" s="4" t="s">
        <v>11</v>
      </c>
      <c r="F193" s="4">
        <v>50</v>
      </c>
      <c r="G193" s="50">
        <v>1.8</v>
      </c>
      <c r="H193" s="14" t="s">
        <v>144</v>
      </c>
      <c r="I193" s="18">
        <v>42110</v>
      </c>
      <c r="J193" s="48">
        <v>18.557422637939453</v>
      </c>
      <c r="K193" s="48">
        <v>3.9004249572753906</v>
      </c>
      <c r="L193" s="48">
        <v>78.820213317871094</v>
      </c>
      <c r="M193" s="48">
        <v>20.181732177734375</v>
      </c>
      <c r="N193" s="48">
        <v>86.370445251464844</v>
      </c>
      <c r="O193" s="48">
        <v>19.961339950561523</v>
      </c>
      <c r="P193" s="49">
        <v>3.1938143920898439</v>
      </c>
      <c r="Q193" s="49">
        <v>12.611234130859375</v>
      </c>
      <c r="R193" s="51" t="s">
        <v>193</v>
      </c>
      <c r="S193" s="24"/>
      <c r="T193">
        <v>64.27</v>
      </c>
      <c r="U193">
        <v>6.79</v>
      </c>
      <c r="V193" s="2">
        <f t="shared" si="12"/>
        <v>0.10564804730045123</v>
      </c>
      <c r="W193">
        <v>0.75</v>
      </c>
      <c r="X193">
        <f>W193*(10000/1.2375)</f>
        <v>6060.6060606060601</v>
      </c>
      <c r="Y193" s="2">
        <v>0.10564804730045123</v>
      </c>
      <c r="Z193">
        <f t="shared" si="13"/>
        <v>640.29119576031042</v>
      </c>
      <c r="AA193"/>
    </row>
    <row r="194" spans="1:27" s="16" customFormat="1" x14ac:dyDescent="0.25">
      <c r="A194" s="77" t="s">
        <v>200</v>
      </c>
      <c r="B194" s="16" t="s">
        <v>29</v>
      </c>
      <c r="C194" s="80">
        <v>25</v>
      </c>
      <c r="D194" s="45">
        <v>1</v>
      </c>
      <c r="E194" s="46" t="s">
        <v>11</v>
      </c>
      <c r="F194" s="46">
        <v>200</v>
      </c>
      <c r="G194" s="52">
        <v>1.9</v>
      </c>
      <c r="H194" s="14" t="s">
        <v>144</v>
      </c>
      <c r="I194" s="18">
        <v>42144</v>
      </c>
      <c r="J194" s="25">
        <v>12.662281036376953</v>
      </c>
      <c r="K194" s="25">
        <v>9.8621664047241211</v>
      </c>
      <c r="L194" s="25">
        <v>83.955070495605469</v>
      </c>
      <c r="M194" s="25">
        <v>18.197076797485352</v>
      </c>
      <c r="N194" s="25">
        <v>86.94427490234375</v>
      </c>
      <c r="O194" s="25">
        <v>27.504825592041016</v>
      </c>
      <c r="P194" s="25">
        <v>4.4007720947265625</v>
      </c>
      <c r="Q194" s="25">
        <v>13.432811279296875</v>
      </c>
      <c r="R194" s="33"/>
      <c r="S194" s="43"/>
      <c r="T194">
        <v>81.400000000000006</v>
      </c>
      <c r="U194">
        <v>8.7200000000000006</v>
      </c>
      <c r="V194" s="2">
        <f t="shared" si="12"/>
        <v>0.10712530712530713</v>
      </c>
      <c r="W194">
        <v>0.35</v>
      </c>
      <c r="X194">
        <f>W194*(10000/1.18125)</f>
        <v>2962.962962962963</v>
      </c>
      <c r="Y194" s="2">
        <v>0.10712530712530713</v>
      </c>
      <c r="Z194">
        <f t="shared" si="13"/>
        <v>317.40831740831743</v>
      </c>
      <c r="AA194"/>
    </row>
    <row r="195" spans="1:27" s="16" customFormat="1" x14ac:dyDescent="0.25">
      <c r="A195" s="77" t="s">
        <v>201</v>
      </c>
      <c r="B195" s="16" t="s">
        <v>29</v>
      </c>
      <c r="C195" s="80">
        <v>26</v>
      </c>
      <c r="D195" s="45">
        <v>1</v>
      </c>
      <c r="E195" s="46" t="s">
        <v>11</v>
      </c>
      <c r="F195" s="46">
        <v>500</v>
      </c>
      <c r="G195" s="52">
        <v>1.9</v>
      </c>
      <c r="H195" s="14" t="s">
        <v>144</v>
      </c>
      <c r="I195" s="18">
        <v>42144</v>
      </c>
      <c r="J195" s="25">
        <v>13.752000000000001</v>
      </c>
      <c r="K195" s="25">
        <v>10.582000000000001</v>
      </c>
      <c r="L195" s="25">
        <v>81.995999999999995</v>
      </c>
      <c r="M195" s="25">
        <v>18.831</v>
      </c>
      <c r="N195" s="25">
        <v>87.588999999999999</v>
      </c>
      <c r="O195" s="25">
        <v>27.315000000000001</v>
      </c>
      <c r="P195" s="25">
        <v>4.3704000000000001</v>
      </c>
      <c r="Q195" s="25">
        <v>13.11936</v>
      </c>
      <c r="R195" s="24" t="s">
        <v>194</v>
      </c>
      <c r="S195" s="43"/>
      <c r="T195">
        <v>56.1</v>
      </c>
      <c r="U195">
        <v>5.99</v>
      </c>
      <c r="V195" s="2">
        <f t="shared" si="12"/>
        <v>0.10677361853832443</v>
      </c>
      <c r="W195">
        <v>0.47</v>
      </c>
      <c r="X195">
        <f>W195*(10000/1.18125)</f>
        <v>3978.8359788359789</v>
      </c>
      <c r="Y195" s="2">
        <v>0.10677361853832443</v>
      </c>
      <c r="Z195">
        <f t="shared" si="13"/>
        <v>424.83471503079352</v>
      </c>
      <c r="AA195"/>
    </row>
    <row r="196" spans="1:27" s="16" customFormat="1" x14ac:dyDescent="0.25">
      <c r="A196" s="77" t="s">
        <v>198</v>
      </c>
      <c r="B196" s="16" t="s">
        <v>29</v>
      </c>
      <c r="C196" s="80">
        <v>27</v>
      </c>
      <c r="D196" s="45">
        <v>1</v>
      </c>
      <c r="E196" s="46" t="s">
        <v>11</v>
      </c>
      <c r="F196" s="46">
        <v>0</v>
      </c>
      <c r="G196" s="52">
        <v>1.9</v>
      </c>
      <c r="H196" s="14" t="s">
        <v>144</v>
      </c>
      <c r="I196" s="18">
        <v>42144</v>
      </c>
      <c r="J196" s="25">
        <v>13.827322959899902</v>
      </c>
      <c r="K196" s="25">
        <v>8.4496116638183594</v>
      </c>
      <c r="L196" s="25">
        <v>80.505744934082031</v>
      </c>
      <c r="M196" s="25">
        <v>18.58427619934082</v>
      </c>
      <c r="N196" s="25">
        <v>84.683990478515625</v>
      </c>
      <c r="O196" s="25">
        <v>24.659633636474609</v>
      </c>
      <c r="P196" s="25">
        <v>3.9455413818359375</v>
      </c>
      <c r="Q196" s="25">
        <v>12.880919189453126</v>
      </c>
      <c r="R196" s="24"/>
      <c r="S196" s="43"/>
      <c r="T196">
        <v>69.3</v>
      </c>
      <c r="U196">
        <v>8.92</v>
      </c>
      <c r="V196" s="2">
        <f t="shared" si="12"/>
        <v>0.12871572871572873</v>
      </c>
      <c r="W196">
        <v>0.14000000000000001</v>
      </c>
      <c r="X196">
        <f>W196*(10000/1.18125)</f>
        <v>1185.1851851851852</v>
      </c>
      <c r="Y196" s="2">
        <v>0.12871572871572873</v>
      </c>
      <c r="Z196">
        <f t="shared" si="13"/>
        <v>152.55197477419702</v>
      </c>
      <c r="AA196"/>
    </row>
    <row r="197" spans="1:27" s="16" customFormat="1" x14ac:dyDescent="0.25">
      <c r="A197" s="77" t="s">
        <v>202</v>
      </c>
      <c r="B197" s="16" t="s">
        <v>29</v>
      </c>
      <c r="C197" s="80">
        <v>28</v>
      </c>
      <c r="D197" s="45">
        <v>1</v>
      </c>
      <c r="E197" s="46" t="s">
        <v>11</v>
      </c>
      <c r="F197" s="46">
        <v>100</v>
      </c>
      <c r="G197" s="52">
        <v>1.9</v>
      </c>
      <c r="H197" s="14" t="s">
        <v>144</v>
      </c>
      <c r="I197" s="18">
        <v>42144</v>
      </c>
      <c r="J197" s="25">
        <v>13.807684898376465</v>
      </c>
      <c r="K197" s="25">
        <v>8.3957023620605469</v>
      </c>
      <c r="L197" s="25">
        <v>82.408607482910156</v>
      </c>
      <c r="M197" s="25">
        <v>18.264116287231445</v>
      </c>
      <c r="N197" s="25">
        <v>86.730003356933594</v>
      </c>
      <c r="O197" s="25">
        <v>26.404394149780273</v>
      </c>
      <c r="P197" s="25">
        <v>4.224703063964844</v>
      </c>
      <c r="Q197" s="25">
        <v>13.185377197265625</v>
      </c>
      <c r="R197" s="24"/>
      <c r="S197" s="43"/>
      <c r="T197">
        <v>50.72</v>
      </c>
      <c r="U197">
        <v>6.41</v>
      </c>
      <c r="V197" s="2">
        <f t="shared" si="12"/>
        <v>0.12638012618296532</v>
      </c>
      <c r="W197">
        <v>0.22</v>
      </c>
      <c r="X197">
        <f>W197*(10000/1.18125)</f>
        <v>1862.4338624338625</v>
      </c>
      <c r="Y197" s="2">
        <v>0.12638012618296532</v>
      </c>
      <c r="Z197">
        <f t="shared" si="13"/>
        <v>235.37462654181903</v>
      </c>
      <c r="AA197"/>
    </row>
    <row r="198" spans="1:27" s="16" customFormat="1" x14ac:dyDescent="0.25">
      <c r="A198" s="77" t="s">
        <v>203</v>
      </c>
      <c r="B198" s="16" t="s">
        <v>29</v>
      </c>
      <c r="C198" s="80">
        <v>29</v>
      </c>
      <c r="D198" s="45">
        <v>1</v>
      </c>
      <c r="E198" s="46" t="s">
        <v>11</v>
      </c>
      <c r="F198" s="46">
        <v>350</v>
      </c>
      <c r="G198" s="52">
        <v>1.9</v>
      </c>
      <c r="H198" s="14" t="s">
        <v>144</v>
      </c>
      <c r="I198" s="18">
        <v>42144</v>
      </c>
      <c r="J198" s="25">
        <v>14.103626251220703</v>
      </c>
      <c r="K198" s="25">
        <v>10.263742446899414</v>
      </c>
      <c r="L198" s="25">
        <v>82.913848876953125</v>
      </c>
      <c r="M198" s="25">
        <v>19.610805511474609</v>
      </c>
      <c r="N198" s="25">
        <v>87.704414367675781</v>
      </c>
      <c r="O198" s="25">
        <v>28.859111785888672</v>
      </c>
      <c r="P198" s="25">
        <v>4.6174578857421871</v>
      </c>
      <c r="Q198" s="25">
        <v>13.2662158203125</v>
      </c>
      <c r="R198" s="24"/>
      <c r="S198" s="43"/>
      <c r="T198">
        <v>74.459999999999994</v>
      </c>
      <c r="U198">
        <v>7.53</v>
      </c>
      <c r="V198" s="2">
        <f t="shared" si="12"/>
        <v>0.10112812248186948</v>
      </c>
      <c r="W198">
        <v>0.44</v>
      </c>
      <c r="X198">
        <f>W198*(10000/1.18125)</f>
        <v>3724.867724867725</v>
      </c>
      <c r="Y198" s="2">
        <v>0.10112812248186948</v>
      </c>
      <c r="Z198">
        <f t="shared" ref="Z198:Z225" si="14">(X198*Y198)</f>
        <v>376.68887950918577</v>
      </c>
      <c r="AA198"/>
    </row>
    <row r="199" spans="1:27" s="16" customFormat="1" x14ac:dyDescent="0.25">
      <c r="A199" s="77" t="s">
        <v>204</v>
      </c>
      <c r="B199" s="16" t="s">
        <v>29</v>
      </c>
      <c r="C199" s="80">
        <v>30</v>
      </c>
      <c r="D199" s="45">
        <v>1</v>
      </c>
      <c r="E199" s="46" t="s">
        <v>11</v>
      </c>
      <c r="F199" s="46">
        <v>50</v>
      </c>
      <c r="G199" s="52">
        <v>1.9</v>
      </c>
      <c r="H199" s="14" t="s">
        <v>144</v>
      </c>
      <c r="I199" s="18">
        <v>42144</v>
      </c>
      <c r="J199" s="25">
        <v>13.093503952026367</v>
      </c>
      <c r="K199" s="25">
        <v>8.5418272018432617</v>
      </c>
      <c r="L199" s="25">
        <v>81.285552978515625</v>
      </c>
      <c r="M199" s="25">
        <v>18.094928741455078</v>
      </c>
      <c r="N199" s="25">
        <v>86.339210510253906</v>
      </c>
      <c r="O199" s="25">
        <v>26.853134155273437</v>
      </c>
      <c r="P199" s="25">
        <v>4.2965014648437503</v>
      </c>
      <c r="Q199" s="25">
        <v>13.005688476562501</v>
      </c>
      <c r="R199" s="33"/>
      <c r="S199" s="43"/>
      <c r="T199">
        <v>68.260000000000005</v>
      </c>
      <c r="U199">
        <v>7.8</v>
      </c>
      <c r="V199" s="2">
        <f t="shared" si="12"/>
        <v>0.11426897157925578</v>
      </c>
      <c r="W199">
        <v>0.25</v>
      </c>
      <c r="X199">
        <f>W199*(10000/1.2375)</f>
        <v>2020.2020202020201</v>
      </c>
      <c r="Y199" s="2">
        <v>0.11426897157925578</v>
      </c>
      <c r="Z199">
        <f t="shared" si="14"/>
        <v>230.84640723081975</v>
      </c>
      <c r="AA199"/>
    </row>
    <row r="200" spans="1:27" s="16" customFormat="1" x14ac:dyDescent="0.25">
      <c r="A200" s="77" t="s">
        <v>201</v>
      </c>
      <c r="B200" s="16" t="s">
        <v>29</v>
      </c>
      <c r="C200" s="80">
        <v>115</v>
      </c>
      <c r="D200" s="45">
        <v>2</v>
      </c>
      <c r="E200" s="46" t="s">
        <v>11</v>
      </c>
      <c r="F200" s="46">
        <v>500</v>
      </c>
      <c r="G200" s="52">
        <v>1.9</v>
      </c>
      <c r="H200" s="14" t="s">
        <v>144</v>
      </c>
      <c r="I200" s="18">
        <v>42144</v>
      </c>
      <c r="J200" s="25">
        <v>14.536075592041016</v>
      </c>
      <c r="K200" s="25">
        <v>10.740447998046875</v>
      </c>
      <c r="L200" s="25">
        <v>81.032585144042969</v>
      </c>
      <c r="M200" s="25">
        <v>22.883110046386719</v>
      </c>
      <c r="N200" s="25">
        <v>89.03143310546875</v>
      </c>
      <c r="O200" s="25">
        <v>29.426004409790039</v>
      </c>
      <c r="P200" s="25">
        <v>4.7081607055664065</v>
      </c>
      <c r="Q200" s="25">
        <v>12.965213623046875</v>
      </c>
      <c r="R200" s="33"/>
      <c r="S200" s="43"/>
      <c r="T200">
        <v>69.2</v>
      </c>
      <c r="U200">
        <v>7.66</v>
      </c>
      <c r="V200" s="2">
        <f t="shared" si="12"/>
        <v>0.11069364161849711</v>
      </c>
      <c r="W200">
        <v>0.45</v>
      </c>
      <c r="X200">
        <f>W200*(10000/1.18125)</f>
        <v>3809.5238095238096</v>
      </c>
      <c r="Y200" s="2">
        <v>0.11069364161849711</v>
      </c>
      <c r="Z200">
        <f t="shared" si="14"/>
        <v>421.69006330856041</v>
      </c>
      <c r="AA200"/>
    </row>
    <row r="201" spans="1:27" s="16" customFormat="1" x14ac:dyDescent="0.25">
      <c r="A201" s="77" t="s">
        <v>198</v>
      </c>
      <c r="B201" s="16" t="s">
        <v>29</v>
      </c>
      <c r="C201" s="80">
        <v>116</v>
      </c>
      <c r="D201" s="45">
        <v>2</v>
      </c>
      <c r="E201" s="46" t="s">
        <v>11</v>
      </c>
      <c r="F201" s="46">
        <v>0</v>
      </c>
      <c r="G201" s="52">
        <v>1.9</v>
      </c>
      <c r="H201" s="14" t="s">
        <v>144</v>
      </c>
      <c r="I201" s="18">
        <v>42144</v>
      </c>
      <c r="J201" s="25">
        <v>13.196539878845215</v>
      </c>
      <c r="K201" s="25">
        <v>9.6737480163574219</v>
      </c>
      <c r="L201" s="25">
        <v>80.948478698730469</v>
      </c>
      <c r="M201" s="25">
        <v>19.910066604614258</v>
      </c>
      <c r="N201" s="25">
        <v>85.469009399414063</v>
      </c>
      <c r="O201" s="25">
        <v>25.710798263549805</v>
      </c>
      <c r="P201" s="25">
        <v>4.1137277221679689</v>
      </c>
      <c r="Q201" s="25">
        <v>12.951756591796876</v>
      </c>
      <c r="R201" s="33"/>
      <c r="S201" s="43"/>
      <c r="T201">
        <v>75.7</v>
      </c>
      <c r="U201">
        <v>9.41</v>
      </c>
      <c r="V201" s="2">
        <f t="shared" si="12"/>
        <v>0.12430647291941875</v>
      </c>
      <c r="W201">
        <v>0.14000000000000001</v>
      </c>
      <c r="X201">
        <f>W201*(10000/1.18125)</f>
        <v>1185.1851851851852</v>
      </c>
      <c r="Y201" s="2">
        <v>0.12430647291941875</v>
      </c>
      <c r="Z201">
        <f t="shared" si="14"/>
        <v>147.32619012671853</v>
      </c>
      <c r="AA201"/>
    </row>
    <row r="202" spans="1:27" s="16" customFormat="1" x14ac:dyDescent="0.25">
      <c r="A202" s="77" t="s">
        <v>203</v>
      </c>
      <c r="B202" s="16" t="s">
        <v>29</v>
      </c>
      <c r="C202" s="80">
        <v>117</v>
      </c>
      <c r="D202" s="45">
        <v>2</v>
      </c>
      <c r="E202" s="46" t="s">
        <v>11</v>
      </c>
      <c r="F202" s="46">
        <v>350</v>
      </c>
      <c r="G202" s="52">
        <v>1.9</v>
      </c>
      <c r="H202" s="14" t="s">
        <v>144</v>
      </c>
      <c r="I202" s="18">
        <v>42144</v>
      </c>
      <c r="J202" s="25">
        <v>14.003944396972656</v>
      </c>
      <c r="K202" s="25">
        <v>9.66448974609375</v>
      </c>
      <c r="L202" s="25">
        <v>80.263992309570313</v>
      </c>
      <c r="M202" s="25">
        <v>20.368396759033203</v>
      </c>
      <c r="N202" s="25">
        <v>85.630516052246094</v>
      </c>
      <c r="O202" s="25">
        <v>27.696535110473633</v>
      </c>
      <c r="P202" s="25">
        <v>4.4314456176757808</v>
      </c>
      <c r="Q202" s="25">
        <v>12.842238769531249</v>
      </c>
      <c r="R202" s="24"/>
      <c r="S202" s="43"/>
      <c r="T202">
        <v>77.040000000000006</v>
      </c>
      <c r="U202">
        <v>8.8000000000000007</v>
      </c>
      <c r="V202" s="2">
        <f t="shared" si="12"/>
        <v>0.11422637590861889</v>
      </c>
      <c r="W202">
        <v>0.39</v>
      </c>
      <c r="X202">
        <f>W202*(10000/1.18125)</f>
        <v>3301.5873015873017</v>
      </c>
      <c r="Y202" s="2">
        <v>0.11422637590861889</v>
      </c>
      <c r="Z202">
        <f t="shared" si="14"/>
        <v>377.12835220623384</v>
      </c>
      <c r="AA202"/>
    </row>
    <row r="203" spans="1:27" s="16" customFormat="1" x14ac:dyDescent="0.25">
      <c r="A203" s="77" t="s">
        <v>202</v>
      </c>
      <c r="B203" s="16" t="s">
        <v>29</v>
      </c>
      <c r="C203" s="80">
        <v>118</v>
      </c>
      <c r="D203" s="45">
        <v>2</v>
      </c>
      <c r="E203" s="46" t="s">
        <v>11</v>
      </c>
      <c r="F203" s="46">
        <v>100</v>
      </c>
      <c r="G203" s="52">
        <v>1.9</v>
      </c>
      <c r="H203" s="14" t="s">
        <v>144</v>
      </c>
      <c r="I203" s="18">
        <v>42144</v>
      </c>
      <c r="J203" s="25">
        <v>12.20606517791748</v>
      </c>
      <c r="K203" s="25">
        <v>10.000540733337402</v>
      </c>
      <c r="L203" s="25">
        <v>78.536552429199219</v>
      </c>
      <c r="M203" s="25">
        <v>16.332611083984375</v>
      </c>
      <c r="N203" s="25">
        <v>83.28387451171875</v>
      </c>
      <c r="O203" s="25">
        <v>26.624595642089844</v>
      </c>
      <c r="P203" s="25">
        <v>4.2599353027343749</v>
      </c>
      <c r="Q203" s="25">
        <v>12.565848388671876</v>
      </c>
      <c r="R203" s="33"/>
      <c r="S203" s="43"/>
      <c r="T203">
        <v>44.41</v>
      </c>
      <c r="U203">
        <v>5.84</v>
      </c>
      <c r="V203" s="2">
        <f t="shared" si="12"/>
        <v>0.1315019139833371</v>
      </c>
      <c r="W203">
        <v>0.11</v>
      </c>
      <c r="X203">
        <f>W203*(10000/1.18125)</f>
        <v>931.21693121693124</v>
      </c>
      <c r="Y203" s="2">
        <v>0.1315019139833371</v>
      </c>
      <c r="Z203">
        <f t="shared" si="14"/>
        <v>122.45680878871603</v>
      </c>
      <c r="AA203"/>
    </row>
    <row r="204" spans="1:27" s="16" customFormat="1" x14ac:dyDescent="0.25">
      <c r="A204" s="77" t="s">
        <v>204</v>
      </c>
      <c r="B204" s="16" t="s">
        <v>29</v>
      </c>
      <c r="C204" s="80">
        <v>119</v>
      </c>
      <c r="D204" s="45">
        <v>2</v>
      </c>
      <c r="E204" s="46" t="s">
        <v>11</v>
      </c>
      <c r="F204" s="46">
        <v>50</v>
      </c>
      <c r="G204" s="52">
        <v>1.9</v>
      </c>
      <c r="H204" s="14" t="s">
        <v>144</v>
      </c>
      <c r="I204" s="18">
        <v>42144</v>
      </c>
      <c r="J204" s="25">
        <v>14.665428161621094</v>
      </c>
      <c r="K204" s="25">
        <v>9.1057233810424805</v>
      </c>
      <c r="L204" s="25">
        <v>77.659698486328125</v>
      </c>
      <c r="M204" s="25">
        <v>21.330671310424805</v>
      </c>
      <c r="N204" s="25">
        <v>84.693328857421875</v>
      </c>
      <c r="O204" s="25">
        <v>26.026504516601563</v>
      </c>
      <c r="P204" s="25">
        <v>4.1642407226562499</v>
      </c>
      <c r="Q204" s="25">
        <v>12.425551757812499</v>
      </c>
      <c r="R204" s="33"/>
      <c r="S204" s="43"/>
      <c r="T204">
        <v>52.08</v>
      </c>
      <c r="U204">
        <v>6.82</v>
      </c>
      <c r="V204" s="2">
        <f t="shared" si="12"/>
        <v>0.13095238095238096</v>
      </c>
      <c r="W204">
        <v>0.12</v>
      </c>
      <c r="X204">
        <f>W204*(10000/1.18125)</f>
        <v>1015.8730158730159</v>
      </c>
      <c r="Y204" s="2">
        <v>0.13095238095238096</v>
      </c>
      <c r="Z204">
        <f t="shared" si="14"/>
        <v>133.03099017384733</v>
      </c>
      <c r="AA204"/>
    </row>
    <row r="205" spans="1:27" s="16" customFormat="1" x14ac:dyDescent="0.25">
      <c r="A205" s="77" t="s">
        <v>200</v>
      </c>
      <c r="B205" s="16" t="s">
        <v>29</v>
      </c>
      <c r="C205" s="80">
        <v>120</v>
      </c>
      <c r="D205" s="45">
        <v>2</v>
      </c>
      <c r="E205" s="46" t="s">
        <v>11</v>
      </c>
      <c r="F205" s="46">
        <v>200</v>
      </c>
      <c r="G205" s="52">
        <v>1.9</v>
      </c>
      <c r="H205" s="14" t="s">
        <v>144</v>
      </c>
      <c r="I205" s="18">
        <v>42144</v>
      </c>
      <c r="J205" s="25">
        <v>14.930289268493652</v>
      </c>
      <c r="K205" s="25">
        <v>10.125209808349609</v>
      </c>
      <c r="L205" s="25">
        <v>80.931442260742188</v>
      </c>
      <c r="M205" s="25">
        <v>22.232728958129883</v>
      </c>
      <c r="N205" s="25">
        <v>85.892318725585937</v>
      </c>
      <c r="O205" s="25">
        <v>26.127830505371094</v>
      </c>
      <c r="P205" s="25">
        <v>4.1804528808593746</v>
      </c>
      <c r="Q205" s="25">
        <v>12.949030761718751</v>
      </c>
      <c r="R205" s="33"/>
      <c r="S205" s="43"/>
      <c r="T205">
        <v>63.54</v>
      </c>
      <c r="U205">
        <v>6.79</v>
      </c>
      <c r="V205" s="2">
        <f t="shared" si="12"/>
        <v>0.10686181932640856</v>
      </c>
      <c r="W205">
        <v>0.53</v>
      </c>
      <c r="X205">
        <f>W205*(10000/1.2375)</f>
        <v>4282.8282828282827</v>
      </c>
      <c r="Y205" s="2">
        <v>0.10686181932640856</v>
      </c>
      <c r="Z205">
        <f t="shared" si="14"/>
        <v>457.67082216562858</v>
      </c>
      <c r="AA205"/>
    </row>
    <row r="206" spans="1:27" s="16" customFormat="1" x14ac:dyDescent="0.25">
      <c r="A206" s="77" t="s">
        <v>204</v>
      </c>
      <c r="B206" s="16" t="s">
        <v>29</v>
      </c>
      <c r="C206" s="80">
        <v>145</v>
      </c>
      <c r="D206" s="45">
        <v>3</v>
      </c>
      <c r="E206" s="46" t="s">
        <v>11</v>
      </c>
      <c r="F206" s="46">
        <v>50</v>
      </c>
      <c r="G206" s="52">
        <v>1.9</v>
      </c>
      <c r="H206" s="14" t="s">
        <v>144</v>
      </c>
      <c r="I206" s="18">
        <v>42144</v>
      </c>
      <c r="J206" s="25">
        <v>14.022472381591797</v>
      </c>
      <c r="K206" s="25">
        <v>8.8340425491333008</v>
      </c>
      <c r="L206" s="25">
        <v>81.312591552734375</v>
      </c>
      <c r="M206" s="25">
        <v>20.383647918701172</v>
      </c>
      <c r="N206" s="25">
        <v>87.428398132324219</v>
      </c>
      <c r="O206" s="25">
        <v>28.086069107055664</v>
      </c>
      <c r="P206" s="25">
        <v>4.4937710571289067</v>
      </c>
      <c r="Q206" s="25">
        <v>13.010014648437501</v>
      </c>
      <c r="R206" s="33"/>
      <c r="S206" s="43"/>
      <c r="T206">
        <v>72.63</v>
      </c>
      <c r="U206">
        <v>8.83</v>
      </c>
      <c r="V206" s="2">
        <f t="shared" si="12"/>
        <v>0.12157510670521823</v>
      </c>
      <c r="W206">
        <v>0.24</v>
      </c>
      <c r="X206">
        <f>W206*(10000/1.18125)</f>
        <v>2031.7460317460318</v>
      </c>
      <c r="Y206" s="2">
        <v>0.12157510670521823</v>
      </c>
      <c r="Z206">
        <f t="shared" si="14"/>
        <v>247.00974060742752</v>
      </c>
      <c r="AA206"/>
    </row>
    <row r="207" spans="1:27" s="16" customFormat="1" x14ac:dyDescent="0.25">
      <c r="A207" s="77" t="s">
        <v>201</v>
      </c>
      <c r="B207" s="16" t="s">
        <v>29</v>
      </c>
      <c r="C207" s="80">
        <v>146</v>
      </c>
      <c r="D207" s="45">
        <v>3</v>
      </c>
      <c r="E207" s="46" t="s">
        <v>11</v>
      </c>
      <c r="F207" s="46">
        <v>500</v>
      </c>
      <c r="G207" s="52">
        <v>1.9</v>
      </c>
      <c r="H207" s="14" t="s">
        <v>144</v>
      </c>
      <c r="I207" s="18">
        <v>42144</v>
      </c>
      <c r="J207" s="25">
        <v>13.546828269958496</v>
      </c>
      <c r="K207" s="25">
        <v>12.344572067260742</v>
      </c>
      <c r="L207" s="25">
        <v>80.465171813964844</v>
      </c>
      <c r="M207" s="25">
        <v>20.072874069213867</v>
      </c>
      <c r="N207" s="25">
        <v>86.122787475585938</v>
      </c>
      <c r="O207" s="25">
        <v>27.98823356628418</v>
      </c>
      <c r="P207" s="25">
        <v>4.4781173706054691</v>
      </c>
      <c r="Q207" s="25">
        <v>12.874427490234375</v>
      </c>
      <c r="R207" s="33"/>
      <c r="S207" s="43"/>
      <c r="T207">
        <v>79.25</v>
      </c>
      <c r="U207">
        <v>9.68</v>
      </c>
      <c r="V207" s="2">
        <f t="shared" si="12"/>
        <v>0.12214511041009464</v>
      </c>
      <c r="W207">
        <v>0.2</v>
      </c>
      <c r="X207">
        <f>W207*(10000/1.18125)</f>
        <v>1693.1216931216932</v>
      </c>
      <c r="Y207" s="2">
        <v>0.12214511041009464</v>
      </c>
      <c r="Z207">
        <f t="shared" si="14"/>
        <v>206.80653614407558</v>
      </c>
      <c r="AA207"/>
    </row>
    <row r="208" spans="1:27" s="16" customFormat="1" x14ac:dyDescent="0.25">
      <c r="A208" s="77" t="s">
        <v>198</v>
      </c>
      <c r="B208" s="16" t="s">
        <v>29</v>
      </c>
      <c r="C208" s="80">
        <v>147</v>
      </c>
      <c r="D208" s="45">
        <v>3</v>
      </c>
      <c r="E208" s="46" t="s">
        <v>11</v>
      </c>
      <c r="F208" s="46">
        <v>0</v>
      </c>
      <c r="G208" s="52">
        <v>1.9</v>
      </c>
      <c r="H208" s="14" t="s">
        <v>144</v>
      </c>
      <c r="I208" s="18">
        <v>42144</v>
      </c>
      <c r="J208" s="25">
        <v>14.318865776062012</v>
      </c>
      <c r="K208" s="25">
        <v>9.7940635681152344</v>
      </c>
      <c r="L208" s="25">
        <v>80.1680908203125</v>
      </c>
      <c r="M208" s="25">
        <v>18.656974792480469</v>
      </c>
      <c r="N208" s="25">
        <v>84.741676330566406</v>
      </c>
      <c r="O208" s="25">
        <v>25.37687873840332</v>
      </c>
      <c r="P208" s="25">
        <v>4.060300598144531</v>
      </c>
      <c r="Q208" s="25">
        <v>12.82689453125</v>
      </c>
      <c r="R208" s="24"/>
      <c r="S208" s="43"/>
      <c r="T208">
        <v>74.22</v>
      </c>
      <c r="U208">
        <v>9.36</v>
      </c>
      <c r="V208" s="2">
        <f t="shared" si="12"/>
        <v>0.12611156022635409</v>
      </c>
      <c r="W208">
        <v>0.18</v>
      </c>
      <c r="X208">
        <f>W208*(10000/1.18125)</f>
        <v>1523.8095238095239</v>
      </c>
      <c r="Y208" s="2">
        <v>0.12611156022635409</v>
      </c>
      <c r="Z208">
        <f t="shared" si="14"/>
        <v>192.16999653539671</v>
      </c>
      <c r="AA208"/>
    </row>
    <row r="209" spans="1:27" s="16" customFormat="1" x14ac:dyDescent="0.25">
      <c r="A209" s="77" t="s">
        <v>200</v>
      </c>
      <c r="B209" s="16" t="s">
        <v>29</v>
      </c>
      <c r="C209" s="80">
        <v>148</v>
      </c>
      <c r="D209" s="45">
        <v>3</v>
      </c>
      <c r="E209" s="46" t="s">
        <v>11</v>
      </c>
      <c r="F209" s="46">
        <v>200</v>
      </c>
      <c r="G209" s="52">
        <v>1.9</v>
      </c>
      <c r="H209" s="14" t="s">
        <v>144</v>
      </c>
      <c r="I209" s="18">
        <v>42144</v>
      </c>
      <c r="J209" s="25">
        <v>14.783817291259766</v>
      </c>
      <c r="K209" s="25">
        <v>9.6761388778686523</v>
      </c>
      <c r="L209" s="25">
        <v>78.92645263671875</v>
      </c>
      <c r="M209" s="25">
        <v>19.543350219726563</v>
      </c>
      <c r="N209" s="25">
        <v>84.591621398925781</v>
      </c>
      <c r="O209" s="25">
        <v>26.114273071289063</v>
      </c>
      <c r="P209" s="25">
        <v>4.17828369140625</v>
      </c>
      <c r="Q209" s="25">
        <v>12.628232421875</v>
      </c>
      <c r="R209" s="24"/>
      <c r="S209" s="43"/>
      <c r="T209">
        <v>101.97</v>
      </c>
      <c r="U209">
        <v>11.02</v>
      </c>
      <c r="V209" s="2">
        <f t="shared" si="12"/>
        <v>0.10807100127488477</v>
      </c>
      <c r="W209">
        <v>0.43</v>
      </c>
      <c r="X209">
        <f>W209*(10000/1.18125)</f>
        <v>3640.2116402116403</v>
      </c>
      <c r="Y209" s="2">
        <v>0.10807100127488477</v>
      </c>
      <c r="Z209">
        <f t="shared" si="14"/>
        <v>393.40131681016254</v>
      </c>
      <c r="AA209"/>
    </row>
    <row r="210" spans="1:27" s="16" customFormat="1" x14ac:dyDescent="0.25">
      <c r="A210" s="77" t="s">
        <v>203</v>
      </c>
      <c r="B210" s="16" t="s">
        <v>29</v>
      </c>
      <c r="C210" s="80">
        <v>149</v>
      </c>
      <c r="D210" s="45">
        <v>3</v>
      </c>
      <c r="E210" s="46" t="s">
        <v>11</v>
      </c>
      <c r="F210" s="46">
        <v>350</v>
      </c>
      <c r="G210" s="52">
        <v>1.9</v>
      </c>
      <c r="H210" s="14" t="s">
        <v>144</v>
      </c>
      <c r="I210" s="18">
        <v>42144</v>
      </c>
      <c r="J210" s="25">
        <v>12.958742141723633</v>
      </c>
      <c r="K210" s="25">
        <v>11.331796646118164</v>
      </c>
      <c r="L210" s="25">
        <v>80.870376586914063</v>
      </c>
      <c r="M210" s="25">
        <v>18.594282150268555</v>
      </c>
      <c r="N210" s="25">
        <v>85.389717102050781</v>
      </c>
      <c r="O210" s="25">
        <v>28.34581184387207</v>
      </c>
      <c r="P210" s="25">
        <v>4.5353298950195313</v>
      </c>
      <c r="Q210" s="25">
        <v>12.93926025390625</v>
      </c>
      <c r="R210" s="33"/>
      <c r="S210" s="43"/>
      <c r="T210">
        <v>79.22</v>
      </c>
      <c r="U210">
        <v>8.1999999999999993</v>
      </c>
      <c r="V210" s="2">
        <f t="shared" si="12"/>
        <v>0.10350921484473617</v>
      </c>
      <c r="W210">
        <v>0.46</v>
      </c>
      <c r="X210">
        <f>W210*(10000/1.18125)</f>
        <v>3894.1798941798943</v>
      </c>
      <c r="Y210" s="2">
        <v>0.10350921484473617</v>
      </c>
      <c r="Z210">
        <f t="shared" si="14"/>
        <v>403.08350331071864</v>
      </c>
      <c r="AA210"/>
    </row>
    <row r="211" spans="1:27" s="16" customFormat="1" x14ac:dyDescent="0.25">
      <c r="A211" s="77" t="s">
        <v>202</v>
      </c>
      <c r="B211" s="16" t="s">
        <v>29</v>
      </c>
      <c r="C211" s="80">
        <v>150</v>
      </c>
      <c r="D211" s="45">
        <v>3</v>
      </c>
      <c r="E211" s="46" t="s">
        <v>11</v>
      </c>
      <c r="F211" s="46">
        <v>100</v>
      </c>
      <c r="G211" s="52">
        <v>1.9</v>
      </c>
      <c r="H211" s="14" t="s">
        <v>144</v>
      </c>
      <c r="I211" s="18">
        <v>42144</v>
      </c>
      <c r="J211" s="25">
        <v>12.982620239257813</v>
      </c>
      <c r="K211" s="25">
        <v>8.0586729049682617</v>
      </c>
      <c r="L211" s="25">
        <v>78.508377075195313</v>
      </c>
      <c r="M211" s="25">
        <v>16.923885345458984</v>
      </c>
      <c r="N211" s="25">
        <v>83.131195068359375</v>
      </c>
      <c r="O211" s="25">
        <v>25.426620483398438</v>
      </c>
      <c r="P211" s="25">
        <v>4.06825927734375</v>
      </c>
      <c r="Q211" s="25">
        <v>12.56134033203125</v>
      </c>
      <c r="R211" s="33"/>
      <c r="S211" s="43"/>
      <c r="T211">
        <v>94.96</v>
      </c>
      <c r="U211">
        <v>10.29</v>
      </c>
      <c r="V211" s="2">
        <f t="shared" si="12"/>
        <v>0.10836141533277169</v>
      </c>
      <c r="W211">
        <v>0.39</v>
      </c>
      <c r="X211">
        <f>W211*(10000/1.2375)</f>
        <v>3151.5151515151515</v>
      </c>
      <c r="Y211" s="2">
        <v>0.10836141533277169</v>
      </c>
      <c r="Z211">
        <f t="shared" si="14"/>
        <v>341.50264226085625</v>
      </c>
      <c r="AA211"/>
    </row>
    <row r="212" spans="1:27" s="16" customFormat="1" x14ac:dyDescent="0.25">
      <c r="A212" s="77" t="s">
        <v>203</v>
      </c>
      <c r="B212" s="16" t="s">
        <v>29</v>
      </c>
      <c r="C212" s="80">
        <v>277</v>
      </c>
      <c r="D212" s="45">
        <v>4</v>
      </c>
      <c r="E212" s="46" t="s">
        <v>11</v>
      </c>
      <c r="F212" s="46">
        <v>350</v>
      </c>
      <c r="G212" s="52">
        <v>1.9</v>
      </c>
      <c r="H212" s="14" t="s">
        <v>144</v>
      </c>
      <c r="I212" s="18">
        <v>42144</v>
      </c>
      <c r="J212" s="25">
        <v>13.350855827331543</v>
      </c>
      <c r="K212" s="25">
        <v>14.180242538452148</v>
      </c>
      <c r="L212" s="25">
        <v>79.736961364746094</v>
      </c>
      <c r="M212" s="25">
        <v>19.693778991699219</v>
      </c>
      <c r="N212" s="25">
        <v>86.663307189941406</v>
      </c>
      <c r="O212" s="25">
        <v>27.06121826171875</v>
      </c>
      <c r="P212" s="25">
        <v>4.329794921875</v>
      </c>
      <c r="Q212" s="25">
        <v>12.757913818359375</v>
      </c>
      <c r="R212" s="36"/>
      <c r="S212" s="43"/>
      <c r="T212">
        <v>76.83</v>
      </c>
      <c r="U212">
        <v>8.4700000000000006</v>
      </c>
      <c r="V212" s="2">
        <f t="shared" si="12"/>
        <v>0.1102433945073539</v>
      </c>
      <c r="W212">
        <v>0.37</v>
      </c>
      <c r="X212">
        <f>W212*(10000/1.18125)</f>
        <v>3132.2751322751324</v>
      </c>
      <c r="Y212" s="2">
        <v>0.1102433945073539</v>
      </c>
      <c r="Z212">
        <f t="shared" si="14"/>
        <v>345.31264311298156</v>
      </c>
      <c r="AA212"/>
    </row>
    <row r="213" spans="1:27" s="16" customFormat="1" x14ac:dyDescent="0.25">
      <c r="A213" s="77" t="s">
        <v>200</v>
      </c>
      <c r="B213" s="16" t="s">
        <v>29</v>
      </c>
      <c r="C213" s="80">
        <v>278</v>
      </c>
      <c r="D213" s="45">
        <v>4</v>
      </c>
      <c r="E213" s="46" t="s">
        <v>11</v>
      </c>
      <c r="F213" s="46">
        <v>200</v>
      </c>
      <c r="G213" s="52">
        <v>1.9</v>
      </c>
      <c r="H213" s="14" t="s">
        <v>144</v>
      </c>
      <c r="I213" s="18">
        <v>42144</v>
      </c>
      <c r="J213" s="25">
        <v>11.87114143371582</v>
      </c>
      <c r="K213" s="25">
        <v>14.543914794921875</v>
      </c>
      <c r="L213" s="25">
        <v>80.067672729492188</v>
      </c>
      <c r="M213" s="25">
        <v>18.736227035522461</v>
      </c>
      <c r="N213" s="25">
        <v>86.029159545898437</v>
      </c>
      <c r="O213" s="25">
        <v>25.287864685058594</v>
      </c>
      <c r="P213" s="25">
        <v>4.0460583496093747</v>
      </c>
      <c r="Q213" s="25">
        <v>12.81082763671875</v>
      </c>
      <c r="R213" s="36"/>
      <c r="S213" s="43"/>
      <c r="T213">
        <v>47.13</v>
      </c>
      <c r="U213">
        <v>6.64</v>
      </c>
      <c r="V213" s="2">
        <f t="shared" si="12"/>
        <v>0.14088690855081687</v>
      </c>
      <c r="W213">
        <v>0.14000000000000001</v>
      </c>
      <c r="X213">
        <f>W213*(10000/1.18125)</f>
        <v>1185.1851851851852</v>
      </c>
      <c r="Y213" s="2">
        <v>0.14088690855081687</v>
      </c>
      <c r="Z213">
        <f t="shared" si="14"/>
        <v>166.97707680096815</v>
      </c>
      <c r="AA213"/>
    </row>
    <row r="214" spans="1:27" s="16" customFormat="1" x14ac:dyDescent="0.25">
      <c r="A214" s="77" t="s">
        <v>202</v>
      </c>
      <c r="B214" s="16" t="s">
        <v>29</v>
      </c>
      <c r="C214" s="80">
        <v>279</v>
      </c>
      <c r="D214" s="45">
        <v>4</v>
      </c>
      <c r="E214" s="46" t="s">
        <v>11</v>
      </c>
      <c r="F214" s="46">
        <v>100</v>
      </c>
      <c r="G214" s="52">
        <v>1.9</v>
      </c>
      <c r="H214" s="14" t="s">
        <v>144</v>
      </c>
      <c r="I214" s="18">
        <v>42144</v>
      </c>
      <c r="J214" s="25">
        <v>12.454803466796875</v>
      </c>
      <c r="K214" s="25">
        <v>13.299678802490234</v>
      </c>
      <c r="L214" s="25">
        <v>81.057914733886719</v>
      </c>
      <c r="M214" s="25">
        <v>17.506050109863281</v>
      </c>
      <c r="N214" s="25">
        <v>86.005355834960938</v>
      </c>
      <c r="O214" s="25">
        <v>24.5269775390625</v>
      </c>
      <c r="P214" s="25">
        <v>3.92431640625</v>
      </c>
      <c r="Q214" s="25">
        <v>12.969266357421875</v>
      </c>
      <c r="R214" s="36"/>
      <c r="S214" s="43"/>
      <c r="T214">
        <v>57.63</v>
      </c>
      <c r="U214">
        <v>7.22</v>
      </c>
      <c r="V214" s="2">
        <f t="shared" si="12"/>
        <v>0.12528197119555787</v>
      </c>
      <c r="W214">
        <v>0.3</v>
      </c>
      <c r="X214">
        <f>W214*(10000/1.18125)</f>
        <v>2539.6825396825398</v>
      </c>
      <c r="Y214" s="2">
        <v>0.12528197119555787</v>
      </c>
      <c r="Z214">
        <f t="shared" si="14"/>
        <v>318.1764347823692</v>
      </c>
      <c r="AA214"/>
    </row>
    <row r="215" spans="1:27" s="16" customFormat="1" x14ac:dyDescent="0.25">
      <c r="A215" s="77" t="s">
        <v>201</v>
      </c>
      <c r="B215" s="16" t="s">
        <v>29</v>
      </c>
      <c r="C215" s="80">
        <v>280</v>
      </c>
      <c r="D215" s="45">
        <v>4</v>
      </c>
      <c r="E215" s="46" t="s">
        <v>11</v>
      </c>
      <c r="F215" s="46">
        <v>500</v>
      </c>
      <c r="G215" s="52">
        <v>1.9</v>
      </c>
      <c r="H215" s="14" t="s">
        <v>144</v>
      </c>
      <c r="I215" s="18">
        <v>42144</v>
      </c>
      <c r="J215" s="25">
        <v>13.54761791229248</v>
      </c>
      <c r="K215" s="25">
        <v>12.985698699951172</v>
      </c>
      <c r="L215" s="25">
        <v>82.189430236816406</v>
      </c>
      <c r="M215" s="25">
        <v>19.130813598632812</v>
      </c>
      <c r="N215" s="25">
        <v>87.762977600097656</v>
      </c>
      <c r="O215" s="25">
        <v>27.184633255004883</v>
      </c>
      <c r="P215" s="25">
        <v>4.3495413208007809</v>
      </c>
      <c r="Q215" s="25">
        <v>13.150308837890625</v>
      </c>
      <c r="R215" s="27" t="s">
        <v>194</v>
      </c>
      <c r="S215" s="43"/>
      <c r="T215">
        <v>53</v>
      </c>
      <c r="U215">
        <v>6.14</v>
      </c>
      <c r="V215" s="2">
        <f t="shared" si="12"/>
        <v>0.11584905660377358</v>
      </c>
      <c r="W215">
        <v>0.6</v>
      </c>
      <c r="X215">
        <f>W215*(10000/1.18125)</f>
        <v>5079.3650793650795</v>
      </c>
      <c r="Y215" s="2">
        <v>0.11584905660377358</v>
      </c>
      <c r="Z215">
        <f t="shared" si="14"/>
        <v>588.43965259059598</v>
      </c>
      <c r="AA215"/>
    </row>
    <row r="216" spans="1:27" s="16" customFormat="1" x14ac:dyDescent="0.25">
      <c r="A216" s="77" t="s">
        <v>198</v>
      </c>
      <c r="B216" s="16" t="s">
        <v>29</v>
      </c>
      <c r="C216" s="80">
        <v>281</v>
      </c>
      <c r="D216" s="45">
        <v>4</v>
      </c>
      <c r="E216" s="46" t="s">
        <v>11</v>
      </c>
      <c r="F216" s="46">
        <v>0</v>
      </c>
      <c r="G216" s="52">
        <v>1.9</v>
      </c>
      <c r="H216" s="14" t="s">
        <v>144</v>
      </c>
      <c r="I216" s="18">
        <v>42144</v>
      </c>
      <c r="J216" s="25">
        <v>11.870750427246094</v>
      </c>
      <c r="K216" s="25">
        <v>13.831050872802734</v>
      </c>
      <c r="L216" s="25">
        <v>79.077613830566406</v>
      </c>
      <c r="M216" s="25">
        <v>16.550878524780273</v>
      </c>
      <c r="N216" s="25">
        <v>84.512786865234375</v>
      </c>
      <c r="O216" s="25">
        <v>24.624608993530273</v>
      </c>
      <c r="P216" s="25">
        <v>3.9399374389648436</v>
      </c>
      <c r="Q216" s="25">
        <v>12.652418212890625</v>
      </c>
      <c r="R216" s="36"/>
      <c r="S216" s="43"/>
      <c r="T216">
        <v>61.8</v>
      </c>
      <c r="U216">
        <v>8.01</v>
      </c>
      <c r="V216" s="2">
        <f t="shared" si="12"/>
        <v>0.12961165048543691</v>
      </c>
      <c r="W216">
        <v>0.19</v>
      </c>
      <c r="X216">
        <f>W216*(10000/1.18125)</f>
        <v>1608.4656084656085</v>
      </c>
      <c r="Y216" s="2">
        <v>0.12961165048543691</v>
      </c>
      <c r="Z216">
        <f t="shared" si="14"/>
        <v>208.47588226229007</v>
      </c>
      <c r="AA216"/>
    </row>
    <row r="217" spans="1:27" s="16" customFormat="1" x14ac:dyDescent="0.25">
      <c r="A217" s="77" t="s">
        <v>204</v>
      </c>
      <c r="B217" s="16" t="s">
        <v>29</v>
      </c>
      <c r="C217" s="80">
        <v>282</v>
      </c>
      <c r="D217" s="45">
        <v>4</v>
      </c>
      <c r="E217" s="46" t="s">
        <v>11</v>
      </c>
      <c r="F217" s="46">
        <v>50</v>
      </c>
      <c r="G217" s="52">
        <v>1.9</v>
      </c>
      <c r="H217" s="14" t="s">
        <v>144</v>
      </c>
      <c r="I217" s="18">
        <v>42144</v>
      </c>
      <c r="J217" s="25">
        <v>12.03769588470459</v>
      </c>
      <c r="K217" s="25">
        <v>13.15877628326416</v>
      </c>
      <c r="L217" s="25">
        <v>79.262542724609375</v>
      </c>
      <c r="M217" s="25">
        <v>18.048938751220703</v>
      </c>
      <c r="N217" s="25">
        <v>84.315055847167969</v>
      </c>
      <c r="O217" s="25">
        <v>24.723196029663086</v>
      </c>
      <c r="P217" s="25">
        <v>3.9557113647460938</v>
      </c>
      <c r="Q217" s="25">
        <v>12.6820068359375</v>
      </c>
      <c r="R217" s="36"/>
      <c r="S217" s="43"/>
      <c r="T217">
        <v>49.71</v>
      </c>
      <c r="U217">
        <v>7</v>
      </c>
      <c r="V217" s="2">
        <f t="shared" si="12"/>
        <v>0.1408167370750352</v>
      </c>
      <c r="W217">
        <v>0.15</v>
      </c>
      <c r="X217">
        <f>W217*(10000/1.2375)</f>
        <v>1212.121212121212</v>
      </c>
      <c r="Y217" s="2">
        <v>0.1408167370750352</v>
      </c>
      <c r="Z217">
        <f t="shared" si="14"/>
        <v>170.68695403034567</v>
      </c>
      <c r="AA217"/>
    </row>
    <row r="218" spans="1:27" s="16" customFormat="1" ht="15.75" x14ac:dyDescent="0.25">
      <c r="A218" s="77" t="s">
        <v>200</v>
      </c>
      <c r="B218" s="16" t="s">
        <v>29</v>
      </c>
      <c r="C218" s="53">
        <v>25</v>
      </c>
      <c r="D218" s="30">
        <v>1</v>
      </c>
      <c r="E218" s="53" t="s">
        <v>11</v>
      </c>
      <c r="F218" s="53">
        <v>200</v>
      </c>
      <c r="G218" s="54">
        <v>2.1</v>
      </c>
      <c r="H218" s="44" t="s">
        <v>192</v>
      </c>
      <c r="I218" s="55">
        <v>42249</v>
      </c>
      <c r="J218" s="56">
        <v>14.103677749633789</v>
      </c>
      <c r="K218" s="56">
        <v>17.676353454589844</v>
      </c>
      <c r="L218" s="56">
        <v>83.867774963378906</v>
      </c>
      <c r="M218" s="56">
        <v>26.523429870605469</v>
      </c>
      <c r="N218" s="56">
        <v>90.331268310546875</v>
      </c>
      <c r="O218" s="56">
        <v>22.20960807800293</v>
      </c>
      <c r="P218" s="56">
        <v>3.5535372924804687</v>
      </c>
      <c r="Q218" s="56">
        <v>13.418843994140625</v>
      </c>
      <c r="R218" s="57"/>
      <c r="S218" s="19"/>
      <c r="T218">
        <v>32.700000000000003</v>
      </c>
      <c r="U218">
        <v>5.19</v>
      </c>
      <c r="V218" s="2">
        <f t="shared" si="12"/>
        <v>0.15871559633027524</v>
      </c>
      <c r="W218">
        <v>0.08</v>
      </c>
      <c r="X218">
        <f>W218*(10000/1.18125)</f>
        <v>677.24867724867727</v>
      </c>
      <c r="Y218" s="2">
        <f t="shared" ref="Y218:Y249" si="15">V218</f>
        <v>0.15871559633027524</v>
      </c>
      <c r="Z218">
        <f t="shared" si="14"/>
        <v>107.48992767341392</v>
      </c>
      <c r="AA218"/>
    </row>
    <row r="219" spans="1:27" s="16" customFormat="1" ht="15.75" x14ac:dyDescent="0.25">
      <c r="A219" s="77" t="s">
        <v>201</v>
      </c>
      <c r="B219" s="16" t="s">
        <v>29</v>
      </c>
      <c r="C219" s="53">
        <v>26</v>
      </c>
      <c r="D219" s="30">
        <v>1</v>
      </c>
      <c r="E219" s="53" t="s">
        <v>11</v>
      </c>
      <c r="F219" s="53">
        <v>500</v>
      </c>
      <c r="G219" s="54">
        <v>2.1</v>
      </c>
      <c r="H219" s="44" t="s">
        <v>192</v>
      </c>
      <c r="I219" s="55">
        <v>42249</v>
      </c>
      <c r="J219" s="56">
        <v>13.053618431091309</v>
      </c>
      <c r="K219" s="56">
        <v>14.17613697052002</v>
      </c>
      <c r="L219" s="56">
        <v>82.524879455566406</v>
      </c>
      <c r="M219" s="56">
        <v>22.300045013427734</v>
      </c>
      <c r="N219" s="56">
        <v>88.879501342773437</v>
      </c>
      <c r="O219" s="56">
        <v>25.308433532714844</v>
      </c>
      <c r="P219" s="56">
        <v>4.0493493652343746</v>
      </c>
      <c r="Q219" s="56">
        <v>13.203980712890626</v>
      </c>
      <c r="R219" s="57"/>
      <c r="S219" s="19"/>
      <c r="T219">
        <v>36.33</v>
      </c>
      <c r="U219">
        <v>5.5</v>
      </c>
      <c r="V219" s="2">
        <f t="shared" si="12"/>
        <v>0.15139003578309937</v>
      </c>
      <c r="W219">
        <v>0.13</v>
      </c>
      <c r="X219">
        <f>W219*(10000/1.18125)</f>
        <v>1100.5291005291006</v>
      </c>
      <c r="Y219" s="2">
        <f t="shared" si="15"/>
        <v>0.15139003578309937</v>
      </c>
      <c r="Z219">
        <f t="shared" si="14"/>
        <v>166.60913990944269</v>
      </c>
      <c r="AA219"/>
    </row>
    <row r="220" spans="1:27" s="16" customFormat="1" ht="15.75" x14ac:dyDescent="0.25">
      <c r="A220" s="77" t="s">
        <v>198</v>
      </c>
      <c r="B220" s="16" t="s">
        <v>29</v>
      </c>
      <c r="C220" s="53">
        <v>27</v>
      </c>
      <c r="D220" s="30">
        <v>1</v>
      </c>
      <c r="E220" s="53" t="s">
        <v>11</v>
      </c>
      <c r="F220" s="53">
        <v>0</v>
      </c>
      <c r="G220" s="54">
        <v>2.1</v>
      </c>
      <c r="H220" s="44" t="s">
        <v>192</v>
      </c>
      <c r="I220" s="55">
        <v>42249</v>
      </c>
      <c r="J220" s="56">
        <v>13.021801948547363</v>
      </c>
      <c r="K220" s="56">
        <v>15.332380294799805</v>
      </c>
      <c r="L220" s="56">
        <v>83.996864318847656</v>
      </c>
      <c r="M220" s="56">
        <v>22.601449966430664</v>
      </c>
      <c r="N220" s="56">
        <v>90.561302185058594</v>
      </c>
      <c r="O220" s="56">
        <v>24.572938919067383</v>
      </c>
      <c r="P220" s="56">
        <v>3.9316702270507813</v>
      </c>
      <c r="Q220" s="56">
        <v>13.439498291015624</v>
      </c>
      <c r="R220" s="57"/>
      <c r="S220" s="19"/>
      <c r="T220">
        <v>30.7</v>
      </c>
      <c r="U220">
        <v>4.9000000000000004</v>
      </c>
      <c r="V220" s="2">
        <f t="shared" si="12"/>
        <v>0.15960912052117265</v>
      </c>
      <c r="W220">
        <v>0.05</v>
      </c>
      <c r="X220">
        <f>W220*(10000/1.18125)</f>
        <v>423.28042328042329</v>
      </c>
      <c r="Y220" s="2">
        <f t="shared" si="15"/>
        <v>0.15960912052117265</v>
      </c>
      <c r="Z220">
        <f t="shared" si="14"/>
        <v>67.559416093618054</v>
      </c>
      <c r="AA220"/>
    </row>
    <row r="221" spans="1:27" s="16" customFormat="1" ht="15.75" x14ac:dyDescent="0.25">
      <c r="A221" s="77" t="s">
        <v>202</v>
      </c>
      <c r="B221" s="16" t="s">
        <v>29</v>
      </c>
      <c r="C221" s="53">
        <v>28</v>
      </c>
      <c r="D221" s="30">
        <v>1</v>
      </c>
      <c r="E221" s="53" t="s">
        <v>11</v>
      </c>
      <c r="F221" s="53">
        <v>100</v>
      </c>
      <c r="G221" s="54">
        <v>2.1</v>
      </c>
      <c r="H221" s="44" t="s">
        <v>192</v>
      </c>
      <c r="I221" s="55">
        <v>42249</v>
      </c>
      <c r="J221" s="56">
        <v>12.707742691040039</v>
      </c>
      <c r="K221" s="56">
        <v>15.054059982299805</v>
      </c>
      <c r="L221" s="56">
        <v>84.084823608398438</v>
      </c>
      <c r="M221" s="56">
        <v>21.824014663696289</v>
      </c>
      <c r="N221" s="56">
        <v>89.684127807617188</v>
      </c>
      <c r="O221" s="56">
        <v>24.440916061401367</v>
      </c>
      <c r="P221" s="56">
        <v>3.9105465698242186</v>
      </c>
      <c r="Q221" s="56">
        <v>13.45357177734375</v>
      </c>
      <c r="R221" s="57"/>
      <c r="S221" s="19"/>
      <c r="T221">
        <v>30.5</v>
      </c>
      <c r="U221">
        <v>4.3</v>
      </c>
      <c r="V221" s="2">
        <f t="shared" si="12"/>
        <v>0.14098360655737704</v>
      </c>
      <c r="W221">
        <v>0.08</v>
      </c>
      <c r="X221">
        <f>W221*(10000/1.18125)</f>
        <v>677.24867724867727</v>
      </c>
      <c r="Y221" s="2">
        <f t="shared" si="15"/>
        <v>0.14098360655737704</v>
      </c>
      <c r="Z221">
        <f t="shared" si="14"/>
        <v>95.480961054731551</v>
      </c>
      <c r="AA221"/>
    </row>
    <row r="222" spans="1:27" s="16" customFormat="1" ht="15.75" x14ac:dyDescent="0.25">
      <c r="A222" s="77" t="s">
        <v>203</v>
      </c>
      <c r="B222" s="16" t="s">
        <v>29</v>
      </c>
      <c r="C222" s="53">
        <v>29</v>
      </c>
      <c r="D222" s="30">
        <v>1</v>
      </c>
      <c r="E222" s="53" t="s">
        <v>11</v>
      </c>
      <c r="F222" s="53">
        <v>350</v>
      </c>
      <c r="G222" s="54">
        <v>2.1</v>
      </c>
      <c r="H222" s="44" t="s">
        <v>192</v>
      </c>
      <c r="I222" s="55">
        <v>42249</v>
      </c>
      <c r="J222" s="56">
        <v>11.640880584716797</v>
      </c>
      <c r="K222" s="56">
        <v>12.415209770202637</v>
      </c>
      <c r="L222" s="56">
        <v>83.05450439453125</v>
      </c>
      <c r="M222" s="56">
        <v>19.447526931762695</v>
      </c>
      <c r="N222" s="56">
        <v>89.4595947265625</v>
      </c>
      <c r="O222" s="56">
        <v>27.178194046020508</v>
      </c>
      <c r="P222" s="56">
        <v>4.3485110473632815</v>
      </c>
      <c r="Q222" s="56">
        <v>13.288720703125</v>
      </c>
      <c r="R222" s="57"/>
      <c r="S222" s="19"/>
      <c r="T222">
        <v>30.43</v>
      </c>
      <c r="U222">
        <v>4.5</v>
      </c>
      <c r="V222" s="2">
        <f t="shared" si="12"/>
        <v>0.14788038120276042</v>
      </c>
      <c r="W222">
        <v>0.09</v>
      </c>
      <c r="X222">
        <f>W222*(10000/1.18125)</f>
        <v>761.90476190476193</v>
      </c>
      <c r="Y222" s="2">
        <f t="shared" si="15"/>
        <v>0.14788038120276042</v>
      </c>
      <c r="Z222">
        <f t="shared" si="14"/>
        <v>112.67076663067461</v>
      </c>
      <c r="AA222"/>
    </row>
    <row r="223" spans="1:27" s="16" customFormat="1" ht="15.75" x14ac:dyDescent="0.25">
      <c r="A223" s="77" t="s">
        <v>204</v>
      </c>
      <c r="B223" s="16" t="s">
        <v>29</v>
      </c>
      <c r="C223" s="53">
        <v>30</v>
      </c>
      <c r="D223" s="30">
        <v>1</v>
      </c>
      <c r="E223" s="53" t="s">
        <v>11</v>
      </c>
      <c r="F223" s="53">
        <v>50</v>
      </c>
      <c r="G223" s="54">
        <v>2.1</v>
      </c>
      <c r="H223" s="44" t="s">
        <v>192</v>
      </c>
      <c r="I223" s="55">
        <v>42249</v>
      </c>
      <c r="J223" s="56">
        <v>13.018295288085938</v>
      </c>
      <c r="K223" s="56">
        <v>11.827915191650391</v>
      </c>
      <c r="L223" s="56">
        <v>82.945976257324219</v>
      </c>
      <c r="M223" s="56">
        <v>20.901378631591797</v>
      </c>
      <c r="N223" s="56">
        <v>89.545463562011719</v>
      </c>
      <c r="O223" s="56">
        <v>26.923717498779297</v>
      </c>
      <c r="P223" s="56">
        <v>4.3077947998046877</v>
      </c>
      <c r="Q223" s="56">
        <v>13.271356201171875</v>
      </c>
      <c r="R223" s="57"/>
      <c r="S223" s="19"/>
      <c r="T223">
        <v>40.869999999999997</v>
      </c>
      <c r="U223">
        <v>5.7</v>
      </c>
      <c r="V223" s="2">
        <f t="shared" si="12"/>
        <v>0.13946660141913386</v>
      </c>
      <c r="W223">
        <v>0.13</v>
      </c>
      <c r="X223">
        <f>W223*(10000/1.2375)</f>
        <v>1050.5050505050506</v>
      </c>
      <c r="Y223" s="2">
        <f t="shared" si="15"/>
        <v>0.13946660141913386</v>
      </c>
      <c r="Z223">
        <f t="shared" si="14"/>
        <v>146.51036916757496</v>
      </c>
      <c r="AA223"/>
    </row>
    <row r="224" spans="1:27" s="16" customFormat="1" ht="15.75" x14ac:dyDescent="0.25">
      <c r="A224" s="77" t="s">
        <v>201</v>
      </c>
      <c r="B224" s="16" t="s">
        <v>29</v>
      </c>
      <c r="C224" s="53">
        <v>115</v>
      </c>
      <c r="D224" s="30">
        <v>2</v>
      </c>
      <c r="E224" s="53" t="s">
        <v>11</v>
      </c>
      <c r="F224" s="53">
        <v>500</v>
      </c>
      <c r="G224" s="54">
        <v>2.1</v>
      </c>
      <c r="H224" s="44" t="s">
        <v>192</v>
      </c>
      <c r="I224" s="55">
        <v>42249</v>
      </c>
      <c r="J224" s="56">
        <v>12.292083740234375</v>
      </c>
      <c r="K224" s="56">
        <v>13.704855918884277</v>
      </c>
      <c r="L224" s="56">
        <v>82.337165832519531</v>
      </c>
      <c r="M224" s="56">
        <v>20.272563934326172</v>
      </c>
      <c r="N224" s="56">
        <v>88.735870361328125</v>
      </c>
      <c r="O224" s="56">
        <v>28.112815856933594</v>
      </c>
      <c r="P224" s="56">
        <v>4.4980505371093749</v>
      </c>
      <c r="Q224" s="56">
        <v>13.173946533203125</v>
      </c>
      <c r="R224" s="57"/>
      <c r="S224" s="19"/>
      <c r="T224">
        <v>42</v>
      </c>
      <c r="U224">
        <v>6.26</v>
      </c>
      <c r="V224" s="2">
        <f t="shared" si="12"/>
        <v>0.14904761904761904</v>
      </c>
      <c r="W224">
        <v>7.0000000000000007E-2</v>
      </c>
      <c r="X224">
        <f>W224*(10000/1.18125)</f>
        <v>592.59259259259261</v>
      </c>
      <c r="Y224" s="2">
        <f t="shared" si="15"/>
        <v>0.14904761904761904</v>
      </c>
      <c r="Z224">
        <f t="shared" si="14"/>
        <v>88.324514991181658</v>
      </c>
      <c r="AA224"/>
    </row>
    <row r="225" spans="1:27" s="16" customFormat="1" ht="15.75" x14ac:dyDescent="0.25">
      <c r="A225" s="77" t="s">
        <v>198</v>
      </c>
      <c r="B225" s="16" t="s">
        <v>29</v>
      </c>
      <c r="C225" s="53">
        <v>116</v>
      </c>
      <c r="D225" s="30">
        <v>2</v>
      </c>
      <c r="E225" s="53" t="s">
        <v>11</v>
      </c>
      <c r="F225" s="53">
        <v>0</v>
      </c>
      <c r="G225" s="54">
        <v>2.1</v>
      </c>
      <c r="H225" s="44" t="s">
        <v>192</v>
      </c>
      <c r="I225" s="55">
        <v>42249</v>
      </c>
      <c r="J225" s="56">
        <v>12.936557769775391</v>
      </c>
      <c r="K225" s="56">
        <v>13.081319808959961</v>
      </c>
      <c r="L225" s="56">
        <v>81.543128967285156</v>
      </c>
      <c r="M225" s="56">
        <v>20.66436767578125</v>
      </c>
      <c r="N225" s="56">
        <v>87.68426513671875</v>
      </c>
      <c r="O225" s="56">
        <v>24.664134979248047</v>
      </c>
      <c r="P225" s="56">
        <v>3.9462615966796877</v>
      </c>
      <c r="Q225" s="56">
        <v>13.046900634765626</v>
      </c>
      <c r="R225" s="57"/>
      <c r="S225" s="19"/>
      <c r="T225">
        <v>50</v>
      </c>
      <c r="U225">
        <v>7.66</v>
      </c>
      <c r="V225" s="2">
        <f t="shared" si="12"/>
        <v>0.1532</v>
      </c>
      <c r="W225">
        <v>0.13</v>
      </c>
      <c r="X225">
        <f>W225*(10000/1.18125)</f>
        <v>1100.5291005291006</v>
      </c>
      <c r="Y225" s="2">
        <f t="shared" si="15"/>
        <v>0.1532</v>
      </c>
      <c r="Z225">
        <f t="shared" si="14"/>
        <v>168.60105820105821</v>
      </c>
      <c r="AA225" t="s">
        <v>12</v>
      </c>
    </row>
    <row r="226" spans="1:27" s="16" customFormat="1" ht="15.75" x14ac:dyDescent="0.25">
      <c r="A226" s="77" t="s">
        <v>203</v>
      </c>
      <c r="B226" s="16" t="s">
        <v>29</v>
      </c>
      <c r="C226" s="53">
        <v>117</v>
      </c>
      <c r="D226" s="30">
        <v>2</v>
      </c>
      <c r="E226" s="53" t="s">
        <v>11</v>
      </c>
      <c r="F226" s="53">
        <v>350</v>
      </c>
      <c r="G226" s="54">
        <v>2.1</v>
      </c>
      <c r="H226" s="44" t="s">
        <v>192</v>
      </c>
      <c r="I226" s="55">
        <v>42249</v>
      </c>
      <c r="J226" s="56">
        <v>14.236183166503906</v>
      </c>
      <c r="K226" s="56">
        <v>14.315835952758789</v>
      </c>
      <c r="L226" s="56">
        <v>81.774658203125</v>
      </c>
      <c r="M226" s="56">
        <v>22.538337707519531</v>
      </c>
      <c r="N226" s="56">
        <v>88.530715942382813</v>
      </c>
      <c r="O226" s="56">
        <v>24.6942138671875</v>
      </c>
      <c r="P226" s="56">
        <v>3.9510742187500001</v>
      </c>
      <c r="Q226" s="56">
        <v>13.083945312500001</v>
      </c>
      <c r="R226" s="57"/>
      <c r="S226" s="19"/>
      <c r="T226">
        <v>47.57</v>
      </c>
      <c r="U226">
        <v>6.7</v>
      </c>
      <c r="V226" s="2">
        <f t="shared" si="12"/>
        <v>0.14084507042253522</v>
      </c>
      <c r="W226"/>
      <c r="X226">
        <f>W226*(10000/1.18125)</f>
        <v>0</v>
      </c>
      <c r="Y226" s="2">
        <f t="shared" si="15"/>
        <v>0.14084507042253522</v>
      </c>
      <c r="Z226"/>
      <c r="AA226"/>
    </row>
    <row r="227" spans="1:27" s="16" customFormat="1" ht="15.75" x14ac:dyDescent="0.25">
      <c r="A227" s="77" t="s">
        <v>202</v>
      </c>
      <c r="B227" s="16" t="s">
        <v>29</v>
      </c>
      <c r="C227" s="53">
        <v>118</v>
      </c>
      <c r="D227" s="30">
        <v>2</v>
      </c>
      <c r="E227" s="53" t="s">
        <v>11</v>
      </c>
      <c r="F227" s="53">
        <v>100</v>
      </c>
      <c r="G227" s="54">
        <v>2.1</v>
      </c>
      <c r="H227" s="44" t="s">
        <v>192</v>
      </c>
      <c r="I227" s="55">
        <v>42249</v>
      </c>
      <c r="J227" s="56">
        <v>15.202309608459473</v>
      </c>
      <c r="K227" s="56">
        <v>15.769359588623047</v>
      </c>
      <c r="L227" s="56">
        <v>81.011459350585938</v>
      </c>
      <c r="M227" s="56">
        <v>25.036594390869141</v>
      </c>
      <c r="N227" s="56">
        <v>88.20465087890625</v>
      </c>
      <c r="O227" s="56">
        <v>22.491561889648438</v>
      </c>
      <c r="P227" s="56">
        <v>3.5986499023437499</v>
      </c>
      <c r="Q227" s="56">
        <v>12.96183349609375</v>
      </c>
      <c r="R227" s="57"/>
      <c r="S227" s="19"/>
      <c r="T227">
        <v>25.5</v>
      </c>
      <c r="U227">
        <v>4.0999999999999996</v>
      </c>
      <c r="V227" s="2">
        <f t="shared" si="12"/>
        <v>0.16078431372549018</v>
      </c>
      <c r="W227">
        <v>0.05</v>
      </c>
      <c r="X227">
        <f>W227*(10000/1.18125)</f>
        <v>423.28042328042329</v>
      </c>
      <c r="Y227" s="2">
        <f t="shared" si="15"/>
        <v>0.16078431372549018</v>
      </c>
      <c r="Z227">
        <f t="shared" ref="Z227:Z258" si="16">(X227*Y227)</f>
        <v>68.056852370577857</v>
      </c>
      <c r="AA227"/>
    </row>
    <row r="228" spans="1:27" s="16" customFormat="1" ht="15.75" x14ac:dyDescent="0.25">
      <c r="A228" s="77" t="s">
        <v>204</v>
      </c>
      <c r="B228" s="16" t="s">
        <v>29</v>
      </c>
      <c r="C228" s="53">
        <v>119</v>
      </c>
      <c r="D228" s="30">
        <v>2</v>
      </c>
      <c r="E228" s="53" t="s">
        <v>11</v>
      </c>
      <c r="F228" s="53">
        <v>50</v>
      </c>
      <c r="G228" s="54">
        <v>2.1</v>
      </c>
      <c r="H228" s="44" t="s">
        <v>192</v>
      </c>
      <c r="I228" s="55">
        <v>42249</v>
      </c>
      <c r="J228" s="56">
        <v>14.377560615539551</v>
      </c>
      <c r="K228" s="56">
        <v>15.440174102783203</v>
      </c>
      <c r="L228" s="56">
        <v>81.631263732910156</v>
      </c>
      <c r="M228" s="56">
        <v>24.63197135925293</v>
      </c>
      <c r="N228" s="56">
        <v>88.257659912109375</v>
      </c>
      <c r="O228" s="56">
        <v>23.068033218383789</v>
      </c>
      <c r="P228" s="56">
        <v>3.690885314941406</v>
      </c>
      <c r="Q228" s="56">
        <v>13.061002197265625</v>
      </c>
      <c r="R228" s="57"/>
      <c r="S228" s="19"/>
      <c r="T228">
        <v>28.24</v>
      </c>
      <c r="U228">
        <v>4.2</v>
      </c>
      <c r="V228" s="2">
        <f t="shared" si="12"/>
        <v>0.14872521246458925</v>
      </c>
      <c r="W228">
        <v>0.11</v>
      </c>
      <c r="X228">
        <f>W228*(10000/1.18125)</f>
        <v>931.21693121693124</v>
      </c>
      <c r="Y228" s="2">
        <f t="shared" si="15"/>
        <v>0.14872521246458925</v>
      </c>
      <c r="Z228">
        <f t="shared" si="16"/>
        <v>138.49543594586089</v>
      </c>
      <c r="AA228"/>
    </row>
    <row r="229" spans="1:27" s="16" customFormat="1" ht="15.75" x14ac:dyDescent="0.25">
      <c r="A229" s="77" t="s">
        <v>200</v>
      </c>
      <c r="B229" s="16" t="s">
        <v>29</v>
      </c>
      <c r="C229" s="53">
        <v>120</v>
      </c>
      <c r="D229" s="30">
        <v>2</v>
      </c>
      <c r="E229" s="53" t="s">
        <v>11</v>
      </c>
      <c r="F229" s="53">
        <v>200</v>
      </c>
      <c r="G229" s="54">
        <v>2.1</v>
      </c>
      <c r="H229" s="44" t="s">
        <v>192</v>
      </c>
      <c r="I229" s="55">
        <v>42249</v>
      </c>
      <c r="J229" s="56">
        <v>13.889154434204102</v>
      </c>
      <c r="K229" s="56">
        <v>16.704147338867188</v>
      </c>
      <c r="L229" s="56">
        <v>84.049263000488281</v>
      </c>
      <c r="M229" s="56">
        <v>24.695693969726563</v>
      </c>
      <c r="N229" s="56">
        <v>90.726470947265625</v>
      </c>
      <c r="O229" s="56">
        <v>23.113636016845703</v>
      </c>
      <c r="P229" s="56">
        <v>3.6981817626953126</v>
      </c>
      <c r="Q229" s="56">
        <v>13.447882080078125</v>
      </c>
      <c r="R229" s="57"/>
      <c r="S229" s="19"/>
      <c r="T229">
        <v>53.2</v>
      </c>
      <c r="U229">
        <v>7.18</v>
      </c>
      <c r="V229" s="2">
        <f t="shared" si="12"/>
        <v>0.13496240601503759</v>
      </c>
      <c r="W229">
        <v>0.18</v>
      </c>
      <c r="X229">
        <f>W229*(10000/1.2375)</f>
        <v>1454.5454545454545</v>
      </c>
      <c r="Y229" s="2">
        <f t="shared" si="15"/>
        <v>0.13496240601503759</v>
      </c>
      <c r="Z229">
        <f t="shared" si="16"/>
        <v>196.30895420369103</v>
      </c>
      <c r="AA229"/>
    </row>
    <row r="230" spans="1:27" s="16" customFormat="1" ht="15.75" x14ac:dyDescent="0.25">
      <c r="A230" s="77" t="s">
        <v>201</v>
      </c>
      <c r="B230" s="16" t="s">
        <v>29</v>
      </c>
      <c r="C230" s="53">
        <v>146</v>
      </c>
      <c r="D230" s="30">
        <v>3</v>
      </c>
      <c r="E230" s="53" t="s">
        <v>11</v>
      </c>
      <c r="F230" s="53">
        <v>500</v>
      </c>
      <c r="G230" s="54">
        <v>2.1</v>
      </c>
      <c r="H230" s="44" t="s">
        <v>192</v>
      </c>
      <c r="I230" s="55">
        <v>42249</v>
      </c>
      <c r="J230" s="56">
        <v>16.514116287231445</v>
      </c>
      <c r="K230" s="56">
        <v>13.651446342468262</v>
      </c>
      <c r="L230" s="56">
        <v>77.3310546875</v>
      </c>
      <c r="M230" s="56">
        <v>27.220912933349609</v>
      </c>
      <c r="N230" s="56">
        <v>87.384445190429687</v>
      </c>
      <c r="O230" s="56">
        <v>23.069610595703125</v>
      </c>
      <c r="P230" s="56">
        <v>3.6911376953124999</v>
      </c>
      <c r="Q230" s="56">
        <v>12.37296875</v>
      </c>
      <c r="R230" s="57"/>
      <c r="S230" s="19"/>
      <c r="T230">
        <v>23.55</v>
      </c>
      <c r="U230">
        <v>3.3</v>
      </c>
      <c r="V230" s="2">
        <f t="shared" ref="V230:V293" si="17">U230/T230</f>
        <v>0.14012738853503184</v>
      </c>
      <c r="W230">
        <v>0.03</v>
      </c>
      <c r="X230">
        <f>W230*(10000/1.18125)</f>
        <v>253.96825396825398</v>
      </c>
      <c r="Y230" s="2">
        <f t="shared" si="15"/>
        <v>0.14012738853503184</v>
      </c>
      <c r="Z230">
        <f t="shared" si="16"/>
        <v>35.587908199373167</v>
      </c>
      <c r="AA230" t="s">
        <v>13</v>
      </c>
    </row>
    <row r="231" spans="1:27" s="16" customFormat="1" ht="15.75" x14ac:dyDescent="0.25">
      <c r="A231" s="77" t="s">
        <v>198</v>
      </c>
      <c r="B231" s="16" t="s">
        <v>29</v>
      </c>
      <c r="C231" s="53">
        <v>147</v>
      </c>
      <c r="D231" s="30">
        <v>3</v>
      </c>
      <c r="E231" s="53" t="s">
        <v>11</v>
      </c>
      <c r="F231" s="53">
        <v>0</v>
      </c>
      <c r="G231" s="54">
        <v>2.1</v>
      </c>
      <c r="H231" s="44" t="s">
        <v>192</v>
      </c>
      <c r="I231" s="55">
        <v>42249</v>
      </c>
      <c r="J231" s="56">
        <v>15.983596801757813</v>
      </c>
      <c r="K231" s="56">
        <v>14.294276237487793</v>
      </c>
      <c r="L231" s="56">
        <v>76.086700439453125</v>
      </c>
      <c r="M231" s="56">
        <v>26.258560180664063</v>
      </c>
      <c r="N231" s="56">
        <v>86.98455810546875</v>
      </c>
      <c r="O231" s="56">
        <v>22.345424652099609</v>
      </c>
      <c r="P231" s="56">
        <v>3.5752679443359376</v>
      </c>
      <c r="Q231" s="56">
        <v>12.1738720703125</v>
      </c>
      <c r="R231" s="57"/>
      <c r="S231" s="19"/>
      <c r="T231">
        <v>17.510000000000002</v>
      </c>
      <c r="U231">
        <v>2.59</v>
      </c>
      <c r="V231" s="2">
        <f t="shared" si="17"/>
        <v>0.14791547687035977</v>
      </c>
      <c r="W231">
        <v>0.03</v>
      </c>
      <c r="X231">
        <f>W231*(10000/1.18125)</f>
        <v>253.96825396825398</v>
      </c>
      <c r="Y231" s="2">
        <f t="shared" si="15"/>
        <v>0.14791547687035977</v>
      </c>
      <c r="Z231">
        <f t="shared" si="16"/>
        <v>37.565835395646928</v>
      </c>
      <c r="AA231" t="s">
        <v>13</v>
      </c>
    </row>
    <row r="232" spans="1:27" s="16" customFormat="1" ht="15.75" x14ac:dyDescent="0.25">
      <c r="A232" s="77" t="s">
        <v>200</v>
      </c>
      <c r="B232" s="16" t="s">
        <v>29</v>
      </c>
      <c r="C232" s="53">
        <v>148</v>
      </c>
      <c r="D232" s="30">
        <v>3</v>
      </c>
      <c r="E232" s="53" t="s">
        <v>11</v>
      </c>
      <c r="F232" s="53">
        <v>200</v>
      </c>
      <c r="G232" s="54">
        <v>2.1</v>
      </c>
      <c r="H232" s="44" t="s">
        <v>192</v>
      </c>
      <c r="I232" s="55">
        <v>42249</v>
      </c>
      <c r="J232" s="56">
        <v>15.123051643371582</v>
      </c>
      <c r="K232" s="56">
        <v>12.642068862915039</v>
      </c>
      <c r="L232" s="56">
        <v>79.816032409667969</v>
      </c>
      <c r="M232" s="56">
        <v>22.845878601074219</v>
      </c>
      <c r="N232" s="56">
        <v>87.560447692871094</v>
      </c>
      <c r="O232" s="56">
        <v>23.706077575683594</v>
      </c>
      <c r="P232" s="56">
        <v>3.7929724121093749</v>
      </c>
      <c r="Q232" s="56">
        <v>12.770565185546875</v>
      </c>
      <c r="R232" s="57"/>
      <c r="S232" s="19"/>
      <c r="T232">
        <v>23.72</v>
      </c>
      <c r="U232">
        <v>3.59</v>
      </c>
      <c r="V232" s="2">
        <f t="shared" si="17"/>
        <v>0.15134907251264756</v>
      </c>
      <c r="W232">
        <v>0.03</v>
      </c>
      <c r="X232">
        <f>W232*(10000/1.18125)</f>
        <v>253.96825396825398</v>
      </c>
      <c r="Y232" s="2">
        <f t="shared" si="15"/>
        <v>0.15134907251264756</v>
      </c>
      <c r="Z232">
        <f t="shared" si="16"/>
        <v>38.437859685751761</v>
      </c>
      <c r="AA232"/>
    </row>
    <row r="233" spans="1:27" s="16" customFormat="1" ht="15.75" x14ac:dyDescent="0.25">
      <c r="A233" s="77" t="s">
        <v>203</v>
      </c>
      <c r="B233" s="16" t="s">
        <v>29</v>
      </c>
      <c r="C233" s="53">
        <v>149</v>
      </c>
      <c r="D233" s="30">
        <v>3</v>
      </c>
      <c r="E233" s="53" t="s">
        <v>11</v>
      </c>
      <c r="F233" s="53">
        <v>350</v>
      </c>
      <c r="G233" s="54">
        <v>2.1</v>
      </c>
      <c r="H233" s="44" t="s">
        <v>192</v>
      </c>
      <c r="I233" s="55">
        <v>42249</v>
      </c>
      <c r="J233" s="56">
        <v>12.982449531555176</v>
      </c>
      <c r="K233" s="56">
        <v>12.727690696716309</v>
      </c>
      <c r="L233" s="56">
        <v>80.331626892089844</v>
      </c>
      <c r="M233" s="56">
        <v>19.889167785644531</v>
      </c>
      <c r="N233" s="56">
        <v>87.075454711914063</v>
      </c>
      <c r="O233" s="56">
        <v>26.160373687744141</v>
      </c>
      <c r="P233" s="56">
        <v>4.1856597900390629</v>
      </c>
      <c r="Q233" s="56">
        <v>12.853060302734375</v>
      </c>
      <c r="R233" s="57"/>
      <c r="S233" s="19"/>
      <c r="T233">
        <v>27.7</v>
      </c>
      <c r="U233">
        <v>4.5</v>
      </c>
      <c r="V233" s="2">
        <f t="shared" si="17"/>
        <v>0.16245487364620939</v>
      </c>
      <c r="W233">
        <v>0.12</v>
      </c>
      <c r="X233">
        <f>W233*(10000/1.18125)</f>
        <v>1015.8730158730159</v>
      </c>
      <c r="Y233" s="2">
        <f t="shared" si="15"/>
        <v>0.16245487364620939</v>
      </c>
      <c r="Z233">
        <f t="shared" si="16"/>
        <v>165.03352243424447</v>
      </c>
      <c r="AA233"/>
    </row>
    <row r="234" spans="1:27" s="16" customFormat="1" ht="15.75" x14ac:dyDescent="0.25">
      <c r="A234" s="77" t="s">
        <v>202</v>
      </c>
      <c r="B234" s="16" t="s">
        <v>29</v>
      </c>
      <c r="C234" s="53">
        <v>150</v>
      </c>
      <c r="D234" s="30">
        <v>3</v>
      </c>
      <c r="E234" s="53" t="s">
        <v>11</v>
      </c>
      <c r="F234" s="53">
        <v>100</v>
      </c>
      <c r="G234" s="54">
        <v>2.1</v>
      </c>
      <c r="H234" s="44" t="s">
        <v>192</v>
      </c>
      <c r="I234" s="55">
        <v>42249</v>
      </c>
      <c r="J234" s="56">
        <v>12.184919357299805</v>
      </c>
      <c r="K234" s="56">
        <v>13.441542625427246</v>
      </c>
      <c r="L234" s="56">
        <v>82.02783203125</v>
      </c>
      <c r="M234" s="56">
        <v>18.365009307861328</v>
      </c>
      <c r="N234" s="56">
        <v>87.446815490722656</v>
      </c>
      <c r="O234" s="56">
        <v>25.926567077636719</v>
      </c>
      <c r="P234" s="56">
        <v>4.1482507324218751</v>
      </c>
      <c r="Q234" s="56">
        <v>13.124453125</v>
      </c>
      <c r="R234" s="57"/>
      <c r="S234" s="19"/>
      <c r="T234">
        <v>48.5</v>
      </c>
      <c r="U234">
        <v>7.2</v>
      </c>
      <c r="V234" s="2">
        <f t="shared" si="17"/>
        <v>0.14845360824742268</v>
      </c>
      <c r="W234">
        <v>0.08</v>
      </c>
      <c r="X234">
        <f>W234*(10000/1.2375)</f>
        <v>646.46464646464642</v>
      </c>
      <c r="Y234" s="2">
        <f t="shared" si="15"/>
        <v>0.14845360824742268</v>
      </c>
      <c r="Z234">
        <f t="shared" si="16"/>
        <v>95.970009372071218</v>
      </c>
      <c r="AA234"/>
    </row>
    <row r="235" spans="1:27" s="16" customFormat="1" ht="15.75" x14ac:dyDescent="0.25">
      <c r="A235" s="77" t="s">
        <v>203</v>
      </c>
      <c r="B235" s="16" t="s">
        <v>29</v>
      </c>
      <c r="C235" s="53">
        <v>277</v>
      </c>
      <c r="D235" s="30">
        <v>4</v>
      </c>
      <c r="E235" s="53" t="s">
        <v>11</v>
      </c>
      <c r="F235" s="53">
        <v>350</v>
      </c>
      <c r="G235" s="54">
        <v>2.1</v>
      </c>
      <c r="H235" s="44" t="s">
        <v>192</v>
      </c>
      <c r="I235" s="55">
        <v>42249</v>
      </c>
      <c r="J235" s="56">
        <v>12.946990013122559</v>
      </c>
      <c r="K235" s="56">
        <v>13.358901977539063</v>
      </c>
      <c r="L235" s="56">
        <v>74.2220458984375</v>
      </c>
      <c r="M235" s="56">
        <v>21.269008636474609</v>
      </c>
      <c r="N235" s="56">
        <v>85.692581176757813</v>
      </c>
      <c r="O235" s="56">
        <v>25.351150512695312</v>
      </c>
      <c r="P235" s="56">
        <v>4.0561840820312502</v>
      </c>
      <c r="Q235" s="56">
        <v>11.875527343750001</v>
      </c>
      <c r="R235" s="58"/>
      <c r="S235" s="19"/>
      <c r="T235">
        <v>13.66</v>
      </c>
      <c r="U235">
        <v>2.87</v>
      </c>
      <c r="V235" s="2">
        <f t="shared" si="17"/>
        <v>0.21010248901903367</v>
      </c>
      <c r="W235">
        <v>0.06</v>
      </c>
      <c r="X235">
        <f t="shared" ref="X235:X243" si="18">W235*(10000/1.18125)</f>
        <v>507.93650793650795</v>
      </c>
      <c r="Y235" s="2">
        <f t="shared" si="15"/>
        <v>0.21010248901903367</v>
      </c>
      <c r="Z235">
        <f t="shared" si="16"/>
        <v>106.71872458109647</v>
      </c>
      <c r="AA235" t="s">
        <v>13</v>
      </c>
    </row>
    <row r="236" spans="1:27" s="16" customFormat="1" ht="15.75" x14ac:dyDescent="0.25">
      <c r="A236" s="77" t="s">
        <v>200</v>
      </c>
      <c r="B236" s="16" t="s">
        <v>29</v>
      </c>
      <c r="C236" s="53">
        <v>278</v>
      </c>
      <c r="D236" s="30">
        <v>4</v>
      </c>
      <c r="E236" s="53" t="s">
        <v>11</v>
      </c>
      <c r="F236" s="53">
        <v>200</v>
      </c>
      <c r="G236" s="54">
        <v>2.1</v>
      </c>
      <c r="H236" s="44" t="s">
        <v>192</v>
      </c>
      <c r="I236" s="55">
        <v>42249</v>
      </c>
      <c r="J236" s="56">
        <v>13.241531372070312</v>
      </c>
      <c r="K236" s="56">
        <v>13.391990661621094</v>
      </c>
      <c r="L236" s="56">
        <v>78.374801635742187</v>
      </c>
      <c r="M236" s="56">
        <v>21.360174179077148</v>
      </c>
      <c r="N236" s="56">
        <v>86.541908264160156</v>
      </c>
      <c r="O236" s="56">
        <v>23.461198806762695</v>
      </c>
      <c r="P236" s="56">
        <v>3.7537918090820312</v>
      </c>
      <c r="Q236" s="56">
        <v>12.53996826171875</v>
      </c>
      <c r="R236" s="58"/>
      <c r="S236" s="19"/>
      <c r="T236">
        <v>12.33</v>
      </c>
      <c r="U236">
        <v>2.57</v>
      </c>
      <c r="V236" s="2">
        <f t="shared" si="17"/>
        <v>0.20843471208434711</v>
      </c>
      <c r="W236">
        <v>0.03</v>
      </c>
      <c r="X236">
        <f t="shared" si="18"/>
        <v>253.96825396825398</v>
      </c>
      <c r="Y236" s="2">
        <f t="shared" si="15"/>
        <v>0.20843471208434711</v>
      </c>
      <c r="Z236">
        <f t="shared" si="16"/>
        <v>52.935799894437359</v>
      </c>
      <c r="AA236"/>
    </row>
    <row r="237" spans="1:27" s="16" customFormat="1" ht="15.75" x14ac:dyDescent="0.25">
      <c r="A237" s="77" t="s">
        <v>202</v>
      </c>
      <c r="B237" s="16" t="s">
        <v>29</v>
      </c>
      <c r="C237" s="53">
        <v>279</v>
      </c>
      <c r="D237" s="30">
        <v>4</v>
      </c>
      <c r="E237" s="53" t="s">
        <v>11</v>
      </c>
      <c r="F237" s="53">
        <v>100</v>
      </c>
      <c r="G237" s="54">
        <v>2.1</v>
      </c>
      <c r="H237" s="44" t="s">
        <v>192</v>
      </c>
      <c r="I237" s="55">
        <v>42249</v>
      </c>
      <c r="J237" s="56">
        <v>12.555749893188477</v>
      </c>
      <c r="K237" s="56">
        <v>13.666881561279297</v>
      </c>
      <c r="L237" s="56">
        <v>80.090827941894531</v>
      </c>
      <c r="M237" s="56">
        <v>19.144990921020508</v>
      </c>
      <c r="N237" s="56">
        <v>86.369384765625</v>
      </c>
      <c r="O237" s="56">
        <v>24.562507629394531</v>
      </c>
      <c r="P237" s="56">
        <v>3.930001220703125</v>
      </c>
      <c r="Q237" s="56">
        <v>12.814532470703126</v>
      </c>
      <c r="R237" s="58"/>
      <c r="S237" s="19"/>
      <c r="T237">
        <v>16.260000000000002</v>
      </c>
      <c r="U237">
        <v>3.3</v>
      </c>
      <c r="V237" s="2">
        <f t="shared" si="17"/>
        <v>0.20295202952029517</v>
      </c>
      <c r="W237">
        <v>7.0000000000000007E-2</v>
      </c>
      <c r="X237">
        <f t="shared" si="18"/>
        <v>592.59259259259261</v>
      </c>
      <c r="Y237" s="2">
        <f t="shared" si="15"/>
        <v>0.20295202952029517</v>
      </c>
      <c r="Z237">
        <f t="shared" si="16"/>
        <v>120.26786934536011</v>
      </c>
      <c r="AA237"/>
    </row>
    <row r="238" spans="1:27" s="16" customFormat="1" ht="15.75" x14ac:dyDescent="0.25">
      <c r="A238" s="77" t="s">
        <v>201</v>
      </c>
      <c r="B238" s="16" t="s">
        <v>29</v>
      </c>
      <c r="C238" s="53">
        <v>280</v>
      </c>
      <c r="D238" s="30">
        <v>4</v>
      </c>
      <c r="E238" s="53" t="s">
        <v>11</v>
      </c>
      <c r="F238" s="53">
        <v>500</v>
      </c>
      <c r="G238" s="54">
        <v>2.1</v>
      </c>
      <c r="H238" s="44" t="s">
        <v>192</v>
      </c>
      <c r="I238" s="55">
        <v>42249</v>
      </c>
      <c r="J238" s="56">
        <v>12.032936096191406</v>
      </c>
      <c r="K238" s="56">
        <v>12.978589057922363</v>
      </c>
      <c r="L238" s="56">
        <v>78.671455383300781</v>
      </c>
      <c r="M238" s="56">
        <v>19.251745223999023</v>
      </c>
      <c r="N238" s="56">
        <v>86.494468688964844</v>
      </c>
      <c r="O238" s="56">
        <v>26.663669586181641</v>
      </c>
      <c r="P238" s="56">
        <v>4.2661871337890629</v>
      </c>
      <c r="Q238" s="56">
        <v>12.587432861328125</v>
      </c>
      <c r="R238" s="58"/>
      <c r="S238" s="19"/>
      <c r="T238">
        <v>33.26</v>
      </c>
      <c r="U238">
        <v>5.9</v>
      </c>
      <c r="V238" s="2">
        <f t="shared" si="17"/>
        <v>0.17739025856885149</v>
      </c>
      <c r="W238">
        <v>0.1</v>
      </c>
      <c r="X238">
        <f t="shared" si="18"/>
        <v>846.56084656084658</v>
      </c>
      <c r="Y238" s="2">
        <f t="shared" si="15"/>
        <v>0.17739025856885149</v>
      </c>
      <c r="Z238">
        <f t="shared" si="16"/>
        <v>150.17164746569438</v>
      </c>
      <c r="AA238" t="s">
        <v>13</v>
      </c>
    </row>
    <row r="239" spans="1:27" s="16" customFormat="1" ht="15.75" x14ac:dyDescent="0.25">
      <c r="A239" s="77" t="s">
        <v>200</v>
      </c>
      <c r="B239" s="16" t="s">
        <v>29</v>
      </c>
      <c r="C239" s="62">
        <v>25</v>
      </c>
      <c r="D239" s="3">
        <v>1</v>
      </c>
      <c r="E239" s="4" t="s">
        <v>11</v>
      </c>
      <c r="F239" s="4">
        <v>200</v>
      </c>
      <c r="G239" s="63">
        <v>2.2000000000000002</v>
      </c>
      <c r="H239" s="44" t="s">
        <v>192</v>
      </c>
      <c r="I239" s="55">
        <v>42283</v>
      </c>
      <c r="J239" s="48">
        <v>15.081207275390625</v>
      </c>
      <c r="K239" s="48">
        <v>14.03339672088623</v>
      </c>
      <c r="L239" s="48">
        <v>82.234977722167969</v>
      </c>
      <c r="M239" s="48">
        <v>17.560647964477539</v>
      </c>
      <c r="N239" s="48">
        <v>87.134452819824219</v>
      </c>
      <c r="O239" s="48">
        <v>18.437446594238281</v>
      </c>
      <c r="P239" s="49">
        <v>2.9499914550781252</v>
      </c>
      <c r="Q239" s="49">
        <v>13.157596435546875</v>
      </c>
      <c r="R239" s="49" t="s">
        <v>193</v>
      </c>
      <c r="S239" s="19"/>
      <c r="T239">
        <v>125.24</v>
      </c>
      <c r="U239">
        <v>12.92</v>
      </c>
      <c r="V239" s="2">
        <f t="shared" si="17"/>
        <v>0.10316192909613542</v>
      </c>
      <c r="W239">
        <v>0.24</v>
      </c>
      <c r="X239">
        <f t="shared" si="18"/>
        <v>2031.7460317460318</v>
      </c>
      <c r="Y239" s="2">
        <f t="shared" si="15"/>
        <v>0.10316192909613542</v>
      </c>
      <c r="Z239">
        <f t="shared" si="16"/>
        <v>209.59884006833863</v>
      </c>
      <c r="AA239"/>
    </row>
    <row r="240" spans="1:27" s="16" customFormat="1" ht="15.75" x14ac:dyDescent="0.25">
      <c r="A240" s="77" t="s">
        <v>201</v>
      </c>
      <c r="B240" s="16" t="s">
        <v>29</v>
      </c>
      <c r="C240" s="62">
        <v>26</v>
      </c>
      <c r="D240" s="3">
        <v>1</v>
      </c>
      <c r="E240" s="4" t="s">
        <v>11</v>
      </c>
      <c r="F240" s="4">
        <v>500</v>
      </c>
      <c r="G240" s="63">
        <v>2.2000000000000002</v>
      </c>
      <c r="H240" s="44" t="s">
        <v>192</v>
      </c>
      <c r="I240" s="55">
        <v>42283</v>
      </c>
      <c r="J240" s="48">
        <v>13.579852104187012</v>
      </c>
      <c r="K240" s="48">
        <v>15.413883209228516</v>
      </c>
      <c r="L240" s="48">
        <v>84.386497497558594</v>
      </c>
      <c r="M240" s="48">
        <v>16.849294662475586</v>
      </c>
      <c r="N240" s="48">
        <v>89.156509399414063</v>
      </c>
      <c r="O240" s="48">
        <v>23.993581771850586</v>
      </c>
      <c r="P240" s="49">
        <v>3.8389730834960938</v>
      </c>
      <c r="Q240" s="49">
        <v>13.501839599609376</v>
      </c>
      <c r="R240" s="49" t="s">
        <v>193</v>
      </c>
      <c r="S240" s="19"/>
      <c r="T240">
        <v>146.65</v>
      </c>
      <c r="U240">
        <v>13.44</v>
      </c>
      <c r="V240" s="2">
        <f t="shared" si="17"/>
        <v>9.1646778042959426E-2</v>
      </c>
      <c r="W240">
        <v>1.39</v>
      </c>
      <c r="X240">
        <f t="shared" si="18"/>
        <v>11767.195767195766</v>
      </c>
      <c r="Y240" s="2">
        <f t="shared" si="15"/>
        <v>9.1646778042959426E-2</v>
      </c>
      <c r="Z240">
        <f t="shared" si="16"/>
        <v>1078.425578664242</v>
      </c>
      <c r="AA240"/>
    </row>
    <row r="241" spans="1:27" s="16" customFormat="1" ht="15.75" x14ac:dyDescent="0.25">
      <c r="A241" s="77" t="s">
        <v>198</v>
      </c>
      <c r="B241" s="16" t="s">
        <v>29</v>
      </c>
      <c r="C241" s="62">
        <v>27</v>
      </c>
      <c r="D241" s="3">
        <v>1</v>
      </c>
      <c r="E241" s="4" t="s">
        <v>11</v>
      </c>
      <c r="F241" s="4">
        <v>0</v>
      </c>
      <c r="G241" s="63">
        <v>2.2000000000000002</v>
      </c>
      <c r="H241" s="44" t="s">
        <v>192</v>
      </c>
      <c r="I241" s="55">
        <v>42283</v>
      </c>
      <c r="J241" s="48">
        <v>15.432148933410645</v>
      </c>
      <c r="K241" s="48">
        <v>12.726395606994629</v>
      </c>
      <c r="L241" s="48">
        <v>81.785202026367188</v>
      </c>
      <c r="M241" s="48">
        <v>16.475130081176758</v>
      </c>
      <c r="N241" s="48">
        <v>87.132034301757813</v>
      </c>
      <c r="O241" s="48">
        <v>16.988761901855469</v>
      </c>
      <c r="P241" s="49">
        <v>2.7182019042968748</v>
      </c>
      <c r="Q241" s="49">
        <v>13.08563232421875</v>
      </c>
      <c r="R241" s="49" t="s">
        <v>193</v>
      </c>
      <c r="S241" s="19"/>
      <c r="T241">
        <v>82.07</v>
      </c>
      <c r="U241">
        <v>9.42</v>
      </c>
      <c r="V241" s="2">
        <f t="shared" si="17"/>
        <v>0.11478006579748995</v>
      </c>
      <c r="W241">
        <v>0.71</v>
      </c>
      <c r="X241">
        <f t="shared" si="18"/>
        <v>6010.5820105820103</v>
      </c>
      <c r="Y241" s="2">
        <f t="shared" si="15"/>
        <v>0.11478006579748995</v>
      </c>
      <c r="Z241">
        <f t="shared" si="16"/>
        <v>689.89499865581263</v>
      </c>
      <c r="AA241"/>
    </row>
    <row r="242" spans="1:27" s="16" customFormat="1" ht="15.75" x14ac:dyDescent="0.25">
      <c r="A242" s="77" t="s">
        <v>202</v>
      </c>
      <c r="B242" s="16" t="s">
        <v>29</v>
      </c>
      <c r="C242" s="62">
        <v>28</v>
      </c>
      <c r="D242" s="3">
        <v>1</v>
      </c>
      <c r="E242" s="4" t="s">
        <v>11</v>
      </c>
      <c r="F242" s="4">
        <v>100</v>
      </c>
      <c r="G242" s="63">
        <v>2.2000000000000002</v>
      </c>
      <c r="H242" s="44" t="s">
        <v>192</v>
      </c>
      <c r="I242" s="55">
        <v>42283</v>
      </c>
      <c r="J242" s="48">
        <v>15.644242286682129</v>
      </c>
      <c r="K242" s="48">
        <v>12.138227462768555</v>
      </c>
      <c r="L242" s="48">
        <v>80.405220031738281</v>
      </c>
      <c r="M242" s="48">
        <v>16.675205230712891</v>
      </c>
      <c r="N242" s="48">
        <v>86.533027648925781</v>
      </c>
      <c r="O242" s="48">
        <v>19.067111968994141</v>
      </c>
      <c r="P242" s="49">
        <v>3.0507379150390626</v>
      </c>
      <c r="Q242" s="49">
        <v>12.864835205078125</v>
      </c>
      <c r="R242" s="49" t="s">
        <v>193</v>
      </c>
      <c r="S242" s="19"/>
      <c r="T242">
        <v>118.54</v>
      </c>
      <c r="U242">
        <v>11.95</v>
      </c>
      <c r="V242" s="2">
        <f t="shared" si="17"/>
        <v>0.10080985321410493</v>
      </c>
      <c r="W242">
        <v>1.04</v>
      </c>
      <c r="X242">
        <f t="shared" si="18"/>
        <v>8804.2328042328045</v>
      </c>
      <c r="Y242" s="2">
        <f t="shared" si="15"/>
        <v>0.10080985321410493</v>
      </c>
      <c r="Z242">
        <f t="shared" si="16"/>
        <v>887.55341665751644</v>
      </c>
      <c r="AA242"/>
    </row>
    <row r="243" spans="1:27" s="16" customFormat="1" ht="15.75" x14ac:dyDescent="0.25">
      <c r="A243" s="77" t="s">
        <v>203</v>
      </c>
      <c r="B243" s="16" t="s">
        <v>29</v>
      </c>
      <c r="C243" s="62">
        <v>29</v>
      </c>
      <c r="D243" s="3">
        <v>1</v>
      </c>
      <c r="E243" s="4" t="s">
        <v>11</v>
      </c>
      <c r="F243" s="4">
        <v>350</v>
      </c>
      <c r="G243" s="63">
        <v>2.2000000000000002</v>
      </c>
      <c r="H243" s="44" t="s">
        <v>192</v>
      </c>
      <c r="I243" s="55">
        <v>42283</v>
      </c>
      <c r="J243" s="48">
        <v>16.682462692260742</v>
      </c>
      <c r="K243" s="48">
        <v>12.634249687194824</v>
      </c>
      <c r="L243" s="48">
        <v>81.651695251464844</v>
      </c>
      <c r="M243" s="48">
        <v>17.676664352416992</v>
      </c>
      <c r="N243" s="48">
        <v>88.26416015625</v>
      </c>
      <c r="O243" s="48">
        <v>23.151187896728516</v>
      </c>
      <c r="P243" s="49">
        <v>3.7041900634765623</v>
      </c>
      <c r="Q243" s="49">
        <v>13.064271240234376</v>
      </c>
      <c r="R243" s="49" t="s">
        <v>193</v>
      </c>
      <c r="S243" s="19"/>
      <c r="T243">
        <v>135.05000000000001</v>
      </c>
      <c r="U243">
        <v>11.04</v>
      </c>
      <c r="V243" s="2">
        <f t="shared" si="17"/>
        <v>8.1747500925583111E-2</v>
      </c>
      <c r="W243">
        <v>1.74</v>
      </c>
      <c r="X243">
        <f t="shared" si="18"/>
        <v>14730.15873015873</v>
      </c>
      <c r="Y243" s="2">
        <f t="shared" si="15"/>
        <v>8.1747500925583111E-2</v>
      </c>
      <c r="Z243">
        <f t="shared" si="16"/>
        <v>1204.1536644276368</v>
      </c>
      <c r="AA243"/>
    </row>
    <row r="244" spans="1:27" s="16" customFormat="1" ht="15.75" x14ac:dyDescent="0.25">
      <c r="A244" s="77" t="s">
        <v>204</v>
      </c>
      <c r="B244" s="16" t="s">
        <v>29</v>
      </c>
      <c r="C244" s="62">
        <v>30</v>
      </c>
      <c r="D244" s="3">
        <v>1</v>
      </c>
      <c r="E244" s="4" t="s">
        <v>11</v>
      </c>
      <c r="F244" s="4">
        <v>50</v>
      </c>
      <c r="G244" s="63">
        <v>2.2000000000000002</v>
      </c>
      <c r="H244" s="44" t="s">
        <v>192</v>
      </c>
      <c r="I244" s="55">
        <v>42283</v>
      </c>
      <c r="J244" s="48">
        <v>16.905065536499023</v>
      </c>
      <c r="K244" s="48">
        <v>11.298057556152344</v>
      </c>
      <c r="L244" s="48">
        <v>79.690185546875</v>
      </c>
      <c r="M244" s="48">
        <v>18.690311431884766</v>
      </c>
      <c r="N244" s="48">
        <v>86.621711730957031</v>
      </c>
      <c r="O244" s="48">
        <v>21.175355911254883</v>
      </c>
      <c r="P244" s="49">
        <v>3.3880569458007814</v>
      </c>
      <c r="Q244" s="49">
        <v>12.7504296875</v>
      </c>
      <c r="R244" s="49" t="s">
        <v>193</v>
      </c>
      <c r="S244" s="19"/>
      <c r="T244">
        <v>98.1</v>
      </c>
      <c r="U244">
        <v>9.6199999999999992</v>
      </c>
      <c r="V244" s="2">
        <f t="shared" si="17"/>
        <v>9.8063200815494397E-2</v>
      </c>
      <c r="W244">
        <v>1.01</v>
      </c>
      <c r="X244">
        <f>W244*(10000/1.2375)</f>
        <v>8161.6161616161617</v>
      </c>
      <c r="Y244" s="2">
        <f t="shared" si="15"/>
        <v>9.8063200815494397E-2</v>
      </c>
      <c r="Z244">
        <f t="shared" si="16"/>
        <v>800.35420463555022</v>
      </c>
      <c r="AA244"/>
    </row>
    <row r="245" spans="1:27" s="16" customFormat="1" ht="15.75" x14ac:dyDescent="0.25">
      <c r="A245" s="77" t="s">
        <v>201</v>
      </c>
      <c r="B245" s="16" t="s">
        <v>29</v>
      </c>
      <c r="C245" s="62">
        <v>115</v>
      </c>
      <c r="D245" s="3">
        <v>2</v>
      </c>
      <c r="E245" s="4" t="s">
        <v>11</v>
      </c>
      <c r="F245" s="4">
        <v>500</v>
      </c>
      <c r="G245" s="63">
        <v>2.2000000000000002</v>
      </c>
      <c r="H245" s="44" t="s">
        <v>192</v>
      </c>
      <c r="I245" s="55">
        <v>42283</v>
      </c>
      <c r="J245" s="48">
        <v>17.055351257324219</v>
      </c>
      <c r="K245" s="48">
        <v>5.8174881935119629</v>
      </c>
      <c r="L245" s="48">
        <v>79.034103393554688</v>
      </c>
      <c r="M245" s="48">
        <v>18.133159637451172</v>
      </c>
      <c r="N245" s="48">
        <v>86.364067077636719</v>
      </c>
      <c r="O245" s="48">
        <v>20.49090576171875</v>
      </c>
      <c r="P245" s="49">
        <v>3.278544921875</v>
      </c>
      <c r="Q245" s="49">
        <v>12.64545654296875</v>
      </c>
      <c r="R245" s="49" t="s">
        <v>193</v>
      </c>
      <c r="S245" s="19"/>
      <c r="T245">
        <v>108.63</v>
      </c>
      <c r="U245">
        <v>11.66</v>
      </c>
      <c r="V245" s="2">
        <f t="shared" si="17"/>
        <v>0.10733683144619351</v>
      </c>
      <c r="W245">
        <v>1.41</v>
      </c>
      <c r="X245">
        <f>W245*(10000/1.18125)</f>
        <v>11936.507936507936</v>
      </c>
      <c r="Y245" s="2">
        <f t="shared" si="15"/>
        <v>0.10733683144619351</v>
      </c>
      <c r="Z245">
        <f t="shared" si="16"/>
        <v>1281.2269404371034</v>
      </c>
      <c r="AA245"/>
    </row>
    <row r="246" spans="1:27" s="16" customFormat="1" ht="15.75" x14ac:dyDescent="0.25">
      <c r="A246" s="77" t="s">
        <v>198</v>
      </c>
      <c r="B246" s="16" t="s">
        <v>29</v>
      </c>
      <c r="C246" s="62">
        <v>116</v>
      </c>
      <c r="D246" s="3">
        <v>2</v>
      </c>
      <c r="E246" s="4" t="s">
        <v>11</v>
      </c>
      <c r="F246" s="4">
        <v>0</v>
      </c>
      <c r="G246" s="63">
        <v>2.2000000000000002</v>
      </c>
      <c r="H246" s="44" t="s">
        <v>192</v>
      </c>
      <c r="I246" s="55">
        <v>42283</v>
      </c>
      <c r="J246" s="48">
        <v>16.765048980712891</v>
      </c>
      <c r="K246" s="48">
        <v>7.1079249382019043</v>
      </c>
      <c r="L246" s="48">
        <v>79.251434326171875</v>
      </c>
      <c r="M246" s="48">
        <v>18.63890266418457</v>
      </c>
      <c r="N246" s="48">
        <v>86.943641662597656</v>
      </c>
      <c r="O246" s="48">
        <v>27.0072021484375</v>
      </c>
      <c r="P246" s="49">
        <v>4.3211523437499997</v>
      </c>
      <c r="Q246" s="49">
        <v>12.6802294921875</v>
      </c>
      <c r="R246" s="49" t="s">
        <v>193</v>
      </c>
      <c r="S246" s="19"/>
      <c r="T246">
        <v>86.18</v>
      </c>
      <c r="U246">
        <v>10.7</v>
      </c>
      <c r="V246" s="2">
        <f t="shared" si="17"/>
        <v>0.12415873752610813</v>
      </c>
      <c r="W246">
        <v>0.79</v>
      </c>
      <c r="X246">
        <f>W246*(10000/1.18125)</f>
        <v>6687.8306878306885</v>
      </c>
      <c r="Y246" s="2">
        <f t="shared" si="15"/>
        <v>0.12415873752610813</v>
      </c>
      <c r="Z246">
        <f t="shared" si="16"/>
        <v>830.35261498942168</v>
      </c>
      <c r="AA246"/>
    </row>
    <row r="247" spans="1:27" s="16" customFormat="1" ht="15.75" x14ac:dyDescent="0.25">
      <c r="A247" s="77" t="s">
        <v>203</v>
      </c>
      <c r="B247" s="16" t="s">
        <v>29</v>
      </c>
      <c r="C247" s="62">
        <v>117</v>
      </c>
      <c r="D247" s="3">
        <v>2</v>
      </c>
      <c r="E247" s="4" t="s">
        <v>11</v>
      </c>
      <c r="F247" s="4">
        <v>350</v>
      </c>
      <c r="G247" s="51">
        <v>2.2000000000000002</v>
      </c>
      <c r="H247" s="44" t="s">
        <v>192</v>
      </c>
      <c r="I247" s="55">
        <v>42283</v>
      </c>
      <c r="J247" s="48"/>
      <c r="K247" s="48"/>
      <c r="L247" s="48"/>
      <c r="M247" s="48"/>
      <c r="N247" s="48"/>
      <c r="O247" s="48"/>
      <c r="P247" s="49"/>
      <c r="Q247" s="49"/>
      <c r="R247" s="49" t="s">
        <v>193</v>
      </c>
      <c r="S247" s="19"/>
      <c r="T247">
        <v>89.12</v>
      </c>
      <c r="U247">
        <v>9.42</v>
      </c>
      <c r="V247" s="2">
        <f t="shared" si="17"/>
        <v>0.10570017953321365</v>
      </c>
      <c r="W247">
        <v>1.1100000000000001</v>
      </c>
      <c r="X247">
        <f>W247*(10000/1.18125)</f>
        <v>9396.8253968253975</v>
      </c>
      <c r="Y247" s="2">
        <f t="shared" si="15"/>
        <v>0.10570017953321365</v>
      </c>
      <c r="Z247">
        <f t="shared" si="16"/>
        <v>993.24613148670608</v>
      </c>
      <c r="AA247"/>
    </row>
    <row r="248" spans="1:27" s="16" customFormat="1" ht="15.75" x14ac:dyDescent="0.25">
      <c r="A248" s="77" t="s">
        <v>202</v>
      </c>
      <c r="B248" s="16" t="s">
        <v>29</v>
      </c>
      <c r="C248" s="62">
        <v>118</v>
      </c>
      <c r="D248" s="3">
        <v>2</v>
      </c>
      <c r="E248" s="4" t="s">
        <v>11</v>
      </c>
      <c r="F248" s="4">
        <v>100</v>
      </c>
      <c r="G248" s="63">
        <v>2.2000000000000002</v>
      </c>
      <c r="H248" s="44" t="s">
        <v>192</v>
      </c>
      <c r="I248" s="55">
        <v>42283</v>
      </c>
      <c r="J248" s="48">
        <v>16.733827590942383</v>
      </c>
      <c r="K248" s="48">
        <v>7.218015193939209</v>
      </c>
      <c r="L248" s="48">
        <v>79.639717102050781</v>
      </c>
      <c r="M248" s="48">
        <v>18.107715606689453</v>
      </c>
      <c r="N248" s="48">
        <v>87.515327453613281</v>
      </c>
      <c r="O248" s="48">
        <v>26.198694229125977</v>
      </c>
      <c r="P248" s="49">
        <v>4.1917910766601558</v>
      </c>
      <c r="Q248" s="49">
        <v>12.742354736328124</v>
      </c>
      <c r="R248" s="49" t="s">
        <v>193</v>
      </c>
      <c r="S248" s="19"/>
      <c r="T248">
        <v>65.2</v>
      </c>
      <c r="U248">
        <v>7.81</v>
      </c>
      <c r="V248" s="2">
        <f t="shared" si="17"/>
        <v>0.11978527607361962</v>
      </c>
      <c r="W248">
        <v>0.5</v>
      </c>
      <c r="X248">
        <f>W248*(10000/1.18125)</f>
        <v>4232.8042328042329</v>
      </c>
      <c r="Y248" s="2">
        <f t="shared" si="15"/>
        <v>0.11978527607361962</v>
      </c>
      <c r="Z248">
        <f t="shared" si="16"/>
        <v>507.02762359204075</v>
      </c>
      <c r="AA248"/>
    </row>
    <row r="249" spans="1:27" s="16" customFormat="1" ht="15.75" x14ac:dyDescent="0.25">
      <c r="A249" s="77" t="s">
        <v>204</v>
      </c>
      <c r="B249" s="16" t="s">
        <v>29</v>
      </c>
      <c r="C249" s="62">
        <v>119</v>
      </c>
      <c r="D249" s="3">
        <v>2</v>
      </c>
      <c r="E249" s="4" t="s">
        <v>11</v>
      </c>
      <c r="F249" s="4">
        <v>50</v>
      </c>
      <c r="G249" s="63">
        <v>2.2000000000000002</v>
      </c>
      <c r="H249" s="44" t="s">
        <v>192</v>
      </c>
      <c r="I249" s="55">
        <v>42283</v>
      </c>
      <c r="J249" s="48">
        <v>17.131919860839844</v>
      </c>
      <c r="K249" s="48">
        <v>8.3215847015380859</v>
      </c>
      <c r="L249" s="48">
        <v>78.067115783691406</v>
      </c>
      <c r="M249" s="48">
        <v>18.887323379516602</v>
      </c>
      <c r="N249" s="48">
        <v>87.054588317871094</v>
      </c>
      <c r="O249" s="48">
        <v>23.481513977050781</v>
      </c>
      <c r="P249" s="49">
        <v>3.7570422363281248</v>
      </c>
      <c r="Q249" s="49">
        <v>12.490738525390626</v>
      </c>
      <c r="R249" s="49" t="s">
        <v>193</v>
      </c>
      <c r="S249" s="19"/>
      <c r="T249">
        <v>71.69</v>
      </c>
      <c r="U249">
        <v>7.57</v>
      </c>
      <c r="V249" s="2">
        <f t="shared" si="17"/>
        <v>0.10559352768865951</v>
      </c>
      <c r="W249">
        <v>0.52</v>
      </c>
      <c r="X249">
        <f>W249*(10000/1.18125)</f>
        <v>4402.1164021164022</v>
      </c>
      <c r="Y249" s="2">
        <f t="shared" si="15"/>
        <v>0.10559352768865951</v>
      </c>
      <c r="Z249">
        <f t="shared" si="16"/>
        <v>464.83500019558051</v>
      </c>
      <c r="AA249"/>
    </row>
    <row r="250" spans="1:27" s="16" customFormat="1" ht="15.75" x14ac:dyDescent="0.25">
      <c r="A250" s="77" t="s">
        <v>200</v>
      </c>
      <c r="B250" s="16" t="s">
        <v>29</v>
      </c>
      <c r="C250" s="62">
        <v>120</v>
      </c>
      <c r="D250" s="3">
        <v>2</v>
      </c>
      <c r="E250" s="4" t="s">
        <v>11</v>
      </c>
      <c r="F250" s="4">
        <v>200</v>
      </c>
      <c r="G250" s="63">
        <v>2.2000000000000002</v>
      </c>
      <c r="H250" s="44" t="s">
        <v>192</v>
      </c>
      <c r="I250" s="55">
        <v>42283</v>
      </c>
      <c r="J250" s="48">
        <v>18.142032623291016</v>
      </c>
      <c r="K250" s="48">
        <v>11.031922340393066</v>
      </c>
      <c r="L250" s="48">
        <v>80.234794616699219</v>
      </c>
      <c r="M250" s="48">
        <v>19.495349884033203</v>
      </c>
      <c r="N250" s="48">
        <v>87.35107421875</v>
      </c>
      <c r="O250" s="48">
        <v>22.132854461669922</v>
      </c>
      <c r="P250" s="49">
        <v>3.5412567138671873</v>
      </c>
      <c r="Q250" s="49">
        <v>12.837567138671876</v>
      </c>
      <c r="R250" s="49" t="s">
        <v>193</v>
      </c>
      <c r="S250" s="19"/>
      <c r="T250">
        <v>87.83</v>
      </c>
      <c r="U250">
        <v>7.95</v>
      </c>
      <c r="V250" s="2">
        <f t="shared" si="17"/>
        <v>9.051576909939657E-2</v>
      </c>
      <c r="W250">
        <v>1.35</v>
      </c>
      <c r="X250">
        <f>W250*(10000/1.2375)</f>
        <v>10909.09090909091</v>
      </c>
      <c r="Y250" s="2">
        <f t="shared" ref="Y250:Y281" si="19">V250</f>
        <v>9.051576909939657E-2</v>
      </c>
      <c r="Z250">
        <f t="shared" si="16"/>
        <v>987.44475381159907</v>
      </c>
      <c r="AA250"/>
    </row>
    <row r="251" spans="1:27" s="16" customFormat="1" ht="15.75" x14ac:dyDescent="0.25">
      <c r="A251" s="77" t="s">
        <v>204</v>
      </c>
      <c r="B251" s="16" t="s">
        <v>29</v>
      </c>
      <c r="C251" s="62">
        <v>145</v>
      </c>
      <c r="D251" s="3">
        <v>3</v>
      </c>
      <c r="E251" s="4" t="s">
        <v>11</v>
      </c>
      <c r="F251" s="4">
        <v>50</v>
      </c>
      <c r="G251" s="63">
        <v>2.2000000000000002</v>
      </c>
      <c r="H251" s="44" t="s">
        <v>192</v>
      </c>
      <c r="I251" s="55">
        <v>42283</v>
      </c>
      <c r="J251" s="48">
        <v>14.872845649719238</v>
      </c>
      <c r="K251" s="48">
        <v>10.284649848937988</v>
      </c>
      <c r="L251" s="48">
        <v>80.950660705566406</v>
      </c>
      <c r="M251" s="48">
        <v>16.371883392333984</v>
      </c>
      <c r="N251" s="48">
        <v>87.416130065917969</v>
      </c>
      <c r="O251" s="48">
        <v>23.77204704284668</v>
      </c>
      <c r="P251" s="49">
        <v>3.8035275268554689</v>
      </c>
      <c r="Q251" s="49">
        <v>12.952105712890626</v>
      </c>
      <c r="R251" s="49" t="s">
        <v>193</v>
      </c>
      <c r="S251" s="19"/>
      <c r="T251">
        <v>67.22</v>
      </c>
      <c r="U251">
        <v>8.1999999999999993</v>
      </c>
      <c r="V251" s="2">
        <f t="shared" si="17"/>
        <v>0.1219875037191312</v>
      </c>
      <c r="W251">
        <v>0.94</v>
      </c>
      <c r="X251">
        <f>W251*(10000/1.18125)</f>
        <v>7957.6719576719579</v>
      </c>
      <c r="Y251" s="2">
        <f t="shared" si="19"/>
        <v>0.1219875037191312</v>
      </c>
      <c r="Z251">
        <f t="shared" si="16"/>
        <v>970.73653753213398</v>
      </c>
      <c r="AA251"/>
    </row>
    <row r="252" spans="1:27" s="16" customFormat="1" ht="15.75" x14ac:dyDescent="0.25">
      <c r="A252" s="77" t="s">
        <v>201</v>
      </c>
      <c r="B252" s="16" t="s">
        <v>29</v>
      </c>
      <c r="C252" s="62">
        <v>146</v>
      </c>
      <c r="D252" s="3">
        <v>3</v>
      </c>
      <c r="E252" s="4" t="s">
        <v>11</v>
      </c>
      <c r="F252" s="4">
        <v>500</v>
      </c>
      <c r="G252" s="63">
        <v>2.2000000000000002</v>
      </c>
      <c r="H252" s="44" t="s">
        <v>192</v>
      </c>
      <c r="I252" s="55">
        <v>42283</v>
      </c>
      <c r="J252" s="48">
        <v>15.361544609069824</v>
      </c>
      <c r="K252" s="48">
        <v>8.370020866394043</v>
      </c>
      <c r="L252" s="48">
        <v>80.966781616210937</v>
      </c>
      <c r="M252" s="48">
        <v>16.806781768798828</v>
      </c>
      <c r="N252" s="48">
        <v>88.108573913574219</v>
      </c>
      <c r="O252" s="48">
        <v>26.29661750793457</v>
      </c>
      <c r="P252" s="49">
        <v>4.2074588012695315</v>
      </c>
      <c r="Q252" s="49">
        <v>12.95468505859375</v>
      </c>
      <c r="R252" s="49" t="s">
        <v>193</v>
      </c>
      <c r="S252" s="19"/>
      <c r="T252">
        <v>79.599999999999994</v>
      </c>
      <c r="U252">
        <v>10.91</v>
      </c>
      <c r="V252" s="2">
        <f t="shared" si="17"/>
        <v>0.1370603015075377</v>
      </c>
      <c r="W252">
        <v>0.64</v>
      </c>
      <c r="X252">
        <f>W252*(10000/1.18125)</f>
        <v>5417.9894179894181</v>
      </c>
      <c r="Y252" s="2">
        <f t="shared" si="19"/>
        <v>0.1370603015075377</v>
      </c>
      <c r="Z252">
        <f t="shared" si="16"/>
        <v>742.59126319427833</v>
      </c>
      <c r="AA252"/>
    </row>
    <row r="253" spans="1:27" s="16" customFormat="1" ht="15.75" x14ac:dyDescent="0.25">
      <c r="A253" s="77" t="s">
        <v>198</v>
      </c>
      <c r="B253" s="16" t="s">
        <v>29</v>
      </c>
      <c r="C253" s="62">
        <v>147</v>
      </c>
      <c r="D253" s="3">
        <v>3</v>
      </c>
      <c r="E253" s="4" t="s">
        <v>11</v>
      </c>
      <c r="F253" s="4">
        <v>0</v>
      </c>
      <c r="G253" s="63">
        <v>2.2000000000000002</v>
      </c>
      <c r="H253" s="44" t="s">
        <v>192</v>
      </c>
      <c r="I253" s="55">
        <v>42283</v>
      </c>
      <c r="J253" s="48">
        <v>16.279144287109375</v>
      </c>
      <c r="K253" s="48">
        <v>10.967896461486816</v>
      </c>
      <c r="L253" s="48">
        <v>81.597702026367188</v>
      </c>
      <c r="M253" s="48">
        <v>17.344192504882812</v>
      </c>
      <c r="N253" s="48">
        <v>87.538887023925781</v>
      </c>
      <c r="O253" s="48">
        <v>21.5535888671875</v>
      </c>
      <c r="P253" s="49">
        <v>3.4485742187500001</v>
      </c>
      <c r="Q253" s="49">
        <v>13.055632324218751</v>
      </c>
      <c r="R253" s="49" t="s">
        <v>193</v>
      </c>
      <c r="S253" s="19"/>
      <c r="T253">
        <v>64.7</v>
      </c>
      <c r="U253">
        <v>8.9499999999999993</v>
      </c>
      <c r="V253" s="2">
        <f t="shared" si="17"/>
        <v>0.13833075734157649</v>
      </c>
      <c r="W253">
        <v>0.26</v>
      </c>
      <c r="X253">
        <f>W253*(10000/1.18125)</f>
        <v>2201.0582010582011</v>
      </c>
      <c r="Y253" s="2">
        <f t="shared" si="19"/>
        <v>0.13833075734157649</v>
      </c>
      <c r="Z253">
        <f t="shared" si="16"/>
        <v>304.47404790526889</v>
      </c>
      <c r="AA253"/>
    </row>
    <row r="254" spans="1:27" s="16" customFormat="1" ht="15.75" x14ac:dyDescent="0.25">
      <c r="A254" s="77" t="s">
        <v>200</v>
      </c>
      <c r="B254" s="16" t="s">
        <v>29</v>
      </c>
      <c r="C254" s="62">
        <v>148</v>
      </c>
      <c r="D254" s="3">
        <v>3</v>
      </c>
      <c r="E254" s="4" t="s">
        <v>11</v>
      </c>
      <c r="F254" s="4">
        <v>200</v>
      </c>
      <c r="G254" s="63">
        <v>2.2000000000000002</v>
      </c>
      <c r="H254" s="44" t="s">
        <v>192</v>
      </c>
      <c r="I254" s="55">
        <v>42283</v>
      </c>
      <c r="J254" s="48">
        <v>17.906162261962891</v>
      </c>
      <c r="K254" s="48">
        <v>10.582135200500488</v>
      </c>
      <c r="L254" s="48">
        <v>81.721694946289062</v>
      </c>
      <c r="M254" s="48">
        <v>19.134614944458008</v>
      </c>
      <c r="N254" s="48">
        <v>88.370201110839844</v>
      </c>
      <c r="O254" s="48">
        <v>24.002641677856445</v>
      </c>
      <c r="P254" s="49">
        <v>3.8404226684570313</v>
      </c>
      <c r="Q254" s="49">
        <v>13.075471191406251</v>
      </c>
      <c r="R254" s="49" t="s">
        <v>193</v>
      </c>
      <c r="S254" s="19"/>
      <c r="T254">
        <v>91.63</v>
      </c>
      <c r="U254">
        <v>10.07</v>
      </c>
      <c r="V254" s="2">
        <f t="shared" si="17"/>
        <v>0.10989850485648806</v>
      </c>
      <c r="W254">
        <v>1.17</v>
      </c>
      <c r="X254">
        <f>W254*(10000/1.18125)</f>
        <v>9904.7619047619046</v>
      </c>
      <c r="Y254" s="2">
        <f t="shared" si="19"/>
        <v>0.10989850485648806</v>
      </c>
      <c r="Z254">
        <f t="shared" si="16"/>
        <v>1088.5185242928339</v>
      </c>
      <c r="AA254"/>
    </row>
    <row r="255" spans="1:27" s="16" customFormat="1" ht="15.75" x14ac:dyDescent="0.25">
      <c r="A255" s="77" t="s">
        <v>203</v>
      </c>
      <c r="B255" s="16" t="s">
        <v>29</v>
      </c>
      <c r="C255" s="62">
        <v>149</v>
      </c>
      <c r="D255" s="3">
        <v>3</v>
      </c>
      <c r="E255" s="4" t="s">
        <v>11</v>
      </c>
      <c r="F255" s="4">
        <v>350</v>
      </c>
      <c r="G255" s="63">
        <v>2.2000000000000002</v>
      </c>
      <c r="H255" s="44" t="s">
        <v>192</v>
      </c>
      <c r="I255" s="55">
        <v>42283</v>
      </c>
      <c r="J255" s="48">
        <v>17.946855545043945</v>
      </c>
      <c r="K255" s="48">
        <v>10.989950180053711</v>
      </c>
      <c r="L255" s="48">
        <v>82.494842529296875</v>
      </c>
      <c r="M255" s="48">
        <v>19.107187271118164</v>
      </c>
      <c r="N255" s="48">
        <v>88.6376953125</v>
      </c>
      <c r="O255" s="48">
        <v>23.569194793701172</v>
      </c>
      <c r="P255" s="49">
        <v>3.7710711669921877</v>
      </c>
      <c r="Q255" s="49">
        <v>13.1991748046875</v>
      </c>
      <c r="R255" s="49" t="s">
        <v>193</v>
      </c>
      <c r="S255" s="19"/>
      <c r="T255">
        <v>96.9</v>
      </c>
      <c r="U255">
        <v>10.65</v>
      </c>
      <c r="V255" s="2">
        <f t="shared" si="17"/>
        <v>0.10990712074303405</v>
      </c>
      <c r="W255">
        <v>1.33</v>
      </c>
      <c r="X255">
        <f>W255*(10000/1.18125)</f>
        <v>11259.259259259261</v>
      </c>
      <c r="Y255" s="2">
        <f t="shared" si="19"/>
        <v>0.10990712074303405</v>
      </c>
      <c r="Z255">
        <f t="shared" si="16"/>
        <v>1237.4727668845317</v>
      </c>
      <c r="AA255"/>
    </row>
    <row r="256" spans="1:27" s="16" customFormat="1" ht="15.75" x14ac:dyDescent="0.25">
      <c r="A256" s="77" t="s">
        <v>202</v>
      </c>
      <c r="B256" s="16" t="s">
        <v>29</v>
      </c>
      <c r="C256" s="62">
        <v>150</v>
      </c>
      <c r="D256" s="3">
        <v>3</v>
      </c>
      <c r="E256" s="4" t="s">
        <v>11</v>
      </c>
      <c r="F256" s="4">
        <v>100</v>
      </c>
      <c r="G256" s="63">
        <v>2.2000000000000002</v>
      </c>
      <c r="H256" s="44" t="s">
        <v>192</v>
      </c>
      <c r="I256" s="55">
        <v>42283</v>
      </c>
      <c r="J256" s="48">
        <v>18.904766082763672</v>
      </c>
      <c r="K256" s="48">
        <v>6.0946559906005859</v>
      </c>
      <c r="L256" s="48">
        <v>77.661430358886719</v>
      </c>
      <c r="M256" s="48">
        <v>19.120615005493164</v>
      </c>
      <c r="N256" s="48">
        <v>85.294349670410156</v>
      </c>
      <c r="O256" s="48">
        <v>17.437538146972656</v>
      </c>
      <c r="P256" s="49">
        <v>2.7900061035156249</v>
      </c>
      <c r="Q256" s="49">
        <v>12.425828857421875</v>
      </c>
      <c r="R256" s="49" t="s">
        <v>193</v>
      </c>
      <c r="S256" s="19"/>
      <c r="T256">
        <v>84.11</v>
      </c>
      <c r="U256">
        <v>8.6</v>
      </c>
      <c r="V256" s="2">
        <f t="shared" si="17"/>
        <v>0.10224705742480085</v>
      </c>
      <c r="W256">
        <v>1.44</v>
      </c>
      <c r="X256">
        <f>W256*(10000/1.2375)</f>
        <v>11636.363636363636</v>
      </c>
      <c r="Y256" s="2">
        <f t="shared" si="19"/>
        <v>0.10224705742480085</v>
      </c>
      <c r="Z256">
        <f t="shared" si="16"/>
        <v>1189.7839409431372</v>
      </c>
      <c r="AA256"/>
    </row>
    <row r="257" spans="1:27" s="16" customFormat="1" ht="15.75" x14ac:dyDescent="0.25">
      <c r="A257" s="77" t="s">
        <v>203</v>
      </c>
      <c r="B257" s="16" t="s">
        <v>29</v>
      </c>
      <c r="C257" s="62">
        <v>277</v>
      </c>
      <c r="D257" s="3">
        <v>4</v>
      </c>
      <c r="E257" s="4" t="s">
        <v>11</v>
      </c>
      <c r="F257" s="4">
        <v>350</v>
      </c>
      <c r="G257" s="63">
        <v>2.2000000000000002</v>
      </c>
      <c r="H257" s="44" t="s">
        <v>192</v>
      </c>
      <c r="I257" s="55">
        <v>42283</v>
      </c>
      <c r="J257" s="48">
        <v>18.21002197265625</v>
      </c>
      <c r="K257" s="48">
        <v>7.1798710823059082</v>
      </c>
      <c r="L257" s="48">
        <v>76.818588256835938</v>
      </c>
      <c r="M257" s="48">
        <v>18.971839904785156</v>
      </c>
      <c r="N257" s="48">
        <v>86.900802612304688</v>
      </c>
      <c r="O257" s="48">
        <v>27.161401748657227</v>
      </c>
      <c r="P257" s="49">
        <v>4.3458242797851563</v>
      </c>
      <c r="Q257" s="49">
        <v>12.29097412109375</v>
      </c>
      <c r="R257" s="49" t="s">
        <v>193</v>
      </c>
      <c r="S257" s="19"/>
      <c r="T257">
        <v>84.86</v>
      </c>
      <c r="U257">
        <v>9.9</v>
      </c>
      <c r="V257" s="2">
        <f t="shared" si="17"/>
        <v>0.11666273862832902</v>
      </c>
      <c r="W257">
        <v>0.74</v>
      </c>
      <c r="X257">
        <f>W257*(10000/1.18125)</f>
        <v>6264.5502645502647</v>
      </c>
      <c r="Y257" s="2">
        <f t="shared" si="19"/>
        <v>0.11666273862832902</v>
      </c>
      <c r="Z257">
        <f t="shared" si="16"/>
        <v>730.83959013725689</v>
      </c>
      <c r="AA257"/>
    </row>
    <row r="258" spans="1:27" s="16" customFormat="1" ht="15.75" x14ac:dyDescent="0.25">
      <c r="A258" s="77" t="s">
        <v>200</v>
      </c>
      <c r="B258" s="16" t="s">
        <v>29</v>
      </c>
      <c r="C258" s="62">
        <v>278</v>
      </c>
      <c r="D258" s="3">
        <v>4</v>
      </c>
      <c r="E258" s="4" t="s">
        <v>11</v>
      </c>
      <c r="F258" s="4">
        <v>200</v>
      </c>
      <c r="G258" s="63">
        <v>2.2000000000000002</v>
      </c>
      <c r="H258" s="44" t="s">
        <v>192</v>
      </c>
      <c r="I258" s="55">
        <v>42283</v>
      </c>
      <c r="J258" s="48">
        <v>16.950199127197266</v>
      </c>
      <c r="K258" s="48">
        <v>7.9719681739807129</v>
      </c>
      <c r="L258" s="48">
        <v>79.327934265136719</v>
      </c>
      <c r="M258" s="48">
        <v>17.673515319824219</v>
      </c>
      <c r="N258" s="48">
        <v>87.021438598632813</v>
      </c>
      <c r="O258" s="48">
        <v>19.409439086914063</v>
      </c>
      <c r="P258" s="49">
        <v>3.10551025390625</v>
      </c>
      <c r="Q258" s="49">
        <v>12.692469482421876</v>
      </c>
      <c r="R258" s="49" t="s">
        <v>193</v>
      </c>
      <c r="S258" s="19"/>
      <c r="T258">
        <v>79.010000000000005</v>
      </c>
      <c r="U258">
        <v>11.43</v>
      </c>
      <c r="V258" s="2">
        <f t="shared" si="17"/>
        <v>0.14466523224908237</v>
      </c>
      <c r="W258">
        <v>0.39</v>
      </c>
      <c r="X258">
        <f>W258*(10000/1.18125)</f>
        <v>3301.5873015873017</v>
      </c>
      <c r="Y258" s="2">
        <f t="shared" si="19"/>
        <v>0.14466523224908237</v>
      </c>
      <c r="Z258">
        <f t="shared" si="16"/>
        <v>477.62489377474816</v>
      </c>
      <c r="AA258"/>
    </row>
    <row r="259" spans="1:27" s="16" customFormat="1" ht="15.75" x14ac:dyDescent="0.25">
      <c r="A259" s="77" t="s">
        <v>202</v>
      </c>
      <c r="B259" s="16" t="s">
        <v>29</v>
      </c>
      <c r="C259" s="62">
        <v>279</v>
      </c>
      <c r="D259" s="3">
        <v>4</v>
      </c>
      <c r="E259" s="4" t="s">
        <v>11</v>
      </c>
      <c r="F259" s="4">
        <v>100</v>
      </c>
      <c r="G259" s="63">
        <v>2.2000000000000002</v>
      </c>
      <c r="H259" s="44" t="s">
        <v>192</v>
      </c>
      <c r="I259" s="55">
        <v>42283</v>
      </c>
      <c r="J259" s="48">
        <v>17.856470108032227</v>
      </c>
      <c r="K259" s="48">
        <v>7.6346769332885742</v>
      </c>
      <c r="L259" s="48">
        <v>79.425987243652344</v>
      </c>
      <c r="M259" s="48">
        <v>18.9652099609375</v>
      </c>
      <c r="N259" s="48">
        <v>87.0484619140625</v>
      </c>
      <c r="O259" s="48">
        <v>19.600547790527344</v>
      </c>
      <c r="P259" s="49">
        <v>3.1360876464843752</v>
      </c>
      <c r="Q259" s="49">
        <v>12.708157958984375</v>
      </c>
      <c r="R259" s="49" t="s">
        <v>193</v>
      </c>
      <c r="S259" s="19"/>
      <c r="T259">
        <v>115.48</v>
      </c>
      <c r="U259">
        <v>12.71</v>
      </c>
      <c r="V259" s="2">
        <f t="shared" si="17"/>
        <v>0.11006234845860756</v>
      </c>
      <c r="W259">
        <v>0.85</v>
      </c>
      <c r="X259">
        <f>W259*(10000/1.18125)</f>
        <v>7195.7671957671955</v>
      </c>
      <c r="Y259" s="2">
        <f t="shared" si="19"/>
        <v>0.11006234845860756</v>
      </c>
      <c r="Z259">
        <f t="shared" ref="Z259:Z290" si="20">(X259*Y259)</f>
        <v>791.98303652754646</v>
      </c>
      <c r="AA259"/>
    </row>
    <row r="260" spans="1:27" s="16" customFormat="1" ht="15.75" x14ac:dyDescent="0.25">
      <c r="A260" s="77" t="s">
        <v>201</v>
      </c>
      <c r="B260" s="16" t="s">
        <v>29</v>
      </c>
      <c r="C260" s="62">
        <v>280</v>
      </c>
      <c r="D260" s="3">
        <v>4</v>
      </c>
      <c r="E260" s="4" t="s">
        <v>11</v>
      </c>
      <c r="F260" s="4">
        <v>500</v>
      </c>
      <c r="G260" s="63">
        <v>2.2000000000000002</v>
      </c>
      <c r="H260" s="44" t="s">
        <v>192</v>
      </c>
      <c r="I260" s="55">
        <v>42283</v>
      </c>
      <c r="J260" s="48">
        <v>15.804743766784668</v>
      </c>
      <c r="K260" s="48">
        <v>7.8911862373352051</v>
      </c>
      <c r="L260" s="48">
        <v>79.968032836914063</v>
      </c>
      <c r="M260" s="48">
        <v>18.426855087280273</v>
      </c>
      <c r="N260" s="48">
        <v>87.795356750488281</v>
      </c>
      <c r="O260" s="48">
        <v>27.730833053588867</v>
      </c>
      <c r="P260" s="49">
        <v>4.4369332885742185</v>
      </c>
      <c r="Q260" s="49">
        <v>12.79488525390625</v>
      </c>
      <c r="R260" s="49" t="s">
        <v>193</v>
      </c>
      <c r="S260" s="19"/>
      <c r="T260">
        <v>107.85</v>
      </c>
      <c r="U260">
        <v>9.58</v>
      </c>
      <c r="V260" s="2">
        <f t="shared" si="17"/>
        <v>8.882707464070469E-2</v>
      </c>
      <c r="W260">
        <v>1.29</v>
      </c>
      <c r="X260">
        <f>W260*(10000/1.18125)</f>
        <v>10920.63492063492</v>
      </c>
      <c r="Y260" s="2">
        <f t="shared" si="19"/>
        <v>8.882707464070469E-2</v>
      </c>
      <c r="Z260">
        <f t="shared" si="20"/>
        <v>970.0480532191242</v>
      </c>
      <c r="AA260"/>
    </row>
    <row r="261" spans="1:27" s="16" customFormat="1" ht="15.75" x14ac:dyDescent="0.25">
      <c r="A261" s="77" t="s">
        <v>198</v>
      </c>
      <c r="B261" s="16" t="s">
        <v>29</v>
      </c>
      <c r="C261" s="62">
        <v>281</v>
      </c>
      <c r="D261" s="3">
        <v>4</v>
      </c>
      <c r="E261" s="4" t="s">
        <v>11</v>
      </c>
      <c r="F261" s="4">
        <v>0</v>
      </c>
      <c r="G261" s="63">
        <v>2.2000000000000002</v>
      </c>
      <c r="H261" s="44" t="s">
        <v>192</v>
      </c>
      <c r="I261" s="55">
        <v>42283</v>
      </c>
      <c r="J261" s="48">
        <v>16.93232536315918</v>
      </c>
      <c r="K261" s="48">
        <v>9.0197620391845703</v>
      </c>
      <c r="L261" s="48">
        <v>80.224151611328125</v>
      </c>
      <c r="M261" s="48">
        <v>18.950328826904297</v>
      </c>
      <c r="N261" s="48">
        <v>87.98052978515625</v>
      </c>
      <c r="O261" s="48">
        <v>20.885812759399414</v>
      </c>
      <c r="P261" s="49">
        <v>3.3417300415039062</v>
      </c>
      <c r="Q261" s="49">
        <v>12.835864257812501</v>
      </c>
      <c r="R261" s="49" t="s">
        <v>193</v>
      </c>
      <c r="S261" s="19"/>
      <c r="T261">
        <v>93.21</v>
      </c>
      <c r="U261">
        <v>11.21</v>
      </c>
      <c r="V261" s="2">
        <f t="shared" si="17"/>
        <v>0.12026606587276045</v>
      </c>
      <c r="W261">
        <v>0.37</v>
      </c>
      <c r="X261">
        <f>W261*(10000/1.18125)</f>
        <v>3132.2751322751324</v>
      </c>
      <c r="Y261" s="2">
        <f t="shared" si="19"/>
        <v>0.12026606587276045</v>
      </c>
      <c r="Z261">
        <f t="shared" si="20"/>
        <v>376.70640738981052</v>
      </c>
      <c r="AA261"/>
    </row>
    <row r="262" spans="1:27" s="16" customFormat="1" ht="15.75" x14ac:dyDescent="0.25">
      <c r="A262" s="77" t="s">
        <v>204</v>
      </c>
      <c r="B262" s="16" t="s">
        <v>29</v>
      </c>
      <c r="C262" s="62">
        <v>282</v>
      </c>
      <c r="D262" s="3">
        <v>4</v>
      </c>
      <c r="E262" s="4" t="s">
        <v>11</v>
      </c>
      <c r="F262" s="4">
        <v>50</v>
      </c>
      <c r="G262" s="63">
        <v>2.2000000000000002</v>
      </c>
      <c r="H262" s="44" t="s">
        <v>192</v>
      </c>
      <c r="I262" s="55">
        <v>42283</v>
      </c>
      <c r="J262" s="48">
        <v>15.632028579711914</v>
      </c>
      <c r="K262" s="48">
        <v>6.9757318496704102</v>
      </c>
      <c r="L262" s="48">
        <v>77.47442626953125</v>
      </c>
      <c r="M262" s="48">
        <v>16.891658782958984</v>
      </c>
      <c r="N262" s="48">
        <v>84.853134155273438</v>
      </c>
      <c r="O262" s="48">
        <v>22.722936630249023</v>
      </c>
      <c r="P262" s="49">
        <v>3.6356698608398439</v>
      </c>
      <c r="Q262" s="49">
        <v>12.395908203125</v>
      </c>
      <c r="R262" s="49" t="s">
        <v>193</v>
      </c>
      <c r="S262" s="19"/>
      <c r="T262">
        <v>88.39</v>
      </c>
      <c r="U262">
        <v>11.14</v>
      </c>
      <c r="V262" s="2">
        <f t="shared" si="17"/>
        <v>0.1260323566014255</v>
      </c>
      <c r="W262">
        <v>0.39</v>
      </c>
      <c r="X262">
        <f>W262*(10000/1.2375)</f>
        <v>3151.5151515151515</v>
      </c>
      <c r="Y262" s="2">
        <f t="shared" si="19"/>
        <v>0.1260323566014255</v>
      </c>
      <c r="Z262">
        <f t="shared" si="20"/>
        <v>397.19288141055313</v>
      </c>
      <c r="AA262"/>
    </row>
    <row r="263" spans="1:27" s="16" customFormat="1" ht="15.75" x14ac:dyDescent="0.25">
      <c r="A263" s="77" t="s">
        <v>200</v>
      </c>
      <c r="B263" s="16" t="s">
        <v>29</v>
      </c>
      <c r="C263" s="65">
        <v>25</v>
      </c>
      <c r="D263" s="3">
        <v>1</v>
      </c>
      <c r="E263" s="4" t="s">
        <v>11</v>
      </c>
      <c r="F263" s="4">
        <v>200</v>
      </c>
      <c r="G263" s="50">
        <v>2.2999999999999998</v>
      </c>
      <c r="H263" s="59" t="s">
        <v>195</v>
      </c>
      <c r="I263" s="55">
        <v>42314</v>
      </c>
      <c r="J263" s="48">
        <v>17.682579040527344</v>
      </c>
      <c r="K263" s="48">
        <v>11.386767387390137</v>
      </c>
      <c r="L263" s="48">
        <v>79.925666809082031</v>
      </c>
      <c r="M263" s="48">
        <v>18.822406768798828</v>
      </c>
      <c r="N263" s="48">
        <v>86.722877502441406</v>
      </c>
      <c r="O263" s="48">
        <v>14.55955982208252</v>
      </c>
      <c r="P263" s="49">
        <v>2.3295295715332029</v>
      </c>
      <c r="Q263" s="49">
        <v>12.788106689453125</v>
      </c>
      <c r="R263" s="49" t="s">
        <v>193</v>
      </c>
      <c r="S263" s="19"/>
      <c r="T263">
        <v>126.1</v>
      </c>
      <c r="U263">
        <v>11.15</v>
      </c>
      <c r="V263" s="2">
        <f t="shared" si="17"/>
        <v>8.8421887390959561E-2</v>
      </c>
      <c r="W263">
        <v>1.91</v>
      </c>
      <c r="X263">
        <f>W263*(10000/1.18125)</f>
        <v>16169.312169312168</v>
      </c>
      <c r="Y263" s="2">
        <f t="shared" si="19"/>
        <v>8.8421887390959561E-2</v>
      </c>
      <c r="Z263">
        <f t="shared" si="20"/>
        <v>1429.7210998241926</v>
      </c>
      <c r="AA263"/>
    </row>
    <row r="264" spans="1:27" s="16" customFormat="1" ht="15.75" x14ac:dyDescent="0.25">
      <c r="A264" s="77" t="s">
        <v>201</v>
      </c>
      <c r="B264" s="16" t="s">
        <v>29</v>
      </c>
      <c r="C264" s="65">
        <v>26</v>
      </c>
      <c r="D264" s="3">
        <v>1</v>
      </c>
      <c r="E264" s="4" t="s">
        <v>11</v>
      </c>
      <c r="F264" s="4">
        <v>500</v>
      </c>
      <c r="G264" s="50">
        <v>2.2999999999999998</v>
      </c>
      <c r="H264" s="59" t="s">
        <v>195</v>
      </c>
      <c r="I264" s="55">
        <v>42314</v>
      </c>
      <c r="J264" s="48">
        <v>16.263023376464844</v>
      </c>
      <c r="K264" s="48">
        <v>15.569160461425781</v>
      </c>
      <c r="L264" s="48">
        <v>80.77252197265625</v>
      </c>
      <c r="M264" s="48">
        <v>19.037885665893555</v>
      </c>
      <c r="N264" s="48">
        <v>87.528060913085938</v>
      </c>
      <c r="O264" s="48">
        <v>18.646450042724609</v>
      </c>
      <c r="P264" s="49">
        <v>2.9834320068359377</v>
      </c>
      <c r="Q264" s="49">
        <v>12.923603515625</v>
      </c>
      <c r="R264" s="49" t="s">
        <v>193</v>
      </c>
      <c r="S264" s="19"/>
      <c r="T264">
        <v>142.94999999999999</v>
      </c>
      <c r="U264">
        <v>11.62</v>
      </c>
      <c r="V264" s="2">
        <f t="shared" si="17"/>
        <v>8.1287163343826518E-2</v>
      </c>
      <c r="W264">
        <v>2.4</v>
      </c>
      <c r="X264">
        <f>W264*(10000/1.18125)</f>
        <v>20317.460317460318</v>
      </c>
      <c r="Y264" s="2">
        <f t="shared" si="19"/>
        <v>8.1287163343826518E-2</v>
      </c>
      <c r="Z264">
        <f t="shared" si="20"/>
        <v>1651.5487155571102</v>
      </c>
      <c r="AA264"/>
    </row>
    <row r="265" spans="1:27" s="16" customFormat="1" ht="15.75" x14ac:dyDescent="0.25">
      <c r="A265" s="77" t="s">
        <v>198</v>
      </c>
      <c r="B265" s="16" t="s">
        <v>29</v>
      </c>
      <c r="C265" s="65">
        <v>27</v>
      </c>
      <c r="D265" s="3">
        <v>1</v>
      </c>
      <c r="E265" s="4" t="s">
        <v>11</v>
      </c>
      <c r="F265" s="4">
        <v>0</v>
      </c>
      <c r="G265" s="50">
        <v>2.2999999999999998</v>
      </c>
      <c r="H265" s="59" t="s">
        <v>195</v>
      </c>
      <c r="I265" s="55">
        <v>42314</v>
      </c>
      <c r="J265" s="48">
        <v>18.033615112304688</v>
      </c>
      <c r="K265" s="48">
        <v>7.1218352317810059</v>
      </c>
      <c r="L265" s="48">
        <v>76.928192138671875</v>
      </c>
      <c r="M265" s="48">
        <v>18.280862808227539</v>
      </c>
      <c r="N265" s="48">
        <v>85.255752563476562</v>
      </c>
      <c r="O265" s="48">
        <v>13.125405311584473</v>
      </c>
      <c r="P265" s="49">
        <v>2.1000648498535157</v>
      </c>
      <c r="Q265" s="49">
        <v>12.308510742187501</v>
      </c>
      <c r="R265" s="49" t="s">
        <v>193</v>
      </c>
      <c r="S265" s="19"/>
      <c r="T265">
        <v>103.75</v>
      </c>
      <c r="U265">
        <v>10.89</v>
      </c>
      <c r="V265" s="2">
        <f t="shared" si="17"/>
        <v>0.10496385542168675</v>
      </c>
      <c r="W265">
        <v>1.29</v>
      </c>
      <c r="X265">
        <f>W265*(10000/1.18125)</f>
        <v>10920.63492063492</v>
      </c>
      <c r="Y265" s="2">
        <f t="shared" si="19"/>
        <v>0.10496385542168675</v>
      </c>
      <c r="Z265">
        <f t="shared" si="20"/>
        <v>1146.2719449225474</v>
      </c>
      <c r="AA265"/>
    </row>
    <row r="266" spans="1:27" s="16" customFormat="1" ht="15.75" x14ac:dyDescent="0.25">
      <c r="A266" s="77" t="s">
        <v>202</v>
      </c>
      <c r="B266" s="16" t="s">
        <v>29</v>
      </c>
      <c r="C266" s="65">
        <v>28</v>
      </c>
      <c r="D266" s="3">
        <v>1</v>
      </c>
      <c r="E266" s="4" t="s">
        <v>11</v>
      </c>
      <c r="F266" s="4">
        <v>100</v>
      </c>
      <c r="G266" s="50">
        <v>2.2999999999999998</v>
      </c>
      <c r="H266" s="59" t="s">
        <v>195</v>
      </c>
      <c r="I266" s="55">
        <v>42314</v>
      </c>
      <c r="J266" s="48">
        <v>19.218162536621094</v>
      </c>
      <c r="K266" s="48">
        <v>9.7143402099609375</v>
      </c>
      <c r="L266" s="48">
        <v>76.808914184570313</v>
      </c>
      <c r="M266" s="48">
        <v>20.651203155517578</v>
      </c>
      <c r="N266" s="48">
        <v>86.077117919921875</v>
      </c>
      <c r="O266" s="48">
        <v>14.127452850341797</v>
      </c>
      <c r="P266" s="49">
        <v>2.2603924560546873</v>
      </c>
      <c r="Q266" s="49">
        <v>12.28942626953125</v>
      </c>
      <c r="R266" s="49" t="s">
        <v>193</v>
      </c>
      <c r="S266" s="19"/>
      <c r="T266">
        <v>103.16</v>
      </c>
      <c r="U266">
        <v>4.8899999999999997</v>
      </c>
      <c r="V266" s="2">
        <f t="shared" si="17"/>
        <v>4.7402093834819699E-2</v>
      </c>
      <c r="W266">
        <v>0.94</v>
      </c>
      <c r="X266">
        <f>W266*(10000/1.18125)</f>
        <v>7957.6719576719579</v>
      </c>
      <c r="Y266" s="2">
        <f t="shared" si="19"/>
        <v>4.7402093834819699E-2</v>
      </c>
      <c r="Z266">
        <f t="shared" si="20"/>
        <v>377.21031284427954</v>
      </c>
      <c r="AA266"/>
    </row>
    <row r="267" spans="1:27" s="16" customFormat="1" ht="15.75" x14ac:dyDescent="0.25">
      <c r="A267" s="77" t="s">
        <v>203</v>
      </c>
      <c r="B267" s="16" t="s">
        <v>29</v>
      </c>
      <c r="C267" s="65">
        <v>29</v>
      </c>
      <c r="D267" s="3">
        <v>1</v>
      </c>
      <c r="E267" s="4" t="s">
        <v>11</v>
      </c>
      <c r="F267" s="4">
        <v>350</v>
      </c>
      <c r="G267" s="50">
        <v>2.2999999999999998</v>
      </c>
      <c r="H267" s="59" t="s">
        <v>195</v>
      </c>
      <c r="I267" s="55">
        <v>42314</v>
      </c>
      <c r="J267" s="48">
        <v>19.899448394775391</v>
      </c>
      <c r="K267" s="48">
        <v>12.012725830078125</v>
      </c>
      <c r="L267" s="48">
        <v>76.990592956542969</v>
      </c>
      <c r="M267" s="48">
        <v>21.273502349853516</v>
      </c>
      <c r="N267" s="48">
        <v>86.763275146484375</v>
      </c>
      <c r="O267" s="48">
        <v>16.236595153808594</v>
      </c>
      <c r="P267" s="49">
        <v>2.5978552246093751</v>
      </c>
      <c r="Q267" s="49">
        <v>12.318494873046875</v>
      </c>
      <c r="R267" s="49" t="s">
        <v>193</v>
      </c>
      <c r="S267" s="19"/>
      <c r="T267">
        <v>136.25</v>
      </c>
      <c r="U267">
        <v>12.44</v>
      </c>
      <c r="V267" s="2">
        <f t="shared" si="17"/>
        <v>9.1302752293577982E-2</v>
      </c>
      <c r="W267">
        <v>2.95</v>
      </c>
      <c r="X267">
        <f>W267*(10000/1.18125)</f>
        <v>24973.544973544977</v>
      </c>
      <c r="Y267" s="2">
        <f t="shared" si="19"/>
        <v>9.1302752293577982E-2</v>
      </c>
      <c r="Z267">
        <f t="shared" si="20"/>
        <v>2280.1533906121067</v>
      </c>
      <c r="AA267"/>
    </row>
    <row r="268" spans="1:27" s="16" customFormat="1" ht="15.75" x14ac:dyDescent="0.25">
      <c r="A268" s="77" t="s">
        <v>204</v>
      </c>
      <c r="B268" s="16" t="s">
        <v>29</v>
      </c>
      <c r="C268" s="65">
        <v>30</v>
      </c>
      <c r="D268" s="3">
        <v>1</v>
      </c>
      <c r="E268" s="4" t="s">
        <v>11</v>
      </c>
      <c r="F268" s="4">
        <v>50</v>
      </c>
      <c r="G268" s="50">
        <v>2.2999999999999998</v>
      </c>
      <c r="H268" s="59" t="s">
        <v>195</v>
      </c>
      <c r="I268" s="55">
        <v>42314</v>
      </c>
      <c r="J268" s="48">
        <v>19.552148818969727</v>
      </c>
      <c r="K268" s="48">
        <v>10.268394470214844</v>
      </c>
      <c r="L268" s="48">
        <v>77.010231018066406</v>
      </c>
      <c r="M268" s="48">
        <v>20.737009048461914</v>
      </c>
      <c r="N268" s="48">
        <v>86.053115844726563</v>
      </c>
      <c r="O268" s="48">
        <v>13.224302291870117</v>
      </c>
      <c r="P268" s="49">
        <v>2.1158883666992185</v>
      </c>
      <c r="Q268" s="49">
        <v>12.321636962890626</v>
      </c>
      <c r="R268" s="49" t="s">
        <v>193</v>
      </c>
      <c r="S268" s="19"/>
      <c r="T268">
        <v>118.69</v>
      </c>
      <c r="U268">
        <v>11.24</v>
      </c>
      <c r="V268" s="2">
        <f t="shared" si="17"/>
        <v>9.4700480242648918E-2</v>
      </c>
      <c r="W268">
        <v>2.16</v>
      </c>
      <c r="X268">
        <f>W268*(10000/1.2375)</f>
        <v>17454.545454545456</v>
      </c>
      <c r="Y268" s="2">
        <f t="shared" si="19"/>
        <v>9.4700480242648918E-2</v>
      </c>
      <c r="Z268">
        <f t="shared" si="20"/>
        <v>1652.9538369625993</v>
      </c>
      <c r="AA268"/>
    </row>
    <row r="269" spans="1:27" s="16" customFormat="1" ht="15.75" x14ac:dyDescent="0.25">
      <c r="A269" s="77" t="s">
        <v>201</v>
      </c>
      <c r="B269" s="16" t="s">
        <v>29</v>
      </c>
      <c r="C269" s="65">
        <v>115</v>
      </c>
      <c r="D269" s="3">
        <v>2</v>
      </c>
      <c r="E269" s="4" t="s">
        <v>11</v>
      </c>
      <c r="F269" s="4">
        <v>500</v>
      </c>
      <c r="G269" s="50">
        <v>2.2999999999999998</v>
      </c>
      <c r="H269" s="59" t="s">
        <v>195</v>
      </c>
      <c r="I269" s="55">
        <v>42314</v>
      </c>
      <c r="J269" s="48">
        <v>17.045013427734375</v>
      </c>
      <c r="K269" s="48">
        <v>10.525884628295898</v>
      </c>
      <c r="L269" s="48">
        <v>77.913787841796875</v>
      </c>
      <c r="M269" s="48">
        <v>19.726493835449219</v>
      </c>
      <c r="N269" s="48">
        <v>86.665428161621094</v>
      </c>
      <c r="O269" s="48">
        <v>21.484245300292969</v>
      </c>
      <c r="P269" s="49">
        <v>3.4374792480468752</v>
      </c>
      <c r="Q269" s="49">
        <v>12.4662060546875</v>
      </c>
      <c r="R269" s="49" t="s">
        <v>193</v>
      </c>
      <c r="S269" s="19"/>
      <c r="T269">
        <v>165.7</v>
      </c>
      <c r="U269">
        <v>12.91</v>
      </c>
      <c r="V269" s="2">
        <f t="shared" si="17"/>
        <v>7.7911888955944489E-2</v>
      </c>
      <c r="W269">
        <v>2.1800000000000002</v>
      </c>
      <c r="X269">
        <f>W269*(10000/1.18125)</f>
        <v>18455.026455026458</v>
      </c>
      <c r="Y269" s="2">
        <f t="shared" si="19"/>
        <v>7.7911888955944489E-2</v>
      </c>
      <c r="Z269">
        <f t="shared" si="20"/>
        <v>1437.8659718430392</v>
      </c>
      <c r="AA269"/>
    </row>
    <row r="270" spans="1:27" s="16" customFormat="1" ht="15.75" x14ac:dyDescent="0.25">
      <c r="A270" s="77" t="s">
        <v>198</v>
      </c>
      <c r="B270" s="16" t="s">
        <v>29</v>
      </c>
      <c r="C270" s="47">
        <v>116</v>
      </c>
      <c r="D270" s="3">
        <v>2</v>
      </c>
      <c r="E270" s="4" t="s">
        <v>11</v>
      </c>
      <c r="F270" s="4">
        <v>0</v>
      </c>
      <c r="G270" s="50">
        <v>2.2999999999999998</v>
      </c>
      <c r="H270" s="59" t="s">
        <v>195</v>
      </c>
      <c r="I270" s="55">
        <v>42314</v>
      </c>
      <c r="J270" s="48">
        <v>18.603782653808594</v>
      </c>
      <c r="K270" s="48">
        <v>12.032941818237305</v>
      </c>
      <c r="L270" s="48">
        <v>78.10614013671875</v>
      </c>
      <c r="M270" s="48">
        <v>20.117153167724609</v>
      </c>
      <c r="N270" s="48">
        <v>87.308868408203125</v>
      </c>
      <c r="O270" s="48">
        <v>18.127622604370117</v>
      </c>
      <c r="P270" s="49">
        <v>2.9004196166992187</v>
      </c>
      <c r="Q270" s="49">
        <v>12.496982421875</v>
      </c>
      <c r="R270" s="49" t="s">
        <v>193</v>
      </c>
      <c r="S270" s="19"/>
      <c r="T270">
        <v>147.46</v>
      </c>
      <c r="U270">
        <v>14.55</v>
      </c>
      <c r="V270" s="2">
        <f t="shared" si="17"/>
        <v>9.867082598670826E-2</v>
      </c>
      <c r="W270">
        <v>1.72</v>
      </c>
      <c r="X270">
        <f>W270*(10000/1.18125)</f>
        <v>14560.846560846561</v>
      </c>
      <c r="Y270" s="2">
        <f t="shared" si="19"/>
        <v>9.867082598670826E-2</v>
      </c>
      <c r="Z270">
        <f t="shared" si="20"/>
        <v>1436.7307572244504</v>
      </c>
      <c r="AA270"/>
    </row>
    <row r="271" spans="1:27" s="16" customFormat="1" ht="15.75" x14ac:dyDescent="0.25">
      <c r="A271" s="77" t="s">
        <v>203</v>
      </c>
      <c r="B271" s="16" t="s">
        <v>29</v>
      </c>
      <c r="C271" s="47">
        <v>117</v>
      </c>
      <c r="D271" s="3">
        <v>2</v>
      </c>
      <c r="E271" s="4" t="s">
        <v>11</v>
      </c>
      <c r="F271" s="4">
        <v>350</v>
      </c>
      <c r="G271" s="50">
        <v>2.2999999999999998</v>
      </c>
      <c r="H271" s="59" t="s">
        <v>195</v>
      </c>
      <c r="I271" s="55">
        <v>42314</v>
      </c>
      <c r="J271" s="48">
        <v>17.254465103149414</v>
      </c>
      <c r="K271" s="48">
        <v>12.021843910217285</v>
      </c>
      <c r="L271" s="48">
        <v>78.833984375</v>
      </c>
      <c r="M271" s="48">
        <v>19.348844528198242</v>
      </c>
      <c r="N271" s="48">
        <v>86.878639221191406</v>
      </c>
      <c r="O271" s="48">
        <v>21.70985221862793</v>
      </c>
      <c r="P271" s="49">
        <v>3.4735763549804686</v>
      </c>
      <c r="Q271" s="49">
        <v>12.6134375</v>
      </c>
      <c r="R271" s="49" t="s">
        <v>193</v>
      </c>
      <c r="S271" s="19"/>
      <c r="T271">
        <v>105.26</v>
      </c>
      <c r="U271">
        <v>10.51</v>
      </c>
      <c r="V271" s="2">
        <f t="shared" si="17"/>
        <v>9.9847995439863182E-2</v>
      </c>
      <c r="W271">
        <v>1.79</v>
      </c>
      <c r="X271">
        <f>W271*(10000/1.18125)</f>
        <v>15153.439153439154</v>
      </c>
      <c r="Y271" s="2">
        <f t="shared" si="19"/>
        <v>9.9847995439863182E-2</v>
      </c>
      <c r="Z271">
        <f t="shared" si="20"/>
        <v>1513.0405234908369</v>
      </c>
      <c r="AA271"/>
    </row>
    <row r="272" spans="1:27" s="16" customFormat="1" ht="15.75" x14ac:dyDescent="0.25">
      <c r="A272" s="77" t="s">
        <v>202</v>
      </c>
      <c r="B272" s="16" t="s">
        <v>29</v>
      </c>
      <c r="C272" s="65">
        <v>118</v>
      </c>
      <c r="D272" s="3">
        <v>2</v>
      </c>
      <c r="E272" s="4" t="s">
        <v>11</v>
      </c>
      <c r="F272" s="4">
        <v>100</v>
      </c>
      <c r="G272" s="50">
        <v>2.2999999999999998</v>
      </c>
      <c r="H272" s="59" t="s">
        <v>195</v>
      </c>
      <c r="I272" s="55">
        <v>42314</v>
      </c>
      <c r="J272" s="48">
        <v>17.60992431640625</v>
      </c>
      <c r="K272" s="48">
        <v>8.7476291656494141</v>
      </c>
      <c r="L272" s="48">
        <v>75.994865417480469</v>
      </c>
      <c r="M272" s="48">
        <v>18.699455261230469</v>
      </c>
      <c r="N272" s="48">
        <v>84.51416015625</v>
      </c>
      <c r="O272" s="48">
        <v>20.1937255859375</v>
      </c>
      <c r="P272" s="49">
        <v>3.23099609375</v>
      </c>
      <c r="Q272" s="49">
        <v>12.159178466796876</v>
      </c>
      <c r="R272" s="49" t="s">
        <v>193</v>
      </c>
      <c r="S272" s="19"/>
      <c r="T272">
        <v>102.87</v>
      </c>
      <c r="U272">
        <v>11.02</v>
      </c>
      <c r="V272" s="2">
        <f t="shared" si="17"/>
        <v>0.10712549820161368</v>
      </c>
      <c r="W272">
        <v>0.91</v>
      </c>
      <c r="X272">
        <f>W272*(10000/1.18125)</f>
        <v>7703.7037037037044</v>
      </c>
      <c r="Y272" s="2">
        <f t="shared" si="19"/>
        <v>0.10712549820161368</v>
      </c>
      <c r="Z272">
        <f t="shared" si="20"/>
        <v>825.26309725687588</v>
      </c>
      <c r="AA272"/>
    </row>
    <row r="273" spans="1:27" s="16" customFormat="1" ht="15.75" x14ac:dyDescent="0.25">
      <c r="A273" s="77" t="s">
        <v>204</v>
      </c>
      <c r="B273" s="16" t="s">
        <v>29</v>
      </c>
      <c r="C273" s="65">
        <v>119</v>
      </c>
      <c r="D273" s="3">
        <v>2</v>
      </c>
      <c r="E273" s="4" t="s">
        <v>11</v>
      </c>
      <c r="F273" s="4">
        <v>50</v>
      </c>
      <c r="G273" s="50">
        <v>2.2999999999999998</v>
      </c>
      <c r="H273" s="59" t="s">
        <v>195</v>
      </c>
      <c r="I273" s="55">
        <v>42314</v>
      </c>
      <c r="J273" s="48">
        <v>17.153823852539063</v>
      </c>
      <c r="K273" s="48">
        <v>11.604337692260742</v>
      </c>
      <c r="L273" s="48">
        <v>76.583930969238281</v>
      </c>
      <c r="M273" s="48">
        <v>17.593105316162109</v>
      </c>
      <c r="N273" s="48">
        <v>84.457366943359375</v>
      </c>
      <c r="O273" s="48">
        <v>19.052932739257813</v>
      </c>
      <c r="P273" s="49">
        <v>3.0484692382812502</v>
      </c>
      <c r="Q273" s="49">
        <v>12.253428955078125</v>
      </c>
      <c r="R273" s="49" t="s">
        <v>193</v>
      </c>
      <c r="S273" s="19"/>
      <c r="T273">
        <v>111.55</v>
      </c>
      <c r="U273">
        <v>11.09</v>
      </c>
      <c r="V273" s="2">
        <f t="shared" si="17"/>
        <v>9.9417301658449128E-2</v>
      </c>
      <c r="W273">
        <v>0.85</v>
      </c>
      <c r="X273">
        <f>W273*(10000/1.18125)</f>
        <v>7195.7671957671955</v>
      </c>
      <c r="Y273" s="2">
        <f t="shared" si="19"/>
        <v>9.9417301658449128E-2</v>
      </c>
      <c r="Z273">
        <f t="shared" si="20"/>
        <v>715.38375796555988</v>
      </c>
      <c r="AA273"/>
    </row>
    <row r="274" spans="1:27" s="16" customFormat="1" ht="15.75" x14ac:dyDescent="0.25">
      <c r="A274" s="77" t="s">
        <v>200</v>
      </c>
      <c r="B274" s="16" t="s">
        <v>29</v>
      </c>
      <c r="C274" s="65">
        <v>120</v>
      </c>
      <c r="D274" s="3">
        <v>2</v>
      </c>
      <c r="E274" s="4" t="s">
        <v>11</v>
      </c>
      <c r="F274" s="4">
        <v>200</v>
      </c>
      <c r="G274" s="50">
        <v>2.2999999999999998</v>
      </c>
      <c r="H274" s="59" t="s">
        <v>195</v>
      </c>
      <c r="I274" s="55">
        <v>42314</v>
      </c>
      <c r="J274" s="48">
        <v>18.67279052734375</v>
      </c>
      <c r="K274" s="48">
        <v>11.812335014343262</v>
      </c>
      <c r="L274" s="48">
        <v>74.170982360839844</v>
      </c>
      <c r="M274" s="48">
        <v>20.616046905517578</v>
      </c>
      <c r="N274" s="48">
        <v>82.813156127929688</v>
      </c>
      <c r="O274" s="48">
        <v>16.988750457763672</v>
      </c>
      <c r="P274" s="49">
        <v>2.7182000732421874</v>
      </c>
      <c r="Q274" s="49">
        <v>11.867357177734375</v>
      </c>
      <c r="R274" s="49" t="s">
        <v>193</v>
      </c>
      <c r="S274" s="19"/>
      <c r="T274">
        <v>141.26</v>
      </c>
      <c r="U274">
        <v>12.95</v>
      </c>
      <c r="V274" s="2">
        <f t="shared" si="17"/>
        <v>9.1674925668979182E-2</v>
      </c>
      <c r="W274">
        <v>2.16</v>
      </c>
      <c r="X274">
        <f>W274*(10000/1.2375)</f>
        <v>17454.545454545456</v>
      </c>
      <c r="Y274" s="2">
        <f t="shared" si="19"/>
        <v>9.1674925668979182E-2</v>
      </c>
      <c r="Z274">
        <f t="shared" si="20"/>
        <v>1600.144157131273</v>
      </c>
      <c r="AA274"/>
    </row>
    <row r="275" spans="1:27" s="16" customFormat="1" ht="15.75" x14ac:dyDescent="0.25">
      <c r="A275" s="77" t="s">
        <v>204</v>
      </c>
      <c r="B275" s="16" t="s">
        <v>29</v>
      </c>
      <c r="C275" s="47">
        <v>145</v>
      </c>
      <c r="D275" s="3">
        <v>3</v>
      </c>
      <c r="E275" s="4" t="s">
        <v>11</v>
      </c>
      <c r="F275" s="4">
        <v>50</v>
      </c>
      <c r="G275" s="50">
        <v>2.2999999999999998</v>
      </c>
      <c r="H275" s="59" t="s">
        <v>195</v>
      </c>
      <c r="I275" s="55">
        <v>42314</v>
      </c>
      <c r="J275" s="48">
        <v>16.907341003417969</v>
      </c>
      <c r="K275" s="48">
        <v>12.84058952331543</v>
      </c>
      <c r="L275" s="48">
        <v>75.538909912109375</v>
      </c>
      <c r="M275" s="48">
        <v>17.672569274902344</v>
      </c>
      <c r="N275" s="48">
        <v>84.322113037109375</v>
      </c>
      <c r="O275" s="48">
        <v>18.468469619750977</v>
      </c>
      <c r="P275" s="49">
        <v>2.9549551391601563</v>
      </c>
      <c r="Q275" s="49">
        <v>12.0862255859375</v>
      </c>
      <c r="R275" s="49" t="s">
        <v>193</v>
      </c>
      <c r="S275" s="19"/>
      <c r="T275">
        <v>87.74</v>
      </c>
      <c r="U275">
        <v>11.6</v>
      </c>
      <c r="V275" s="2">
        <f t="shared" si="17"/>
        <v>0.13220879872350125</v>
      </c>
      <c r="W275">
        <v>0.93</v>
      </c>
      <c r="X275">
        <f>W275*(10000/1.18125)</f>
        <v>7873.0158730158737</v>
      </c>
      <c r="Y275" s="2">
        <f t="shared" si="19"/>
        <v>0.13220879872350125</v>
      </c>
      <c r="Z275">
        <f t="shared" si="20"/>
        <v>1040.881970902486</v>
      </c>
      <c r="AA275"/>
    </row>
    <row r="276" spans="1:27" s="16" customFormat="1" ht="15.75" x14ac:dyDescent="0.25">
      <c r="A276" s="77" t="s">
        <v>201</v>
      </c>
      <c r="B276" s="16" t="s">
        <v>29</v>
      </c>
      <c r="C276" s="65">
        <v>146</v>
      </c>
      <c r="D276" s="3">
        <v>3</v>
      </c>
      <c r="E276" s="4" t="s">
        <v>11</v>
      </c>
      <c r="F276" s="4">
        <v>500</v>
      </c>
      <c r="G276" s="50">
        <v>2.2999999999999998</v>
      </c>
      <c r="H276" s="59" t="s">
        <v>195</v>
      </c>
      <c r="I276" s="55">
        <v>42314</v>
      </c>
      <c r="J276" s="48">
        <v>13.950904846191406</v>
      </c>
      <c r="K276" s="48">
        <v>17.304195404052734</v>
      </c>
      <c r="L276" s="48">
        <v>80.499099731445312</v>
      </c>
      <c r="M276" s="48">
        <v>17.716217041015625</v>
      </c>
      <c r="N276" s="48">
        <v>87.223670959472656</v>
      </c>
      <c r="O276" s="48">
        <v>18.404579162597656</v>
      </c>
      <c r="P276" s="49">
        <v>2.944732666015625</v>
      </c>
      <c r="Q276" s="49">
        <v>12.87985595703125</v>
      </c>
      <c r="R276" s="49" t="s">
        <v>193</v>
      </c>
      <c r="S276" s="19"/>
      <c r="T276">
        <v>110.18</v>
      </c>
      <c r="U276">
        <v>14.72</v>
      </c>
      <c r="V276" s="2">
        <f t="shared" si="17"/>
        <v>0.13359956434924669</v>
      </c>
      <c r="W276">
        <v>1.44</v>
      </c>
      <c r="X276">
        <f>W276*(10000/1.18125)</f>
        <v>12190.476190476191</v>
      </c>
      <c r="Y276" s="2">
        <f t="shared" si="19"/>
        <v>0.13359956434924669</v>
      </c>
      <c r="Z276">
        <f t="shared" si="20"/>
        <v>1628.6423082574836</v>
      </c>
      <c r="AA276"/>
    </row>
    <row r="277" spans="1:27" s="16" customFormat="1" ht="15.75" x14ac:dyDescent="0.25">
      <c r="A277" s="77" t="s">
        <v>198</v>
      </c>
      <c r="B277" s="16" t="s">
        <v>29</v>
      </c>
      <c r="C277" s="65">
        <v>147</v>
      </c>
      <c r="D277" s="3">
        <v>3</v>
      </c>
      <c r="E277" s="4" t="s">
        <v>11</v>
      </c>
      <c r="F277" s="4">
        <v>0</v>
      </c>
      <c r="G277" s="50">
        <v>2.2999999999999998</v>
      </c>
      <c r="H277" s="59" t="s">
        <v>195</v>
      </c>
      <c r="I277" s="55">
        <v>42314</v>
      </c>
      <c r="J277" s="48">
        <v>14.961166381835938</v>
      </c>
      <c r="K277" s="48">
        <v>16.055347442626953</v>
      </c>
      <c r="L277" s="48">
        <v>76.424118041992188</v>
      </c>
      <c r="M277" s="48">
        <v>16.701475143432617</v>
      </c>
      <c r="N277" s="48">
        <v>84.066680908203125</v>
      </c>
      <c r="O277" s="48">
        <v>19.105419158935547</v>
      </c>
      <c r="P277" s="49">
        <v>3.0568670654296874</v>
      </c>
      <c r="Q277" s="49">
        <v>12.227858886718749</v>
      </c>
      <c r="R277" s="49" t="s">
        <v>193</v>
      </c>
      <c r="S277" s="19"/>
      <c r="T277">
        <v>102.8</v>
      </c>
      <c r="U277">
        <v>16.649999999999999</v>
      </c>
      <c r="V277" s="2">
        <f t="shared" si="17"/>
        <v>0.16196498054474706</v>
      </c>
      <c r="W277">
        <v>0.26</v>
      </c>
      <c r="X277">
        <f>W277*(10000/1.18125)</f>
        <v>2201.0582010582011</v>
      </c>
      <c r="Y277" s="2">
        <f t="shared" si="19"/>
        <v>0.16196498054474706</v>
      </c>
      <c r="Z277">
        <f t="shared" si="20"/>
        <v>356.49434871224753</v>
      </c>
      <c r="AA277"/>
    </row>
    <row r="278" spans="1:27" s="16" customFormat="1" ht="15.75" x14ac:dyDescent="0.25">
      <c r="A278" s="77" t="s">
        <v>200</v>
      </c>
      <c r="B278" s="16" t="s">
        <v>29</v>
      </c>
      <c r="C278" s="65">
        <v>148</v>
      </c>
      <c r="D278" s="3">
        <v>3</v>
      </c>
      <c r="E278" s="4" t="s">
        <v>11</v>
      </c>
      <c r="F278" s="4">
        <v>200</v>
      </c>
      <c r="G278" s="50">
        <v>2.2999999999999998</v>
      </c>
      <c r="H278" s="59" t="s">
        <v>195</v>
      </c>
      <c r="I278" s="55">
        <v>42314</v>
      </c>
      <c r="J278" s="48">
        <v>16.786262512207031</v>
      </c>
      <c r="K278" s="48">
        <v>15.704071044921875</v>
      </c>
      <c r="L278" s="48">
        <v>76.573333740234375</v>
      </c>
      <c r="M278" s="48">
        <v>19.362152099609375</v>
      </c>
      <c r="N278" s="48">
        <v>85.699813842773438</v>
      </c>
      <c r="O278" s="48">
        <v>15.915557861328125</v>
      </c>
      <c r="P278" s="49">
        <v>2.5464892578125</v>
      </c>
      <c r="Q278" s="49">
        <v>12.2517333984375</v>
      </c>
      <c r="R278" s="49" t="s">
        <v>193</v>
      </c>
      <c r="S278" s="61"/>
      <c r="T278">
        <v>144.62</v>
      </c>
      <c r="U278">
        <v>15.24</v>
      </c>
      <c r="V278" s="2">
        <f t="shared" si="17"/>
        <v>0.10537961554418476</v>
      </c>
      <c r="W278">
        <v>1.38</v>
      </c>
      <c r="X278">
        <f>W278*(10000/1.18125)</f>
        <v>11682.539682539682</v>
      </c>
      <c r="Y278" s="2">
        <f t="shared" si="19"/>
        <v>0.10537961554418476</v>
      </c>
      <c r="Z278">
        <f t="shared" si="20"/>
        <v>1231.101540325714</v>
      </c>
      <c r="AA278"/>
    </row>
    <row r="279" spans="1:27" s="16" customFormat="1" ht="15.75" x14ac:dyDescent="0.25">
      <c r="A279" s="77" t="s">
        <v>203</v>
      </c>
      <c r="B279" s="16" t="s">
        <v>29</v>
      </c>
      <c r="C279" s="65">
        <v>149</v>
      </c>
      <c r="D279" s="3">
        <v>3</v>
      </c>
      <c r="E279" s="4" t="s">
        <v>11</v>
      </c>
      <c r="F279" s="4">
        <v>350</v>
      </c>
      <c r="G279" s="50">
        <v>2.2999999999999998</v>
      </c>
      <c r="H279" s="59" t="s">
        <v>195</v>
      </c>
      <c r="I279" s="55">
        <v>42314</v>
      </c>
      <c r="J279" s="48">
        <v>16.488456726074219</v>
      </c>
      <c r="K279" s="48">
        <v>18.326930999755859</v>
      </c>
      <c r="L279" s="48">
        <v>78.295494079589844</v>
      </c>
      <c r="M279" s="48">
        <v>18.793672561645508</v>
      </c>
      <c r="N279" s="48">
        <v>85.8052978515625</v>
      </c>
      <c r="O279" s="48">
        <v>16.446870803833008</v>
      </c>
      <c r="P279" s="49">
        <v>2.6314993286132813</v>
      </c>
      <c r="Q279" s="49">
        <v>12.527279052734375</v>
      </c>
      <c r="R279" s="49" t="s">
        <v>193</v>
      </c>
      <c r="S279" s="61"/>
      <c r="T279">
        <v>153.18</v>
      </c>
      <c r="U279">
        <v>16.079999999999998</v>
      </c>
      <c r="V279" s="2">
        <f t="shared" si="17"/>
        <v>0.10497453975714843</v>
      </c>
      <c r="W279">
        <v>1.84</v>
      </c>
      <c r="X279">
        <f>W279*(10000/1.18125)</f>
        <v>15576.719576719577</v>
      </c>
      <c r="Y279" s="2">
        <f t="shared" si="19"/>
        <v>0.10497453975714843</v>
      </c>
      <c r="Z279">
        <f t="shared" si="20"/>
        <v>1635.1589684923015</v>
      </c>
      <c r="AA279"/>
    </row>
    <row r="280" spans="1:27" s="16" customFormat="1" ht="15.75" x14ac:dyDescent="0.25">
      <c r="A280" s="77" t="s">
        <v>202</v>
      </c>
      <c r="B280" s="16" t="s">
        <v>29</v>
      </c>
      <c r="C280" s="47">
        <v>150</v>
      </c>
      <c r="D280" s="3">
        <v>3</v>
      </c>
      <c r="E280" s="4" t="s">
        <v>11</v>
      </c>
      <c r="F280" s="4">
        <v>100</v>
      </c>
      <c r="G280" s="50">
        <v>2.2999999999999998</v>
      </c>
      <c r="H280" s="59" t="s">
        <v>195</v>
      </c>
      <c r="I280" s="55">
        <v>42314</v>
      </c>
      <c r="J280" s="48">
        <v>17.251245498657227</v>
      </c>
      <c r="K280" s="48">
        <v>14.756806373596191</v>
      </c>
      <c r="L280" s="48">
        <v>77.396232604980469</v>
      </c>
      <c r="M280" s="48">
        <v>18.032922744750977</v>
      </c>
      <c r="N280" s="48">
        <v>85.154800415039063</v>
      </c>
      <c r="O280" s="48">
        <v>13.707797050476074</v>
      </c>
      <c r="P280" s="49">
        <v>2.1932475280761721</v>
      </c>
      <c r="Q280" s="49">
        <v>12.383397216796876</v>
      </c>
      <c r="R280" s="49" t="s">
        <v>193</v>
      </c>
      <c r="S280" s="61"/>
      <c r="T280">
        <v>119.36</v>
      </c>
      <c r="U280">
        <v>11.61</v>
      </c>
      <c r="V280" s="2">
        <f t="shared" si="17"/>
        <v>9.7268766756032174E-2</v>
      </c>
      <c r="W280">
        <v>1.96</v>
      </c>
      <c r="X280">
        <f>W280*(10000/1.2375)</f>
        <v>15838.383838383837</v>
      </c>
      <c r="Y280" s="2">
        <f t="shared" si="19"/>
        <v>9.7268766756032174E-2</v>
      </c>
      <c r="Z280">
        <f t="shared" si="20"/>
        <v>1540.580063368267</v>
      </c>
      <c r="AA280"/>
    </row>
    <row r="281" spans="1:27" s="16" customFormat="1" ht="15.75" x14ac:dyDescent="0.25">
      <c r="A281" s="77" t="s">
        <v>203</v>
      </c>
      <c r="B281" s="16" t="s">
        <v>29</v>
      </c>
      <c r="C281" s="53">
        <v>277</v>
      </c>
      <c r="D281" s="30">
        <v>4</v>
      </c>
      <c r="E281" s="53" t="s">
        <v>11</v>
      </c>
      <c r="F281" s="53">
        <v>350</v>
      </c>
      <c r="G281" s="60">
        <v>2.2999999999999998</v>
      </c>
      <c r="H281" s="59" t="s">
        <v>195</v>
      </c>
      <c r="I281" s="55">
        <v>42314</v>
      </c>
      <c r="J281" s="56">
        <v>14.103231430053711</v>
      </c>
      <c r="K281" s="56">
        <v>15.958646774291992</v>
      </c>
      <c r="L281" s="56">
        <v>76.915855407714844</v>
      </c>
      <c r="M281" s="56">
        <v>19.0477294921875</v>
      </c>
      <c r="N281" s="56">
        <v>84.677139282226562</v>
      </c>
      <c r="O281" s="56">
        <v>20.052890777587891</v>
      </c>
      <c r="P281" s="56">
        <v>3.2084625244140623</v>
      </c>
      <c r="Q281" s="56">
        <v>12.306536865234376</v>
      </c>
      <c r="R281" s="58"/>
      <c r="S281" s="19"/>
      <c r="T281">
        <v>114.43</v>
      </c>
      <c r="U281">
        <v>15.9</v>
      </c>
      <c r="V281" s="2">
        <f t="shared" si="17"/>
        <v>0.13894957616009787</v>
      </c>
      <c r="W281">
        <v>0.96</v>
      </c>
      <c r="X281">
        <f>W281*(10000/1.18125)</f>
        <v>8126.9841269841272</v>
      </c>
      <c r="Y281" s="2">
        <f t="shared" si="19"/>
        <v>0.13894957616009787</v>
      </c>
      <c r="Z281">
        <f t="shared" si="20"/>
        <v>1129.2409999042875</v>
      </c>
      <c r="AA281"/>
    </row>
    <row r="282" spans="1:27" s="16" customFormat="1" ht="15.75" x14ac:dyDescent="0.25">
      <c r="A282" s="77" t="s">
        <v>200</v>
      </c>
      <c r="B282" s="16" t="s">
        <v>29</v>
      </c>
      <c r="C282" s="53">
        <v>278</v>
      </c>
      <c r="D282" s="30">
        <v>4</v>
      </c>
      <c r="E282" s="53" t="s">
        <v>11</v>
      </c>
      <c r="F282" s="53">
        <v>200</v>
      </c>
      <c r="G282" s="60">
        <v>2.2999999999999998</v>
      </c>
      <c r="H282" s="59" t="s">
        <v>195</v>
      </c>
      <c r="I282" s="55">
        <v>42314</v>
      </c>
      <c r="J282" s="56">
        <v>16.79754638671875</v>
      </c>
      <c r="K282" s="56">
        <v>15.592868804931641</v>
      </c>
      <c r="L282" s="56">
        <v>76.791038513183594</v>
      </c>
      <c r="M282" s="56">
        <v>22.224164962768555</v>
      </c>
      <c r="N282" s="56">
        <v>85.132049560546875</v>
      </c>
      <c r="O282" s="56">
        <v>18.336418151855469</v>
      </c>
      <c r="P282" s="56">
        <v>2.933826904296875</v>
      </c>
      <c r="Q282" s="56">
        <v>12.286566162109375</v>
      </c>
      <c r="R282" s="58"/>
      <c r="S282" s="19"/>
      <c r="T282">
        <v>100.31</v>
      </c>
      <c r="U282">
        <v>12.61</v>
      </c>
      <c r="V282" s="2">
        <f t="shared" si="17"/>
        <v>0.12571029807596451</v>
      </c>
      <c r="W282">
        <v>0.83</v>
      </c>
      <c r="X282">
        <f>W282*(10000/1.18125)</f>
        <v>7026.4550264550262</v>
      </c>
      <c r="Y282" s="2">
        <f t="shared" ref="Y282:Y313" si="21">V282</f>
        <v>0.12571029807596451</v>
      </c>
      <c r="Z282">
        <f t="shared" si="20"/>
        <v>883.29775579302043</v>
      </c>
      <c r="AA282"/>
    </row>
    <row r="283" spans="1:27" s="16" customFormat="1" ht="15.75" x14ac:dyDescent="0.25">
      <c r="A283" s="77" t="s">
        <v>202</v>
      </c>
      <c r="B283" s="16" t="s">
        <v>29</v>
      </c>
      <c r="C283" s="47">
        <v>279</v>
      </c>
      <c r="D283" s="3">
        <v>4</v>
      </c>
      <c r="E283" s="4" t="s">
        <v>11</v>
      </c>
      <c r="F283" s="4">
        <v>100</v>
      </c>
      <c r="G283" s="50">
        <v>2.2999999999999998</v>
      </c>
      <c r="H283" s="59" t="s">
        <v>195</v>
      </c>
      <c r="I283" s="55">
        <v>42314</v>
      </c>
      <c r="J283" s="48">
        <v>16.342967987060547</v>
      </c>
      <c r="K283" s="48">
        <v>14.68582820892334</v>
      </c>
      <c r="L283" s="48">
        <v>78.476058959960937</v>
      </c>
      <c r="M283" s="48">
        <v>17.824300765991211</v>
      </c>
      <c r="N283" s="48">
        <v>85.211112976074219</v>
      </c>
      <c r="O283" s="48">
        <v>14.222311973571777</v>
      </c>
      <c r="P283" s="49">
        <v>2.2755699157714844</v>
      </c>
      <c r="Q283" s="49">
        <v>12.55616943359375</v>
      </c>
      <c r="R283" s="49" t="s">
        <v>193</v>
      </c>
      <c r="S283" s="19"/>
      <c r="T283">
        <v>101.06</v>
      </c>
      <c r="U283">
        <v>11.51</v>
      </c>
      <c r="V283" s="2">
        <f t="shared" si="17"/>
        <v>0.11389273698792796</v>
      </c>
      <c r="W283">
        <v>1.27</v>
      </c>
      <c r="X283">
        <f>W283*(10000/1.18125)</f>
        <v>10751.322751322752</v>
      </c>
      <c r="Y283" s="2">
        <f t="shared" si="21"/>
        <v>0.11389273698792796</v>
      </c>
      <c r="Z283">
        <f t="shared" si="20"/>
        <v>1224.4975743887283</v>
      </c>
      <c r="AA283"/>
    </row>
    <row r="284" spans="1:27" s="16" customFormat="1" ht="15.75" x14ac:dyDescent="0.25">
      <c r="A284" s="77" t="s">
        <v>201</v>
      </c>
      <c r="B284" s="16" t="s">
        <v>29</v>
      </c>
      <c r="C284" s="47">
        <v>280</v>
      </c>
      <c r="D284" s="3">
        <v>4</v>
      </c>
      <c r="E284" s="4" t="s">
        <v>11</v>
      </c>
      <c r="F284" s="4">
        <v>500</v>
      </c>
      <c r="G284" s="50">
        <v>2.2999999999999998</v>
      </c>
      <c r="H284" s="59" t="s">
        <v>195</v>
      </c>
      <c r="I284" s="55">
        <v>42314</v>
      </c>
      <c r="J284" s="48">
        <v>15.86530590057373</v>
      </c>
      <c r="K284" s="48">
        <v>16.344001770019531</v>
      </c>
      <c r="L284" s="48">
        <v>79.503982543945313</v>
      </c>
      <c r="M284" s="48">
        <v>19.281494140625</v>
      </c>
      <c r="N284" s="48">
        <v>87.283203125</v>
      </c>
      <c r="O284" s="48">
        <v>19.952793121337891</v>
      </c>
      <c r="P284" s="49">
        <v>3.1924468994140627</v>
      </c>
      <c r="Q284" s="49">
        <v>12.720637207031251</v>
      </c>
      <c r="R284" s="49" t="s">
        <v>193</v>
      </c>
      <c r="S284" s="19"/>
      <c r="T284">
        <v>127.63</v>
      </c>
      <c r="U284">
        <v>12.11</v>
      </c>
      <c r="V284" s="2">
        <f t="shared" si="17"/>
        <v>9.4883648045130456E-2</v>
      </c>
      <c r="W284">
        <v>1.84</v>
      </c>
      <c r="X284">
        <f>W284*(10000/1.18125)</f>
        <v>15576.719576719577</v>
      </c>
      <c r="Y284" s="2">
        <f t="shared" si="21"/>
        <v>9.4883648045130456E-2</v>
      </c>
      <c r="Z284">
        <f t="shared" si="20"/>
        <v>1477.9759780151537</v>
      </c>
      <c r="AA284"/>
    </row>
    <row r="285" spans="1:27" s="16" customFormat="1" ht="15.75" x14ac:dyDescent="0.25">
      <c r="A285" s="77" t="s">
        <v>198</v>
      </c>
      <c r="B285" s="16" t="s">
        <v>29</v>
      </c>
      <c r="C285" s="53">
        <v>281</v>
      </c>
      <c r="D285" s="30">
        <v>4</v>
      </c>
      <c r="E285" s="53" t="s">
        <v>11</v>
      </c>
      <c r="F285" s="53">
        <v>0</v>
      </c>
      <c r="G285" s="60">
        <v>2.2999999999999998</v>
      </c>
      <c r="H285" s="59" t="s">
        <v>195</v>
      </c>
      <c r="I285" s="55">
        <v>42314</v>
      </c>
      <c r="J285" s="56">
        <v>16.253620147705078</v>
      </c>
      <c r="K285" s="56">
        <v>14.329879760742188</v>
      </c>
      <c r="L285" s="56">
        <v>72.665740966796875</v>
      </c>
      <c r="M285" s="56">
        <v>20.678562164306641</v>
      </c>
      <c r="N285" s="56">
        <v>81.661857604980469</v>
      </c>
      <c r="O285" s="56">
        <v>17.412097930908203</v>
      </c>
      <c r="P285" s="56">
        <v>2.7859356689453123</v>
      </c>
      <c r="Q285" s="56">
        <v>11.6265185546875</v>
      </c>
      <c r="R285" s="58"/>
      <c r="S285" s="19"/>
      <c r="T285">
        <v>102.16</v>
      </c>
      <c r="U285">
        <v>14.15</v>
      </c>
      <c r="V285" s="2">
        <f t="shared" si="17"/>
        <v>0.13850822239624119</v>
      </c>
      <c r="W285">
        <v>0.76</v>
      </c>
      <c r="X285">
        <f>W285*(10000/1.18125)</f>
        <v>6433.862433862434</v>
      </c>
      <c r="Y285" s="2">
        <f t="shared" si="21"/>
        <v>0.13850822239624119</v>
      </c>
      <c r="Z285">
        <f t="shared" si="20"/>
        <v>891.14284885623965</v>
      </c>
      <c r="AA285"/>
    </row>
    <row r="286" spans="1:27" s="16" customFormat="1" ht="15.75" x14ac:dyDescent="0.25">
      <c r="A286" s="77" t="s">
        <v>204</v>
      </c>
      <c r="B286" s="16" t="s">
        <v>29</v>
      </c>
      <c r="C286" s="53">
        <v>282</v>
      </c>
      <c r="D286" s="30">
        <v>4</v>
      </c>
      <c r="E286" s="53" t="s">
        <v>11</v>
      </c>
      <c r="F286" s="53">
        <v>50</v>
      </c>
      <c r="G286" s="60">
        <v>2.2999999999999998</v>
      </c>
      <c r="H286" s="59" t="s">
        <v>195</v>
      </c>
      <c r="I286" s="55">
        <v>42314</v>
      </c>
      <c r="J286" s="56">
        <v>16.788949966430664</v>
      </c>
      <c r="K286" s="56">
        <v>13.449013710021973</v>
      </c>
      <c r="L286" s="56">
        <v>74.235519409179688</v>
      </c>
      <c r="M286" s="56">
        <v>22.735572814941406</v>
      </c>
      <c r="N286" s="56">
        <v>84.069450378417969</v>
      </c>
      <c r="O286" s="56">
        <v>18.210737228393555</v>
      </c>
      <c r="P286" s="56">
        <v>2.9137179565429689</v>
      </c>
      <c r="Q286" s="56">
        <v>11.87768310546875</v>
      </c>
      <c r="R286" s="58"/>
      <c r="S286" s="19"/>
      <c r="T286">
        <v>98.58</v>
      </c>
      <c r="U286">
        <v>13.84</v>
      </c>
      <c r="V286" s="2">
        <f t="shared" si="17"/>
        <v>0.14039358896327855</v>
      </c>
      <c r="W286">
        <v>0.54</v>
      </c>
      <c r="X286">
        <f>W286*(10000/1.2375)</f>
        <v>4363.636363636364</v>
      </c>
      <c r="Y286" s="2">
        <f t="shared" si="21"/>
        <v>0.14039358896327855</v>
      </c>
      <c r="Z286">
        <f t="shared" si="20"/>
        <v>612.62657002157914</v>
      </c>
      <c r="AA286"/>
    </row>
    <row r="287" spans="1:27" s="16" customFormat="1" ht="15.75" x14ac:dyDescent="0.25">
      <c r="A287" s="77" t="s">
        <v>200</v>
      </c>
      <c r="B287" s="16" t="s">
        <v>29</v>
      </c>
      <c r="C287" s="49">
        <v>25</v>
      </c>
      <c r="D287" s="3">
        <v>1</v>
      </c>
      <c r="E287" s="4" t="s">
        <v>11</v>
      </c>
      <c r="F287" s="4">
        <v>200</v>
      </c>
      <c r="G287" s="67">
        <v>2.4</v>
      </c>
      <c r="H287" s="64" t="s">
        <v>196</v>
      </c>
      <c r="I287" s="66">
        <v>42345</v>
      </c>
      <c r="J287" s="48">
        <v>21.267576217651367</v>
      </c>
      <c r="K287" s="48">
        <v>8.5696477890014648</v>
      </c>
      <c r="L287" s="48">
        <v>73.724830627441406</v>
      </c>
      <c r="M287" s="48">
        <v>23.612266540527344</v>
      </c>
      <c r="N287" s="48">
        <v>85.340797424316406</v>
      </c>
      <c r="O287" s="48">
        <v>13.233555793762207</v>
      </c>
      <c r="P287" s="49">
        <v>2.1173689270019533</v>
      </c>
      <c r="Q287" s="49">
        <v>11.795972900390625</v>
      </c>
      <c r="R287" s="51" t="s">
        <v>193</v>
      </c>
      <c r="S287" s="19"/>
      <c r="T287">
        <v>74.25</v>
      </c>
      <c r="U287">
        <v>9.6300000000000008</v>
      </c>
      <c r="V287" s="2">
        <f t="shared" si="17"/>
        <v>0.1296969696969697</v>
      </c>
      <c r="W287">
        <v>1.0900000000000001</v>
      </c>
      <c r="X287">
        <f>W287*(10000/1.18125)</f>
        <v>9227.5132275132291</v>
      </c>
      <c r="Y287" s="2">
        <f t="shared" si="21"/>
        <v>0.1296969696969697</v>
      </c>
      <c r="Z287">
        <f t="shared" si="20"/>
        <v>1196.7805034471703</v>
      </c>
      <c r="AA287"/>
    </row>
    <row r="288" spans="1:27" s="16" customFormat="1" ht="15.75" x14ac:dyDescent="0.25">
      <c r="A288" s="77" t="s">
        <v>201</v>
      </c>
      <c r="B288" s="16" t="s">
        <v>29</v>
      </c>
      <c r="C288" s="49">
        <v>26</v>
      </c>
      <c r="D288" s="3">
        <v>1</v>
      </c>
      <c r="E288" s="4" t="s">
        <v>11</v>
      </c>
      <c r="F288" s="4">
        <v>500</v>
      </c>
      <c r="G288" s="68">
        <v>2.4</v>
      </c>
      <c r="H288" s="64" t="s">
        <v>196</v>
      </c>
      <c r="I288" s="66">
        <v>42345</v>
      </c>
      <c r="J288" s="48">
        <v>18.116031646728516</v>
      </c>
      <c r="K288" s="48">
        <v>10.126555442810059</v>
      </c>
      <c r="L288" s="48">
        <v>78.17218017578125</v>
      </c>
      <c r="M288" s="48">
        <v>19.013162612915039</v>
      </c>
      <c r="N288" s="48">
        <v>85.774452209472656</v>
      </c>
      <c r="O288" s="48">
        <v>16.786338806152344</v>
      </c>
      <c r="P288" s="49">
        <v>2.6858142089843748</v>
      </c>
      <c r="Q288" s="49">
        <v>12.507548828125</v>
      </c>
      <c r="R288" s="49" t="s">
        <v>193</v>
      </c>
      <c r="S288" s="19"/>
      <c r="T288">
        <v>71.22</v>
      </c>
      <c r="U288">
        <v>7.66</v>
      </c>
      <c r="V288" s="2">
        <f t="shared" si="17"/>
        <v>0.10755405784891885</v>
      </c>
      <c r="W288">
        <v>1.93</v>
      </c>
      <c r="X288">
        <f>W288*(10000/1.18125)</f>
        <v>16338.624338624339</v>
      </c>
      <c r="Y288" s="2">
        <f t="shared" si="21"/>
        <v>0.10755405784891885</v>
      </c>
      <c r="Z288">
        <f t="shared" si="20"/>
        <v>1757.2853472881554</v>
      </c>
      <c r="AA288"/>
    </row>
    <row r="289" spans="1:27" s="16" customFormat="1" ht="15.75" x14ac:dyDescent="0.25">
      <c r="A289" s="77" t="s">
        <v>198</v>
      </c>
      <c r="B289" s="16" t="s">
        <v>29</v>
      </c>
      <c r="C289" s="49">
        <v>27</v>
      </c>
      <c r="D289" s="3">
        <v>1</v>
      </c>
      <c r="E289" s="4" t="s">
        <v>11</v>
      </c>
      <c r="F289" s="4">
        <v>0</v>
      </c>
      <c r="G289" s="68">
        <v>2.4</v>
      </c>
      <c r="H289" s="64" t="s">
        <v>196</v>
      </c>
      <c r="I289" s="66">
        <v>42345</v>
      </c>
      <c r="J289" s="48">
        <v>18.913461685180664</v>
      </c>
      <c r="K289" s="48">
        <v>8.4181995391845703</v>
      </c>
      <c r="L289" s="48">
        <v>75.337623596191406</v>
      </c>
      <c r="M289" s="48">
        <v>19.496269226074219</v>
      </c>
      <c r="N289" s="48">
        <v>84.820060729980469</v>
      </c>
      <c r="O289" s="48">
        <v>13.247523307800293</v>
      </c>
      <c r="P289" s="49">
        <v>2.119603729248047</v>
      </c>
      <c r="Q289" s="49">
        <v>12.054019775390625</v>
      </c>
      <c r="R289" s="51" t="s">
        <v>193</v>
      </c>
      <c r="S289" s="19"/>
      <c r="T289">
        <v>65.84</v>
      </c>
      <c r="U289">
        <v>8.2100000000000009</v>
      </c>
      <c r="V289" s="2">
        <f t="shared" si="17"/>
        <v>0.12469623329283111</v>
      </c>
      <c r="W289">
        <v>1.27</v>
      </c>
      <c r="X289">
        <f>W289*(10000/1.18125)</f>
        <v>10751.322751322752</v>
      </c>
      <c r="Y289" s="2">
        <f t="shared" si="21"/>
        <v>0.12469623329283111</v>
      </c>
      <c r="Z289">
        <f t="shared" si="20"/>
        <v>1340.6494500054648</v>
      </c>
      <c r="AA289"/>
    </row>
    <row r="290" spans="1:27" s="16" customFormat="1" ht="15.75" x14ac:dyDescent="0.25">
      <c r="A290" s="77" t="s">
        <v>202</v>
      </c>
      <c r="B290" s="16" t="s">
        <v>29</v>
      </c>
      <c r="C290" s="49">
        <v>28</v>
      </c>
      <c r="D290" s="3">
        <v>1</v>
      </c>
      <c r="E290" s="4" t="s">
        <v>11</v>
      </c>
      <c r="F290" s="4">
        <v>100</v>
      </c>
      <c r="G290" s="68">
        <v>2.4</v>
      </c>
      <c r="H290" s="64" t="s">
        <v>196</v>
      </c>
      <c r="I290" s="66">
        <v>42345</v>
      </c>
      <c r="J290" s="48">
        <v>19.742046356201172</v>
      </c>
      <c r="K290" s="48">
        <v>10.487906455993652</v>
      </c>
      <c r="L290" s="48">
        <v>76.134078979492188</v>
      </c>
      <c r="M290" s="48">
        <v>21.563640594482422</v>
      </c>
      <c r="N290" s="48">
        <v>85.852973937988281</v>
      </c>
      <c r="O290" s="48">
        <v>14.185398101806641</v>
      </c>
      <c r="P290" s="49">
        <v>2.2696636962890624</v>
      </c>
      <c r="Q290" s="49">
        <v>12.181452636718751</v>
      </c>
      <c r="R290" s="51" t="s">
        <v>193</v>
      </c>
      <c r="S290" s="19"/>
      <c r="T290">
        <v>69.260000000000005</v>
      </c>
      <c r="U290">
        <v>7.89</v>
      </c>
      <c r="V290" s="2">
        <f t="shared" si="17"/>
        <v>0.11391856771585329</v>
      </c>
      <c r="W290">
        <v>1.73</v>
      </c>
      <c r="X290">
        <f>W290*(10000/1.18125)</f>
        <v>14645.502645502645</v>
      </c>
      <c r="Y290" s="2">
        <f t="shared" si="21"/>
        <v>0.11391856771585329</v>
      </c>
      <c r="Z290">
        <f t="shared" si="20"/>
        <v>1668.3946848544017</v>
      </c>
      <c r="AA290"/>
    </row>
    <row r="291" spans="1:27" s="16" customFormat="1" ht="15.75" x14ac:dyDescent="0.25">
      <c r="A291" s="77" t="s">
        <v>203</v>
      </c>
      <c r="B291" s="16" t="s">
        <v>29</v>
      </c>
      <c r="C291" s="49">
        <v>29</v>
      </c>
      <c r="D291" s="3">
        <v>1</v>
      </c>
      <c r="E291" s="4" t="s">
        <v>11</v>
      </c>
      <c r="F291" s="4">
        <v>350</v>
      </c>
      <c r="G291" s="68">
        <v>2.4</v>
      </c>
      <c r="H291" s="64" t="s">
        <v>196</v>
      </c>
      <c r="I291" s="66">
        <v>42345</v>
      </c>
      <c r="J291" s="48">
        <v>17.924510955810547</v>
      </c>
      <c r="K291" s="48">
        <v>11.433462142944336</v>
      </c>
      <c r="L291" s="48">
        <v>79.008583068847656</v>
      </c>
      <c r="M291" s="48">
        <v>19.356693267822266</v>
      </c>
      <c r="N291" s="48">
        <v>86.42041015625</v>
      </c>
      <c r="O291" s="48">
        <v>18.734554290771484</v>
      </c>
      <c r="P291" s="49">
        <v>2.9975286865234376</v>
      </c>
      <c r="Q291" s="49">
        <v>12.641373291015626</v>
      </c>
      <c r="R291" s="49" t="s">
        <v>193</v>
      </c>
      <c r="S291" s="19"/>
      <c r="T291">
        <v>64.319999999999993</v>
      </c>
      <c r="U291">
        <v>7.19</v>
      </c>
      <c r="V291" s="2">
        <f t="shared" si="17"/>
        <v>0.11178482587064678</v>
      </c>
      <c r="W291">
        <v>1.35</v>
      </c>
      <c r="X291">
        <f>W291*(10000/1.18125)</f>
        <v>11428.571428571429</v>
      </c>
      <c r="Y291" s="2">
        <f t="shared" si="21"/>
        <v>0.11178482587064678</v>
      </c>
      <c r="Z291">
        <f t="shared" ref="Z291:Z322" si="22">(X291*Y291)</f>
        <v>1277.5408670931063</v>
      </c>
      <c r="AA291"/>
    </row>
    <row r="292" spans="1:27" s="16" customFormat="1" ht="15.75" x14ac:dyDescent="0.25">
      <c r="A292" s="77" t="s">
        <v>204</v>
      </c>
      <c r="B292" s="16" t="s">
        <v>29</v>
      </c>
      <c r="C292" s="49">
        <v>30</v>
      </c>
      <c r="D292" s="3">
        <v>1</v>
      </c>
      <c r="E292" s="4" t="s">
        <v>11</v>
      </c>
      <c r="F292" s="4">
        <v>50</v>
      </c>
      <c r="G292" s="68">
        <v>2.4</v>
      </c>
      <c r="H292" s="64" t="s">
        <v>196</v>
      </c>
      <c r="I292" s="66">
        <v>42345</v>
      </c>
      <c r="J292" s="48">
        <v>19.560306549072266</v>
      </c>
      <c r="K292" s="48">
        <v>8.4518280029296875</v>
      </c>
      <c r="L292" s="48">
        <v>77.259292602539062</v>
      </c>
      <c r="M292" s="48">
        <v>20.785249710083008</v>
      </c>
      <c r="N292" s="48">
        <v>85.992835998535156</v>
      </c>
      <c r="O292" s="48">
        <v>14.43060302734375</v>
      </c>
      <c r="P292" s="49">
        <v>2.3088964843749999</v>
      </c>
      <c r="Q292" s="49">
        <v>12.36148681640625</v>
      </c>
      <c r="R292" s="49" t="s">
        <v>193</v>
      </c>
      <c r="S292" s="19"/>
      <c r="T292">
        <v>64.930000000000007</v>
      </c>
      <c r="U292">
        <v>6.67</v>
      </c>
      <c r="V292" s="2">
        <f t="shared" si="17"/>
        <v>0.10272601262898505</v>
      </c>
      <c r="W292">
        <v>2.1800000000000002</v>
      </c>
      <c r="X292">
        <f>W292*(10000/1.2375)</f>
        <v>17616.161616161615</v>
      </c>
      <c r="Y292" s="2">
        <f t="shared" si="21"/>
        <v>0.10272601262898505</v>
      </c>
      <c r="Z292">
        <f t="shared" si="22"/>
        <v>1809.6380406560597</v>
      </c>
      <c r="AA292"/>
    </row>
    <row r="293" spans="1:27" s="16" customFormat="1" ht="15.75" x14ac:dyDescent="0.25">
      <c r="A293" s="77" t="s">
        <v>201</v>
      </c>
      <c r="B293" s="16" t="s">
        <v>29</v>
      </c>
      <c r="C293" s="51">
        <v>115</v>
      </c>
      <c r="D293" s="3">
        <v>2</v>
      </c>
      <c r="E293" s="4" t="s">
        <v>11</v>
      </c>
      <c r="F293" s="4">
        <v>500</v>
      </c>
      <c r="G293" s="68">
        <v>2.4</v>
      </c>
      <c r="H293" s="64" t="s">
        <v>196</v>
      </c>
      <c r="I293" s="66">
        <v>42345</v>
      </c>
      <c r="J293" s="48">
        <v>16.46099853515625</v>
      </c>
      <c r="K293" s="48">
        <v>12.722320556640625</v>
      </c>
      <c r="L293" s="48">
        <v>79.023971557617188</v>
      </c>
      <c r="M293" s="48">
        <v>19.299671173095703</v>
      </c>
      <c r="N293" s="48">
        <v>86.870712280273438</v>
      </c>
      <c r="O293" s="48">
        <v>19.245326995849609</v>
      </c>
      <c r="P293" s="49">
        <v>3.0792523193359376</v>
      </c>
      <c r="Q293" s="49">
        <v>12.64383544921875</v>
      </c>
      <c r="R293" s="49" t="s">
        <v>193</v>
      </c>
      <c r="S293" s="19"/>
      <c r="T293">
        <v>91.35</v>
      </c>
      <c r="U293">
        <v>8.32</v>
      </c>
      <c r="V293" s="2">
        <f t="shared" si="17"/>
        <v>9.1078270388615226E-2</v>
      </c>
      <c r="W293">
        <v>2.39</v>
      </c>
      <c r="X293">
        <f>W293*(10000/1.18125)</f>
        <v>20232.804232804236</v>
      </c>
      <c r="Y293" s="2">
        <f t="shared" si="21"/>
        <v>9.1078270388615226E-2</v>
      </c>
      <c r="Z293">
        <f t="shared" si="22"/>
        <v>1842.7688146352627</v>
      </c>
      <c r="AA293"/>
    </row>
    <row r="294" spans="1:27" s="16" customFormat="1" ht="15.75" x14ac:dyDescent="0.25">
      <c r="A294" s="77" t="s">
        <v>198</v>
      </c>
      <c r="B294" s="16" t="s">
        <v>29</v>
      </c>
      <c r="C294" s="51">
        <v>116</v>
      </c>
      <c r="D294" s="3">
        <v>2</v>
      </c>
      <c r="E294" s="4" t="s">
        <v>11</v>
      </c>
      <c r="F294" s="4">
        <v>0</v>
      </c>
      <c r="G294" s="68">
        <v>2.4</v>
      </c>
      <c r="H294" s="64" t="s">
        <v>196</v>
      </c>
      <c r="I294" s="66">
        <v>42345</v>
      </c>
      <c r="J294" s="48">
        <v>17.807493209838867</v>
      </c>
      <c r="K294" s="48">
        <v>9.3635711669921875</v>
      </c>
      <c r="L294" s="48">
        <v>77.391395568847656</v>
      </c>
      <c r="M294" s="48">
        <v>19.203388214111328</v>
      </c>
      <c r="N294" s="48">
        <v>86.364326477050781</v>
      </c>
      <c r="O294" s="48">
        <v>19.188146591186523</v>
      </c>
      <c r="P294" s="49">
        <v>3.0701034545898436</v>
      </c>
      <c r="Q294" s="49">
        <v>12.382623291015625</v>
      </c>
      <c r="R294" s="49" t="s">
        <v>193</v>
      </c>
      <c r="S294" s="19"/>
      <c r="T294">
        <v>85.89</v>
      </c>
      <c r="U294">
        <v>8.6300000000000008</v>
      </c>
      <c r="V294" s="2">
        <f t="shared" ref="V294:V357" si="23">U294/T294</f>
        <v>0.10047735475608337</v>
      </c>
      <c r="W294">
        <v>1.77</v>
      </c>
      <c r="X294">
        <f>W294*(10000/1.18125)</f>
        <v>14984.126984126984</v>
      </c>
      <c r="Y294" s="2">
        <f t="shared" si="21"/>
        <v>0.10047735475608337</v>
      </c>
      <c r="Z294">
        <f t="shared" si="22"/>
        <v>1505.5654426943286</v>
      </c>
      <c r="AA294"/>
    </row>
    <row r="295" spans="1:27" s="16" customFormat="1" ht="15.75" x14ac:dyDescent="0.25">
      <c r="A295" s="77" t="s">
        <v>203</v>
      </c>
      <c r="B295" s="16" t="s">
        <v>29</v>
      </c>
      <c r="C295" s="51">
        <v>117</v>
      </c>
      <c r="D295" s="3">
        <v>2</v>
      </c>
      <c r="E295" s="4" t="s">
        <v>11</v>
      </c>
      <c r="F295" s="4">
        <v>350</v>
      </c>
      <c r="G295" s="68">
        <v>2.4</v>
      </c>
      <c r="H295" s="64" t="s">
        <v>196</v>
      </c>
      <c r="I295" s="66">
        <v>42345</v>
      </c>
      <c r="J295" s="48">
        <v>17.736396789550781</v>
      </c>
      <c r="K295" s="48">
        <v>6.4978690147399902</v>
      </c>
      <c r="L295" s="48">
        <v>77.813827514648437</v>
      </c>
      <c r="M295" s="48">
        <v>19.940107345581055</v>
      </c>
      <c r="N295" s="48">
        <v>87.403289794921875</v>
      </c>
      <c r="O295" s="48">
        <v>19.650741577148438</v>
      </c>
      <c r="P295" s="49">
        <v>3.1441186523437499</v>
      </c>
      <c r="Q295" s="49">
        <v>12.45021240234375</v>
      </c>
      <c r="R295" s="49" t="s">
        <v>193</v>
      </c>
      <c r="S295" s="19"/>
      <c r="T295">
        <v>93.9</v>
      </c>
      <c r="U295">
        <v>9.48</v>
      </c>
      <c r="V295" s="2">
        <f t="shared" si="23"/>
        <v>0.10095846645367412</v>
      </c>
      <c r="W295">
        <v>2</v>
      </c>
      <c r="X295">
        <f>W295*(10000/1.18125)</f>
        <v>16931.216931216932</v>
      </c>
      <c r="Y295" s="2">
        <f t="shared" si="21"/>
        <v>0.10095846645367412</v>
      </c>
      <c r="Z295">
        <f t="shared" si="22"/>
        <v>1709.349696570144</v>
      </c>
      <c r="AA295"/>
    </row>
    <row r="296" spans="1:27" s="16" customFormat="1" ht="15.75" x14ac:dyDescent="0.25">
      <c r="A296" s="77" t="s">
        <v>202</v>
      </c>
      <c r="B296" s="16" t="s">
        <v>29</v>
      </c>
      <c r="C296" s="51">
        <v>118</v>
      </c>
      <c r="D296" s="3">
        <v>2</v>
      </c>
      <c r="E296" s="4" t="s">
        <v>11</v>
      </c>
      <c r="F296" s="4">
        <v>100</v>
      </c>
      <c r="G296" s="68">
        <v>2.4</v>
      </c>
      <c r="H296" s="64" t="s">
        <v>196</v>
      </c>
      <c r="I296" s="66">
        <v>42345</v>
      </c>
      <c r="J296" s="48">
        <v>19.510768890380859</v>
      </c>
      <c r="K296" s="48">
        <v>9.1282138824462891</v>
      </c>
      <c r="L296" s="48">
        <v>75.644332885742187</v>
      </c>
      <c r="M296" s="48">
        <v>20.742919921875</v>
      </c>
      <c r="N296" s="48">
        <v>85.753639221191406</v>
      </c>
      <c r="O296" s="48">
        <v>14.352919578552246</v>
      </c>
      <c r="P296" s="49">
        <v>2.2964671325683592</v>
      </c>
      <c r="Q296" s="49">
        <v>12.103093261718751</v>
      </c>
      <c r="R296" s="49" t="s">
        <v>193</v>
      </c>
      <c r="S296" s="19"/>
      <c r="T296">
        <v>81.599999999999994</v>
      </c>
      <c r="U296">
        <v>8.8800000000000008</v>
      </c>
      <c r="V296" s="2">
        <f t="shared" si="23"/>
        <v>0.10882352941176472</v>
      </c>
      <c r="W296">
        <v>1.27</v>
      </c>
      <c r="X296">
        <f>W296*(10000/1.18125)</f>
        <v>10751.322751322752</v>
      </c>
      <c r="Y296" s="2">
        <f t="shared" si="21"/>
        <v>0.10882352941176472</v>
      </c>
      <c r="Z296">
        <f t="shared" si="22"/>
        <v>1169.9968876439468</v>
      </c>
      <c r="AA296"/>
    </row>
    <row r="297" spans="1:27" s="16" customFormat="1" ht="15.75" x14ac:dyDescent="0.25">
      <c r="A297" s="77" t="s">
        <v>204</v>
      </c>
      <c r="B297" s="16" t="s">
        <v>29</v>
      </c>
      <c r="C297" s="51">
        <v>119</v>
      </c>
      <c r="D297" s="3">
        <v>2</v>
      </c>
      <c r="E297" s="4" t="s">
        <v>11</v>
      </c>
      <c r="F297" s="4">
        <v>50</v>
      </c>
      <c r="G297" s="68">
        <v>2.4</v>
      </c>
      <c r="H297" s="64" t="s">
        <v>196</v>
      </c>
      <c r="I297" s="66">
        <v>42345</v>
      </c>
      <c r="J297" s="48">
        <v>19.195261001586914</v>
      </c>
      <c r="K297" s="48">
        <v>3.9332330226898193</v>
      </c>
      <c r="L297" s="48">
        <v>74.169418334960938</v>
      </c>
      <c r="M297" s="48">
        <v>21.167707443237305</v>
      </c>
      <c r="N297" s="48">
        <v>85.6248779296875</v>
      </c>
      <c r="O297" s="48">
        <v>18.501201629638672</v>
      </c>
      <c r="P297" s="49">
        <v>2.9601922607421876</v>
      </c>
      <c r="Q297" s="49">
        <v>11.86710693359375</v>
      </c>
      <c r="R297" s="49" t="s">
        <v>193</v>
      </c>
      <c r="S297" s="19"/>
      <c r="T297">
        <v>103.04</v>
      </c>
      <c r="U297">
        <v>10.45</v>
      </c>
      <c r="V297" s="2">
        <f t="shared" si="23"/>
        <v>0.1014169254658385</v>
      </c>
      <c r="W297">
        <v>1.02</v>
      </c>
      <c r="X297">
        <f>W297*(10000/1.18125)</f>
        <v>8634.9206349206361</v>
      </c>
      <c r="Y297" s="2">
        <f t="shared" si="21"/>
        <v>0.1014169254658385</v>
      </c>
      <c r="Z297">
        <f t="shared" si="22"/>
        <v>875.72710243517702</v>
      </c>
      <c r="AA297"/>
    </row>
    <row r="298" spans="1:27" s="16" customFormat="1" ht="15.75" x14ac:dyDescent="0.25">
      <c r="A298" s="77" t="s">
        <v>200</v>
      </c>
      <c r="B298" s="16" t="s">
        <v>29</v>
      </c>
      <c r="C298" s="51">
        <v>120</v>
      </c>
      <c r="D298" s="3">
        <v>2</v>
      </c>
      <c r="E298" s="4" t="s">
        <v>11</v>
      </c>
      <c r="F298" s="4">
        <v>200</v>
      </c>
      <c r="G298" s="68">
        <v>2.4</v>
      </c>
      <c r="H298" s="64" t="s">
        <v>196</v>
      </c>
      <c r="I298" s="66">
        <v>42345</v>
      </c>
      <c r="J298" s="48">
        <v>20.038944244384766</v>
      </c>
      <c r="K298" s="48">
        <v>9.5205087661743164</v>
      </c>
      <c r="L298" s="48">
        <v>75.009078979492187</v>
      </c>
      <c r="M298" s="48">
        <v>20.541254043579102</v>
      </c>
      <c r="N298" s="48">
        <v>85.850494384765625</v>
      </c>
      <c r="O298" s="48">
        <v>14.264418601989746</v>
      </c>
      <c r="P298" s="49">
        <v>2.2823069763183592</v>
      </c>
      <c r="Q298" s="49">
        <v>12.001452636718751</v>
      </c>
      <c r="R298" s="49" t="s">
        <v>193</v>
      </c>
      <c r="S298" s="19"/>
      <c r="T298">
        <v>84.87</v>
      </c>
      <c r="U298">
        <v>8.2799999999999994</v>
      </c>
      <c r="V298" s="2">
        <f t="shared" si="23"/>
        <v>9.7560975609756087E-2</v>
      </c>
      <c r="W298">
        <v>2.2999999999999998</v>
      </c>
      <c r="X298">
        <f>W298*(10000/1.2375)</f>
        <v>18585.858585858583</v>
      </c>
      <c r="Y298" s="2">
        <f t="shared" si="21"/>
        <v>9.7560975609756087E-2</v>
      </c>
      <c r="Z298">
        <f t="shared" si="22"/>
        <v>1813.2544961813251</v>
      </c>
      <c r="AA298"/>
    </row>
    <row r="299" spans="1:27" s="16" customFormat="1" ht="15.75" x14ac:dyDescent="0.25">
      <c r="A299" s="77" t="s">
        <v>204</v>
      </c>
      <c r="B299" s="16" t="s">
        <v>29</v>
      </c>
      <c r="C299" s="51">
        <v>145</v>
      </c>
      <c r="D299" s="3">
        <v>3</v>
      </c>
      <c r="E299" s="4" t="s">
        <v>11</v>
      </c>
      <c r="F299" s="4">
        <v>50</v>
      </c>
      <c r="G299" s="68">
        <v>2.4</v>
      </c>
      <c r="H299" s="64" t="s">
        <v>196</v>
      </c>
      <c r="I299" s="66">
        <v>42345</v>
      </c>
      <c r="J299" s="48">
        <v>16.242216110229492</v>
      </c>
      <c r="K299" s="48">
        <v>13.55186939239502</v>
      </c>
      <c r="L299" s="48">
        <v>80.256881713867188</v>
      </c>
      <c r="M299" s="48">
        <v>19.082756042480469</v>
      </c>
      <c r="N299" s="48">
        <v>87.459770202636719</v>
      </c>
      <c r="O299" s="48">
        <v>16.251262664794922</v>
      </c>
      <c r="P299" s="49">
        <v>2.6002020263671874</v>
      </c>
      <c r="Q299" s="49">
        <v>12.84110107421875</v>
      </c>
      <c r="R299" s="49" t="s">
        <v>193</v>
      </c>
      <c r="S299" s="19"/>
      <c r="T299">
        <v>59.09</v>
      </c>
      <c r="U299">
        <v>7.07</v>
      </c>
      <c r="V299" s="2">
        <f t="shared" si="23"/>
        <v>0.11964799458453207</v>
      </c>
      <c r="W299">
        <v>1.58</v>
      </c>
      <c r="X299">
        <f>W299*(10000/1.18125)</f>
        <v>13375.661375661377</v>
      </c>
      <c r="Y299" s="2">
        <f t="shared" si="21"/>
        <v>0.11964799458453207</v>
      </c>
      <c r="Z299">
        <f t="shared" si="22"/>
        <v>1600.3710598396672</v>
      </c>
      <c r="AA299"/>
    </row>
    <row r="300" spans="1:27" s="16" customFormat="1" ht="15.75" x14ac:dyDescent="0.25">
      <c r="A300" s="77" t="s">
        <v>201</v>
      </c>
      <c r="B300" s="16" t="s">
        <v>29</v>
      </c>
      <c r="C300" s="51">
        <v>146</v>
      </c>
      <c r="D300" s="3">
        <v>3</v>
      </c>
      <c r="E300" s="4" t="s">
        <v>11</v>
      </c>
      <c r="F300" s="4">
        <v>500</v>
      </c>
      <c r="G300" s="68">
        <v>2.4</v>
      </c>
      <c r="H300" s="64" t="s">
        <v>196</v>
      </c>
      <c r="I300" s="66">
        <v>42345</v>
      </c>
      <c r="J300" s="48">
        <v>17.049381256103516</v>
      </c>
      <c r="K300" s="48">
        <v>10.130578994750977</v>
      </c>
      <c r="L300" s="48">
        <v>76.795310974121094</v>
      </c>
      <c r="M300" s="48">
        <v>18.754360198974609</v>
      </c>
      <c r="N300" s="48">
        <v>87.474937438964844</v>
      </c>
      <c r="O300" s="48">
        <v>23.879110336303711</v>
      </c>
      <c r="P300" s="49">
        <v>3.8206576538085937</v>
      </c>
      <c r="Q300" s="49">
        <v>12.287249755859376</v>
      </c>
      <c r="R300" s="49" t="s">
        <v>193</v>
      </c>
      <c r="S300" s="19"/>
      <c r="T300">
        <v>62.53</v>
      </c>
      <c r="U300">
        <v>7.07</v>
      </c>
      <c r="V300" s="2">
        <f t="shared" si="23"/>
        <v>0.11306572845034384</v>
      </c>
      <c r="W300">
        <v>1.35</v>
      </c>
      <c r="X300">
        <f>W300*(10000/1.18125)</f>
        <v>11428.571428571429</v>
      </c>
      <c r="Y300" s="2">
        <f t="shared" si="21"/>
        <v>0.11306572845034384</v>
      </c>
      <c r="Z300">
        <f t="shared" si="22"/>
        <v>1292.1797537182154</v>
      </c>
      <c r="AA300"/>
    </row>
    <row r="301" spans="1:27" s="16" customFormat="1" ht="15.75" x14ac:dyDescent="0.25">
      <c r="A301" s="77" t="s">
        <v>198</v>
      </c>
      <c r="B301" s="16" t="s">
        <v>29</v>
      </c>
      <c r="C301" s="51">
        <v>147</v>
      </c>
      <c r="D301" s="3">
        <v>3</v>
      </c>
      <c r="E301" s="4" t="s">
        <v>11</v>
      </c>
      <c r="F301" s="4">
        <v>0</v>
      </c>
      <c r="G301" s="68">
        <v>2.4</v>
      </c>
      <c r="H301" s="64" t="s">
        <v>196</v>
      </c>
      <c r="I301" s="66">
        <v>42345</v>
      </c>
      <c r="J301" s="48">
        <v>18.912128448486328</v>
      </c>
      <c r="K301" s="48">
        <v>7.0716710090637207</v>
      </c>
      <c r="L301" s="48">
        <v>75.399032592773437</v>
      </c>
      <c r="M301" s="48">
        <v>19.642847061157227</v>
      </c>
      <c r="N301" s="48">
        <v>85.42718505859375</v>
      </c>
      <c r="O301" s="48">
        <v>17.438100814819336</v>
      </c>
      <c r="P301" s="49">
        <v>2.7900961303710936</v>
      </c>
      <c r="Q301" s="49">
        <v>12.06384521484375</v>
      </c>
      <c r="R301" s="49" t="s">
        <v>193</v>
      </c>
      <c r="S301" s="19"/>
      <c r="T301">
        <v>46.91</v>
      </c>
      <c r="U301">
        <v>6.23</v>
      </c>
      <c r="V301" s="2">
        <f t="shared" si="23"/>
        <v>0.13280750373054787</v>
      </c>
      <c r="W301">
        <v>0.96</v>
      </c>
      <c r="X301">
        <f>W301*(10000/1.18125)</f>
        <v>8126.9841269841272</v>
      </c>
      <c r="Y301" s="2">
        <f t="shared" si="21"/>
        <v>0.13280750373054787</v>
      </c>
      <c r="Z301">
        <f t="shared" si="22"/>
        <v>1079.3244747625477</v>
      </c>
      <c r="AA301"/>
    </row>
    <row r="302" spans="1:27" s="16" customFormat="1" ht="15.75" x14ac:dyDescent="0.25">
      <c r="A302" s="77" t="s">
        <v>200</v>
      </c>
      <c r="B302" s="16" t="s">
        <v>29</v>
      </c>
      <c r="C302" s="51">
        <v>148</v>
      </c>
      <c r="D302" s="3">
        <v>3</v>
      </c>
      <c r="E302" s="4" t="s">
        <v>11</v>
      </c>
      <c r="F302" s="4">
        <v>200</v>
      </c>
      <c r="G302" s="68">
        <v>2.4</v>
      </c>
      <c r="H302" s="64" t="s">
        <v>196</v>
      </c>
      <c r="I302" s="66">
        <v>42345</v>
      </c>
      <c r="J302" s="48">
        <v>20.112091064453125</v>
      </c>
      <c r="K302" s="48">
        <v>7.2671918869018555</v>
      </c>
      <c r="L302" s="48">
        <v>74.289031982421875</v>
      </c>
      <c r="M302" s="48">
        <v>22.146530151367188</v>
      </c>
      <c r="N302" s="48">
        <v>85.71246337890625</v>
      </c>
      <c r="O302" s="48">
        <v>14.709826469421387</v>
      </c>
      <c r="P302" s="49">
        <v>2.3535722351074218</v>
      </c>
      <c r="Q302" s="49">
        <v>11.886245117187499</v>
      </c>
      <c r="R302" s="49" t="s">
        <v>193</v>
      </c>
      <c r="S302" s="19"/>
      <c r="T302">
        <v>76.31</v>
      </c>
      <c r="U302">
        <v>8.01</v>
      </c>
      <c r="V302" s="2">
        <f t="shared" si="23"/>
        <v>0.10496658367186476</v>
      </c>
      <c r="W302">
        <v>1.87</v>
      </c>
      <c r="X302">
        <f>W302*(10000/1.18125)</f>
        <v>15830.687830687832</v>
      </c>
      <c r="Y302" s="2">
        <f t="shared" si="21"/>
        <v>0.10496658367186476</v>
      </c>
      <c r="Z302">
        <f t="shared" si="22"/>
        <v>1661.6932187630655</v>
      </c>
      <c r="AA302"/>
    </row>
    <row r="303" spans="1:27" s="16" customFormat="1" ht="15.75" x14ac:dyDescent="0.25">
      <c r="A303" s="77" t="s">
        <v>203</v>
      </c>
      <c r="B303" s="16" t="s">
        <v>29</v>
      </c>
      <c r="C303" s="51">
        <v>149</v>
      </c>
      <c r="D303" s="3">
        <v>3</v>
      </c>
      <c r="E303" s="4" t="s">
        <v>11</v>
      </c>
      <c r="F303" s="4">
        <v>350</v>
      </c>
      <c r="G303" s="68">
        <v>2.4</v>
      </c>
      <c r="H303" s="64" t="s">
        <v>196</v>
      </c>
      <c r="I303" s="66">
        <v>42345</v>
      </c>
      <c r="J303" s="48">
        <v>16.9222412109375</v>
      </c>
      <c r="K303" s="48">
        <v>13.308017730712891</v>
      </c>
      <c r="L303" s="48">
        <v>80.081710815429688</v>
      </c>
      <c r="M303" s="48">
        <v>19.916521072387695</v>
      </c>
      <c r="N303" s="48">
        <v>87.552780151367188</v>
      </c>
      <c r="O303" s="48">
        <v>16.887714385986328</v>
      </c>
      <c r="P303" s="49">
        <v>2.7020343017578123</v>
      </c>
      <c r="Q303" s="49">
        <v>12.81307373046875</v>
      </c>
      <c r="R303" s="49" t="s">
        <v>193</v>
      </c>
      <c r="S303" s="19"/>
      <c r="T303">
        <v>93.27</v>
      </c>
      <c r="U303">
        <v>9.4</v>
      </c>
      <c r="V303" s="2">
        <f t="shared" si="23"/>
        <v>0.10078267395732819</v>
      </c>
      <c r="W303">
        <v>2.39</v>
      </c>
      <c r="X303">
        <f>W303*(10000/1.18125)</f>
        <v>20232.804232804236</v>
      </c>
      <c r="Y303" s="2">
        <f t="shared" si="21"/>
        <v>0.10078267395732819</v>
      </c>
      <c r="Z303">
        <f t="shared" si="22"/>
        <v>2039.1161122371591</v>
      </c>
      <c r="AA303"/>
    </row>
    <row r="304" spans="1:27" s="16" customFormat="1" ht="15.75" x14ac:dyDescent="0.25">
      <c r="A304" s="77" t="s">
        <v>202</v>
      </c>
      <c r="B304" s="16" t="s">
        <v>29</v>
      </c>
      <c r="C304" s="51">
        <v>150</v>
      </c>
      <c r="D304" s="3">
        <v>3</v>
      </c>
      <c r="E304" s="4" t="s">
        <v>11</v>
      </c>
      <c r="F304" s="4">
        <v>100</v>
      </c>
      <c r="G304" s="68">
        <v>2.4</v>
      </c>
      <c r="H304" s="64" t="s">
        <v>196</v>
      </c>
      <c r="I304" s="66">
        <v>42345</v>
      </c>
      <c r="J304" s="48">
        <v>18.546539306640625</v>
      </c>
      <c r="K304" s="48">
        <v>10.678041458129883</v>
      </c>
      <c r="L304" s="48">
        <v>77.632835388183594</v>
      </c>
      <c r="M304" s="48">
        <v>19.487232208251953</v>
      </c>
      <c r="N304" s="48">
        <v>85.196029663085937</v>
      </c>
      <c r="O304" s="48">
        <v>17.38734245300293</v>
      </c>
      <c r="P304" s="49">
        <v>2.7819747924804687</v>
      </c>
      <c r="Q304" s="49">
        <v>12.421253662109375</v>
      </c>
      <c r="R304" s="49" t="s">
        <v>193</v>
      </c>
      <c r="S304" s="19"/>
      <c r="T304">
        <v>76.14</v>
      </c>
      <c r="U304">
        <v>7.83</v>
      </c>
      <c r="V304" s="2">
        <f t="shared" si="23"/>
        <v>0.10283687943262411</v>
      </c>
      <c r="W304">
        <v>2.0699999999999998</v>
      </c>
      <c r="X304">
        <f>W304*(10000/1.2375)</f>
        <v>16727.272727272724</v>
      </c>
      <c r="Y304" s="2">
        <f t="shared" si="21"/>
        <v>0.10283687943262411</v>
      </c>
      <c r="Z304">
        <f t="shared" si="22"/>
        <v>1720.1805286911665</v>
      </c>
      <c r="AA304"/>
    </row>
    <row r="305" spans="1:27" s="16" customFormat="1" ht="15.75" x14ac:dyDescent="0.25">
      <c r="A305" s="77" t="s">
        <v>203</v>
      </c>
      <c r="B305" s="16" t="s">
        <v>29</v>
      </c>
      <c r="C305" s="51">
        <v>277</v>
      </c>
      <c r="D305" s="3">
        <v>4</v>
      </c>
      <c r="E305" s="4" t="s">
        <v>11</v>
      </c>
      <c r="F305" s="4">
        <v>350</v>
      </c>
      <c r="G305" s="68">
        <v>2.4</v>
      </c>
      <c r="H305" s="64" t="s">
        <v>196</v>
      </c>
      <c r="I305" s="66">
        <v>42345</v>
      </c>
      <c r="J305" s="48">
        <v>19.340286254882812</v>
      </c>
      <c r="K305" s="48">
        <v>10.709741592407227</v>
      </c>
      <c r="L305" s="48">
        <v>74.303054809570313</v>
      </c>
      <c r="M305" s="48">
        <v>19.497961044311523</v>
      </c>
      <c r="N305" s="48">
        <v>85.75457763671875</v>
      </c>
      <c r="O305" s="48">
        <v>21.437938690185547</v>
      </c>
      <c r="P305" s="49">
        <v>3.4300701904296873</v>
      </c>
      <c r="Q305" s="49">
        <v>11.88848876953125</v>
      </c>
      <c r="R305" s="49" t="s">
        <v>193</v>
      </c>
      <c r="S305" s="69"/>
      <c r="T305">
        <v>93.34</v>
      </c>
      <c r="U305">
        <v>11.54</v>
      </c>
      <c r="V305" s="2">
        <f t="shared" si="23"/>
        <v>0.12363402614098992</v>
      </c>
      <c r="W305">
        <v>1.78</v>
      </c>
      <c r="X305">
        <f>W305*(10000/1.18125)</f>
        <v>15068.78306878307</v>
      </c>
      <c r="Y305" s="2">
        <f t="shared" si="21"/>
        <v>0.12363402614098992</v>
      </c>
      <c r="Z305">
        <f t="shared" si="22"/>
        <v>1863.0143198388325</v>
      </c>
      <c r="AA305"/>
    </row>
    <row r="306" spans="1:27" s="16" customFormat="1" ht="15.75" x14ac:dyDescent="0.25">
      <c r="A306" s="77" t="s">
        <v>200</v>
      </c>
      <c r="B306" s="16" t="s">
        <v>29</v>
      </c>
      <c r="C306" s="51">
        <v>278</v>
      </c>
      <c r="D306" s="3">
        <v>4</v>
      </c>
      <c r="E306" s="4" t="s">
        <v>11</v>
      </c>
      <c r="F306" s="4">
        <v>200</v>
      </c>
      <c r="G306" s="68">
        <v>2.4</v>
      </c>
      <c r="H306" s="64" t="s">
        <v>196</v>
      </c>
      <c r="I306" s="66">
        <v>42345</v>
      </c>
      <c r="J306" s="48">
        <v>17.181247711181641</v>
      </c>
      <c r="K306" s="48">
        <v>9.5713396072387695</v>
      </c>
      <c r="L306" s="48">
        <v>78.995040893554687</v>
      </c>
      <c r="M306" s="48">
        <v>18.563871383666992</v>
      </c>
      <c r="N306" s="48">
        <v>86.790855407714844</v>
      </c>
      <c r="O306" s="48">
        <v>21.357826232910156</v>
      </c>
      <c r="P306" s="49">
        <v>3.4172521972656251</v>
      </c>
      <c r="Q306" s="49">
        <v>12.639206542968751</v>
      </c>
      <c r="R306" s="49" t="s">
        <v>193</v>
      </c>
      <c r="S306" s="69"/>
      <c r="T306">
        <v>96.85</v>
      </c>
      <c r="U306">
        <v>12.21</v>
      </c>
      <c r="V306" s="2">
        <f t="shared" si="23"/>
        <v>0.12607124419204957</v>
      </c>
      <c r="W306">
        <v>1.03</v>
      </c>
      <c r="X306">
        <f>W306*(10000/1.18125)</f>
        <v>8719.5767195767203</v>
      </c>
      <c r="Y306" s="2">
        <f t="shared" si="21"/>
        <v>0.12607124419204957</v>
      </c>
      <c r="Z306">
        <f t="shared" si="22"/>
        <v>1099.2878858650672</v>
      </c>
      <c r="AA306"/>
    </row>
    <row r="307" spans="1:27" s="16" customFormat="1" ht="15.75" x14ac:dyDescent="0.25">
      <c r="A307" s="77" t="s">
        <v>202</v>
      </c>
      <c r="B307" s="16" t="s">
        <v>29</v>
      </c>
      <c r="C307" s="51">
        <v>279</v>
      </c>
      <c r="D307" s="3">
        <v>4</v>
      </c>
      <c r="E307" s="4" t="s">
        <v>11</v>
      </c>
      <c r="F307" s="4">
        <v>100</v>
      </c>
      <c r="G307" s="68">
        <v>2.4</v>
      </c>
      <c r="H307" s="64" t="s">
        <v>196</v>
      </c>
      <c r="I307" s="66">
        <v>42345</v>
      </c>
      <c r="J307" s="48">
        <v>19.372756958007813</v>
      </c>
      <c r="K307" s="48">
        <v>10.066305160522461</v>
      </c>
      <c r="L307" s="48">
        <v>76.757003784179688</v>
      </c>
      <c r="M307" s="48">
        <v>20.838840484619141</v>
      </c>
      <c r="N307" s="48">
        <v>86.017112731933594</v>
      </c>
      <c r="O307" s="48">
        <v>13.372604370117188</v>
      </c>
      <c r="P307" s="49">
        <v>2.1396166992187502</v>
      </c>
      <c r="Q307" s="49">
        <v>12.28112060546875</v>
      </c>
      <c r="R307" s="49" t="s">
        <v>193</v>
      </c>
      <c r="S307" s="69"/>
      <c r="T307">
        <v>83.79</v>
      </c>
      <c r="U307">
        <v>9.19</v>
      </c>
      <c r="V307" s="2">
        <f t="shared" si="23"/>
        <v>0.10967895930301944</v>
      </c>
      <c r="W307">
        <v>1.84</v>
      </c>
      <c r="X307">
        <f>W307*(10000/1.18125)</f>
        <v>15576.719576719577</v>
      </c>
      <c r="Y307" s="2">
        <f t="shared" si="21"/>
        <v>0.10967895930301944</v>
      </c>
      <c r="Z307">
        <f t="shared" si="22"/>
        <v>1708.4383925295726</v>
      </c>
      <c r="AA307"/>
    </row>
    <row r="308" spans="1:27" s="16" customFormat="1" ht="15.75" x14ac:dyDescent="0.25">
      <c r="A308" s="77" t="s">
        <v>201</v>
      </c>
      <c r="B308" s="16" t="s">
        <v>29</v>
      </c>
      <c r="C308" s="51">
        <v>280</v>
      </c>
      <c r="D308" s="3">
        <v>4</v>
      </c>
      <c r="E308" s="4" t="s">
        <v>11</v>
      </c>
      <c r="F308" s="4">
        <v>500</v>
      </c>
      <c r="G308" s="68">
        <v>2.4</v>
      </c>
      <c r="H308" s="64" t="s">
        <v>196</v>
      </c>
      <c r="I308" s="66">
        <v>42345</v>
      </c>
      <c r="J308" s="48">
        <v>18.570587158203125</v>
      </c>
      <c r="K308" s="48">
        <v>17.997480392456055</v>
      </c>
      <c r="L308" s="48">
        <v>78.765724182128906</v>
      </c>
      <c r="M308" s="48">
        <v>22.614286422729492</v>
      </c>
      <c r="N308" s="48">
        <v>88.381416320800781</v>
      </c>
      <c r="O308" s="48">
        <v>17.790800094604492</v>
      </c>
      <c r="P308" s="49">
        <v>2.8465280151367187</v>
      </c>
      <c r="Q308" s="49">
        <v>12.602515869140625</v>
      </c>
      <c r="R308" s="49" t="s">
        <v>193</v>
      </c>
      <c r="S308" s="69"/>
      <c r="T308">
        <v>90.29</v>
      </c>
      <c r="U308">
        <v>9.09</v>
      </c>
      <c r="V308" s="2">
        <f t="shared" si="23"/>
        <v>0.10067560084173219</v>
      </c>
      <c r="W308">
        <v>2.92</v>
      </c>
      <c r="X308">
        <f>W308*(10000/1.18125)</f>
        <v>24719.576719576718</v>
      </c>
      <c r="Y308" s="2">
        <f t="shared" si="21"/>
        <v>0.10067560084173219</v>
      </c>
      <c r="Z308">
        <f t="shared" si="22"/>
        <v>2488.6582387966814</v>
      </c>
      <c r="AA308"/>
    </row>
    <row r="309" spans="1:27" s="16" customFormat="1" ht="15.75" x14ac:dyDescent="0.25">
      <c r="A309" s="77" t="s">
        <v>198</v>
      </c>
      <c r="B309" s="16" t="s">
        <v>29</v>
      </c>
      <c r="C309" s="49">
        <v>281</v>
      </c>
      <c r="D309" s="3">
        <v>4</v>
      </c>
      <c r="E309" s="4" t="s">
        <v>11</v>
      </c>
      <c r="F309" s="4">
        <v>0</v>
      </c>
      <c r="G309" s="68">
        <v>2.4</v>
      </c>
      <c r="H309" s="64" t="s">
        <v>196</v>
      </c>
      <c r="I309" s="66">
        <v>42345</v>
      </c>
      <c r="J309" s="48">
        <v>20.373825073242187</v>
      </c>
      <c r="K309" s="48">
        <v>7.1564478874206543</v>
      </c>
      <c r="L309" s="48">
        <v>74.069976806640625</v>
      </c>
      <c r="M309" s="48">
        <v>22.770668029785156</v>
      </c>
      <c r="N309" s="48">
        <v>86.244270324707031</v>
      </c>
      <c r="O309" s="48">
        <v>17.546545028686523</v>
      </c>
      <c r="P309" s="49">
        <v>2.8074472045898435</v>
      </c>
      <c r="Q309" s="49">
        <v>11.8511962890625</v>
      </c>
      <c r="R309" s="49" t="s">
        <v>193</v>
      </c>
      <c r="S309" s="69"/>
      <c r="T309">
        <v>66.94</v>
      </c>
      <c r="U309">
        <v>7.84</v>
      </c>
      <c r="V309" s="2">
        <f t="shared" si="23"/>
        <v>0.11711980878398566</v>
      </c>
      <c r="W309">
        <v>1.85</v>
      </c>
      <c r="X309">
        <f>W309*(10000/1.18125)</f>
        <v>15661.375661375663</v>
      </c>
      <c r="Y309" s="2">
        <f t="shared" si="21"/>
        <v>0.11711980878398566</v>
      </c>
      <c r="Z309">
        <f t="shared" si="22"/>
        <v>1834.2573227544847</v>
      </c>
      <c r="AA309"/>
    </row>
    <row r="310" spans="1:27" s="16" customFormat="1" ht="15.75" x14ac:dyDescent="0.25">
      <c r="A310" s="77" t="s">
        <v>204</v>
      </c>
      <c r="B310" s="16" t="s">
        <v>29</v>
      </c>
      <c r="C310" s="49">
        <v>282</v>
      </c>
      <c r="D310" s="3">
        <v>4</v>
      </c>
      <c r="E310" s="4" t="s">
        <v>11</v>
      </c>
      <c r="F310" s="4">
        <v>50</v>
      </c>
      <c r="G310" s="68">
        <v>2.4</v>
      </c>
      <c r="H310" s="64" t="s">
        <v>196</v>
      </c>
      <c r="I310" s="66">
        <v>42345</v>
      </c>
      <c r="J310" s="48">
        <v>19.162769317626953</v>
      </c>
      <c r="K310" s="48">
        <v>7.3530941009521484</v>
      </c>
      <c r="L310" s="48">
        <v>69.907470703125</v>
      </c>
      <c r="M310" s="48">
        <v>19.315793991088867</v>
      </c>
      <c r="N310" s="48">
        <v>81.372169494628906</v>
      </c>
      <c r="O310" s="48">
        <v>13.250999450683594</v>
      </c>
      <c r="P310" s="49">
        <v>2.1201599121093748</v>
      </c>
      <c r="Q310" s="49">
        <v>11.185195312499999</v>
      </c>
      <c r="R310" s="49" t="s">
        <v>193</v>
      </c>
      <c r="S310" s="69"/>
      <c r="T310">
        <v>75.87</v>
      </c>
      <c r="U310">
        <v>9.61</v>
      </c>
      <c r="V310" s="2">
        <f t="shared" si="23"/>
        <v>0.1266640305786213</v>
      </c>
      <c r="W310">
        <v>1.1499999999999999</v>
      </c>
      <c r="X310">
        <f>W310*(10000/1.2375)</f>
        <v>9292.9292929292915</v>
      </c>
      <c r="Y310" s="2">
        <f t="shared" si="21"/>
        <v>0.1266640305786213</v>
      </c>
      <c r="Z310">
        <f t="shared" si="22"/>
        <v>1177.0798801245614</v>
      </c>
      <c r="AA310"/>
    </row>
    <row r="311" spans="1:27" s="16" customFormat="1" x14ac:dyDescent="0.25">
      <c r="A311" s="77" t="s">
        <v>200</v>
      </c>
      <c r="B311">
        <v>25</v>
      </c>
      <c r="C311"/>
      <c r="D311">
        <v>1</v>
      </c>
      <c r="E311" t="s">
        <v>11</v>
      </c>
      <c r="F311">
        <v>200</v>
      </c>
      <c r="G311">
        <v>2.5</v>
      </c>
      <c r="H311" s="64" t="s">
        <v>196</v>
      </c>
      <c r="I311" s="1">
        <v>42376</v>
      </c>
      <c r="J311"/>
      <c r="K311"/>
      <c r="L311" s="2"/>
      <c r="M311"/>
      <c r="N311"/>
      <c r="O311" s="2"/>
      <c r="P311"/>
      <c r="Q311"/>
      <c r="R311"/>
      <c r="S311"/>
      <c r="T311">
        <v>59.46</v>
      </c>
      <c r="U311">
        <v>7.66</v>
      </c>
      <c r="V311" s="2">
        <f t="shared" si="23"/>
        <v>0.12882610158089472</v>
      </c>
      <c r="W311">
        <v>1.24</v>
      </c>
      <c r="X311">
        <f>W311*(10000/1.18125)</f>
        <v>10497.354497354498</v>
      </c>
      <c r="Y311" s="2">
        <f t="shared" si="21"/>
        <v>0.12882610158089472</v>
      </c>
      <c r="Z311">
        <f t="shared" si="22"/>
        <v>1352.3332568068524</v>
      </c>
      <c r="AA311"/>
    </row>
    <row r="312" spans="1:27" s="16" customFormat="1" x14ac:dyDescent="0.25">
      <c r="A312" s="77" t="s">
        <v>201</v>
      </c>
      <c r="B312">
        <v>26</v>
      </c>
      <c r="C312"/>
      <c r="D312">
        <v>1</v>
      </c>
      <c r="E312" t="s">
        <v>11</v>
      </c>
      <c r="F312">
        <v>500</v>
      </c>
      <c r="G312">
        <v>2.5</v>
      </c>
      <c r="H312" s="64" t="s">
        <v>196</v>
      </c>
      <c r="I312" s="1">
        <v>42376</v>
      </c>
      <c r="J312"/>
      <c r="K312"/>
      <c r="L312" s="2"/>
      <c r="M312"/>
      <c r="N312"/>
      <c r="O312" s="2"/>
      <c r="P312"/>
      <c r="Q312"/>
      <c r="R312"/>
      <c r="S312"/>
      <c r="T312">
        <v>71.650000000000006</v>
      </c>
      <c r="U312">
        <v>8.67</v>
      </c>
      <c r="V312" s="2">
        <f t="shared" si="23"/>
        <v>0.12100488485694347</v>
      </c>
      <c r="W312">
        <v>1.55</v>
      </c>
      <c r="X312">
        <f>W312*(10000/1.18125)</f>
        <v>13121.693121693123</v>
      </c>
      <c r="Y312" s="2">
        <f t="shared" si="21"/>
        <v>0.12100488485694347</v>
      </c>
      <c r="Z312">
        <f t="shared" si="22"/>
        <v>1587.7889653186235</v>
      </c>
      <c r="AA312"/>
    </row>
    <row r="313" spans="1:27" s="16" customFormat="1" x14ac:dyDescent="0.25">
      <c r="A313" s="77" t="s">
        <v>198</v>
      </c>
      <c r="B313">
        <v>27</v>
      </c>
      <c r="C313"/>
      <c r="D313">
        <v>1</v>
      </c>
      <c r="E313" t="s">
        <v>11</v>
      </c>
      <c r="F313">
        <v>0</v>
      </c>
      <c r="G313">
        <v>2.5</v>
      </c>
      <c r="H313" s="64" t="s">
        <v>196</v>
      </c>
      <c r="I313" s="1">
        <v>42376</v>
      </c>
      <c r="J313"/>
      <c r="K313"/>
      <c r="L313" s="2"/>
      <c r="M313"/>
      <c r="N313"/>
      <c r="O313" s="2"/>
      <c r="P313"/>
      <c r="Q313"/>
      <c r="R313"/>
      <c r="S313"/>
      <c r="T313">
        <v>54.43</v>
      </c>
      <c r="U313">
        <v>7.37</v>
      </c>
      <c r="V313" s="2">
        <f t="shared" si="23"/>
        <v>0.13540327025537388</v>
      </c>
      <c r="W313">
        <v>1</v>
      </c>
      <c r="X313">
        <f>W313*(10000/1.18125)</f>
        <v>8465.6084656084658</v>
      </c>
      <c r="Y313" s="2">
        <f t="shared" si="21"/>
        <v>0.13540327025537388</v>
      </c>
      <c r="Z313">
        <f t="shared" si="22"/>
        <v>1146.2710709449641</v>
      </c>
      <c r="AA313"/>
    </row>
    <row r="314" spans="1:27" s="16" customFormat="1" x14ac:dyDescent="0.25">
      <c r="A314" s="77" t="s">
        <v>202</v>
      </c>
      <c r="B314">
        <v>28</v>
      </c>
      <c r="C314"/>
      <c r="D314">
        <v>1</v>
      </c>
      <c r="E314" t="s">
        <v>11</v>
      </c>
      <c r="F314">
        <v>100</v>
      </c>
      <c r="G314">
        <v>2.5</v>
      </c>
      <c r="H314" s="64" t="s">
        <v>196</v>
      </c>
      <c r="I314" s="1">
        <v>42376</v>
      </c>
      <c r="J314"/>
      <c r="K314"/>
      <c r="L314" s="2"/>
      <c r="M314"/>
      <c r="N314"/>
      <c r="O314" s="2"/>
      <c r="P314"/>
      <c r="Q314"/>
      <c r="R314"/>
      <c r="S314"/>
      <c r="T314">
        <v>64.48</v>
      </c>
      <c r="U314">
        <v>7.77</v>
      </c>
      <c r="V314" s="2">
        <f t="shared" si="23"/>
        <v>0.12050248138957816</v>
      </c>
      <c r="W314">
        <v>1.36</v>
      </c>
      <c r="X314">
        <f>W314*(10000/1.18125)</f>
        <v>11513.227513227514</v>
      </c>
      <c r="Y314" s="2">
        <f t="shared" ref="Y314:Y345" si="24">V314</f>
        <v>0.12050248138957816</v>
      </c>
      <c r="Z314">
        <f t="shared" si="22"/>
        <v>1387.3724841466776</v>
      </c>
      <c r="AA314"/>
    </row>
    <row r="315" spans="1:27" s="16" customFormat="1" x14ac:dyDescent="0.25">
      <c r="A315" s="77" t="s">
        <v>203</v>
      </c>
      <c r="B315">
        <v>29</v>
      </c>
      <c r="C315"/>
      <c r="D315">
        <v>1</v>
      </c>
      <c r="E315" t="s">
        <v>11</v>
      </c>
      <c r="F315">
        <v>350</v>
      </c>
      <c r="G315">
        <v>2.5</v>
      </c>
      <c r="H315" s="64" t="s">
        <v>196</v>
      </c>
      <c r="I315" s="1">
        <v>42376</v>
      </c>
      <c r="J315"/>
      <c r="K315"/>
      <c r="L315" s="2"/>
      <c r="M315"/>
      <c r="N315"/>
      <c r="O315" s="2"/>
      <c r="P315"/>
      <c r="Q315"/>
      <c r="R315"/>
      <c r="S315"/>
      <c r="T315">
        <v>67.040000000000006</v>
      </c>
      <c r="U315">
        <v>7.1</v>
      </c>
      <c r="V315" s="2">
        <f t="shared" si="23"/>
        <v>0.1059069212410501</v>
      </c>
      <c r="W315">
        <v>1.78</v>
      </c>
      <c r="X315">
        <f>W315*(10000/1.18125)</f>
        <v>15068.78306878307</v>
      </c>
      <c r="Y315" s="2">
        <f t="shared" si="24"/>
        <v>0.1059069212410501</v>
      </c>
      <c r="Z315">
        <f t="shared" si="22"/>
        <v>1595.8884216640779</v>
      </c>
      <c r="AA315"/>
    </row>
    <row r="316" spans="1:27" s="16" customFormat="1" x14ac:dyDescent="0.25">
      <c r="A316" s="77" t="s">
        <v>204</v>
      </c>
      <c r="B316">
        <v>30</v>
      </c>
      <c r="C316"/>
      <c r="D316">
        <v>1</v>
      </c>
      <c r="E316" t="s">
        <v>11</v>
      </c>
      <c r="F316">
        <v>50</v>
      </c>
      <c r="G316">
        <v>2.5</v>
      </c>
      <c r="H316" s="64" t="s">
        <v>196</v>
      </c>
      <c r="I316" s="1">
        <v>42376</v>
      </c>
      <c r="J316"/>
      <c r="K316"/>
      <c r="L316" s="2"/>
      <c r="M316"/>
      <c r="N316"/>
      <c r="O316" s="2"/>
      <c r="P316"/>
      <c r="Q316"/>
      <c r="R316"/>
      <c r="S316"/>
      <c r="T316">
        <v>74.02</v>
      </c>
      <c r="U316">
        <v>8.65</v>
      </c>
      <c r="V316" s="2">
        <f t="shared" si="23"/>
        <v>0.11686030802485815</v>
      </c>
      <c r="W316">
        <v>1.45</v>
      </c>
      <c r="X316">
        <f>W316*(10000/1.2375)</f>
        <v>11717.171717171715</v>
      </c>
      <c r="Y316" s="2">
        <f t="shared" si="24"/>
        <v>0.11686030802485815</v>
      </c>
      <c r="Z316">
        <f t="shared" si="22"/>
        <v>1369.2722960488429</v>
      </c>
      <c r="AA316"/>
    </row>
    <row r="317" spans="1:27" s="16" customFormat="1" x14ac:dyDescent="0.25">
      <c r="A317" s="77" t="s">
        <v>201</v>
      </c>
      <c r="B317">
        <v>115</v>
      </c>
      <c r="C317"/>
      <c r="D317">
        <v>2</v>
      </c>
      <c r="E317" t="s">
        <v>11</v>
      </c>
      <c r="F317">
        <v>500</v>
      </c>
      <c r="G317">
        <v>2.5</v>
      </c>
      <c r="H317" s="64" t="s">
        <v>196</v>
      </c>
      <c r="I317" s="1">
        <v>42376</v>
      </c>
      <c r="J317"/>
      <c r="K317"/>
      <c r="L317" s="2"/>
      <c r="M317"/>
      <c r="N317"/>
      <c r="O317" s="2"/>
      <c r="P317"/>
      <c r="Q317"/>
      <c r="R317"/>
      <c r="S317"/>
      <c r="T317">
        <v>63.02</v>
      </c>
      <c r="U317">
        <v>7.36</v>
      </c>
      <c r="V317" s="2">
        <f t="shared" si="23"/>
        <v>0.11678832116788321</v>
      </c>
      <c r="W317">
        <v>1.25</v>
      </c>
      <c r="X317">
        <f>W317*(10000/1.18125)</f>
        <v>10582.010582010582</v>
      </c>
      <c r="Y317" s="2">
        <f t="shared" si="24"/>
        <v>0.11678832116788321</v>
      </c>
      <c r="Z317">
        <f t="shared" si="22"/>
        <v>1235.8552504537906</v>
      </c>
      <c r="AA317"/>
    </row>
    <row r="318" spans="1:27" s="16" customFormat="1" x14ac:dyDescent="0.25">
      <c r="A318" s="77" t="s">
        <v>198</v>
      </c>
      <c r="B318">
        <v>116</v>
      </c>
      <c r="C318"/>
      <c r="D318">
        <v>2</v>
      </c>
      <c r="E318" t="s">
        <v>11</v>
      </c>
      <c r="F318">
        <v>0</v>
      </c>
      <c r="G318">
        <v>2.5</v>
      </c>
      <c r="H318" s="64" t="s">
        <v>196</v>
      </c>
      <c r="I318" s="1">
        <v>42376</v>
      </c>
      <c r="J318"/>
      <c r="K318"/>
      <c r="L318" s="2"/>
      <c r="M318"/>
      <c r="N318"/>
      <c r="O318" s="2"/>
      <c r="P318"/>
      <c r="Q318"/>
      <c r="R318"/>
      <c r="S318"/>
      <c r="T318">
        <v>54.35</v>
      </c>
      <c r="U318">
        <v>6.11</v>
      </c>
      <c r="V318" s="2">
        <f t="shared" si="23"/>
        <v>0.11241950321987121</v>
      </c>
      <c r="W318">
        <v>1.59</v>
      </c>
      <c r="X318">
        <f>W318*(10000/1.18125)</f>
        <v>13460.317460317461</v>
      </c>
      <c r="Y318" s="2">
        <f t="shared" si="24"/>
        <v>0.11241950321987121</v>
      </c>
      <c r="Z318">
        <f t="shared" si="22"/>
        <v>1513.2022020706474</v>
      </c>
      <c r="AA318"/>
    </row>
    <row r="319" spans="1:27" s="16" customFormat="1" x14ac:dyDescent="0.25">
      <c r="A319" s="77" t="s">
        <v>203</v>
      </c>
      <c r="B319">
        <v>117</v>
      </c>
      <c r="C319"/>
      <c r="D319">
        <v>2</v>
      </c>
      <c r="E319" t="s">
        <v>11</v>
      </c>
      <c r="F319">
        <v>350</v>
      </c>
      <c r="G319">
        <v>2.5</v>
      </c>
      <c r="H319" s="64" t="s">
        <v>196</v>
      </c>
      <c r="I319" s="1">
        <v>42376</v>
      </c>
      <c r="J319"/>
      <c r="K319"/>
      <c r="L319" s="2"/>
      <c r="M319"/>
      <c r="N319"/>
      <c r="O319" s="2"/>
      <c r="P319"/>
      <c r="Q319"/>
      <c r="R319"/>
      <c r="S319"/>
      <c r="T319">
        <v>67.19</v>
      </c>
      <c r="U319">
        <v>8.3699999999999992</v>
      </c>
      <c r="V319" s="2">
        <f t="shared" si="23"/>
        <v>0.12457210894478345</v>
      </c>
      <c r="W319">
        <v>1.29</v>
      </c>
      <c r="X319">
        <f>W319*(10000/1.18125)</f>
        <v>10920.63492063492</v>
      </c>
      <c r="Y319" s="2">
        <f t="shared" si="24"/>
        <v>0.12457210894478345</v>
      </c>
      <c r="Z319">
        <f t="shared" si="22"/>
        <v>1360.4065230795397</v>
      </c>
      <c r="AA319"/>
    </row>
    <row r="320" spans="1:27" s="16" customFormat="1" x14ac:dyDescent="0.25">
      <c r="A320" s="77" t="s">
        <v>202</v>
      </c>
      <c r="B320">
        <v>118</v>
      </c>
      <c r="C320"/>
      <c r="D320">
        <v>2</v>
      </c>
      <c r="E320" t="s">
        <v>11</v>
      </c>
      <c r="F320">
        <v>100</v>
      </c>
      <c r="G320">
        <v>2.5</v>
      </c>
      <c r="H320" s="64" t="s">
        <v>196</v>
      </c>
      <c r="I320" s="1">
        <v>42376</v>
      </c>
      <c r="J320"/>
      <c r="K320"/>
      <c r="L320" s="2"/>
      <c r="M320"/>
      <c r="N320"/>
      <c r="O320" s="2"/>
      <c r="P320"/>
      <c r="Q320"/>
      <c r="R320"/>
      <c r="S320"/>
      <c r="T320">
        <v>73.319999999999993</v>
      </c>
      <c r="U320">
        <v>9.23</v>
      </c>
      <c r="V320" s="2">
        <f t="shared" si="23"/>
        <v>0.12588652482269505</v>
      </c>
      <c r="W320"/>
      <c r="X320">
        <f>W320*(10000/1.18125)</f>
        <v>0</v>
      </c>
      <c r="Y320" s="2">
        <f t="shared" si="24"/>
        <v>0.12588652482269505</v>
      </c>
      <c r="Z320">
        <f t="shared" si="22"/>
        <v>0</v>
      </c>
      <c r="AA320"/>
    </row>
    <row r="321" spans="1:27" s="16" customFormat="1" x14ac:dyDescent="0.25">
      <c r="A321" s="77" t="s">
        <v>204</v>
      </c>
      <c r="B321">
        <v>119</v>
      </c>
      <c r="C321"/>
      <c r="D321">
        <v>2</v>
      </c>
      <c r="E321" t="s">
        <v>11</v>
      </c>
      <c r="F321">
        <v>50</v>
      </c>
      <c r="G321">
        <v>2.5</v>
      </c>
      <c r="H321" s="64" t="s">
        <v>196</v>
      </c>
      <c r="I321" s="1">
        <v>42376</v>
      </c>
      <c r="J321"/>
      <c r="K321"/>
      <c r="L321" s="2"/>
      <c r="M321"/>
      <c r="N321"/>
      <c r="O321" s="2"/>
      <c r="P321"/>
      <c r="Q321"/>
      <c r="R321"/>
      <c r="S321"/>
      <c r="T321">
        <v>48.79</v>
      </c>
      <c r="U321">
        <v>6.27</v>
      </c>
      <c r="V321" s="2">
        <f t="shared" si="23"/>
        <v>0.12850994056159049</v>
      </c>
      <c r="W321">
        <v>0.73</v>
      </c>
      <c r="X321">
        <f>W321*(10000/1.18125)</f>
        <v>6179.8941798941796</v>
      </c>
      <c r="Y321" s="2">
        <f t="shared" si="24"/>
        <v>0.12850994056159049</v>
      </c>
      <c r="Z321">
        <f t="shared" si="22"/>
        <v>794.17783373511998</v>
      </c>
      <c r="AA321"/>
    </row>
    <row r="322" spans="1:27" s="16" customFormat="1" x14ac:dyDescent="0.25">
      <c r="A322" s="77" t="s">
        <v>200</v>
      </c>
      <c r="B322">
        <v>120</v>
      </c>
      <c r="C322"/>
      <c r="D322">
        <v>2</v>
      </c>
      <c r="E322" t="s">
        <v>11</v>
      </c>
      <c r="F322">
        <v>200</v>
      </c>
      <c r="G322">
        <v>2.5</v>
      </c>
      <c r="H322" s="64" t="s">
        <v>196</v>
      </c>
      <c r="I322" s="1">
        <v>42376</v>
      </c>
      <c r="J322"/>
      <c r="K322"/>
      <c r="L322" s="2"/>
      <c r="M322"/>
      <c r="N322"/>
      <c r="O322" s="2"/>
      <c r="P322"/>
      <c r="Q322"/>
      <c r="R322"/>
      <c r="S322"/>
      <c r="T322">
        <v>51.1</v>
      </c>
      <c r="U322">
        <v>5.52</v>
      </c>
      <c r="V322" s="2">
        <f t="shared" si="23"/>
        <v>0.10802348336594911</v>
      </c>
      <c r="W322"/>
      <c r="X322">
        <f>W322*(10000/1.2375)</f>
        <v>0</v>
      </c>
      <c r="Y322" s="2">
        <f t="shared" si="24"/>
        <v>0.10802348336594911</v>
      </c>
      <c r="Z322">
        <f t="shared" si="22"/>
        <v>0</v>
      </c>
      <c r="AA322"/>
    </row>
    <row r="323" spans="1:27" s="16" customFormat="1" x14ac:dyDescent="0.25">
      <c r="A323" s="77" t="s">
        <v>204</v>
      </c>
      <c r="B323">
        <v>145</v>
      </c>
      <c r="C323"/>
      <c r="D323">
        <v>3</v>
      </c>
      <c r="E323" t="s">
        <v>11</v>
      </c>
      <c r="F323">
        <v>50</v>
      </c>
      <c r="G323">
        <v>2.5</v>
      </c>
      <c r="H323" s="64" t="s">
        <v>196</v>
      </c>
      <c r="I323" s="1">
        <v>42376</v>
      </c>
      <c r="J323"/>
      <c r="K323"/>
      <c r="L323" s="2"/>
      <c r="M323"/>
      <c r="N323"/>
      <c r="O323" s="2"/>
      <c r="P323"/>
      <c r="Q323"/>
      <c r="R323"/>
      <c r="S323"/>
      <c r="T323">
        <v>53.38</v>
      </c>
      <c r="U323">
        <v>6.73</v>
      </c>
      <c r="V323" s="2">
        <f t="shared" si="23"/>
        <v>0.12607718246534283</v>
      </c>
      <c r="W323">
        <v>1.26</v>
      </c>
      <c r="X323">
        <f>W323*(10000/1.18125)</f>
        <v>10666.666666666668</v>
      </c>
      <c r="Y323" s="2">
        <f t="shared" si="24"/>
        <v>0.12607718246534283</v>
      </c>
      <c r="Z323">
        <f t="shared" ref="Z323:Z351" si="25">(X323*Y323)</f>
        <v>1344.8232796303237</v>
      </c>
      <c r="AA323"/>
    </row>
    <row r="324" spans="1:27" s="16" customFormat="1" x14ac:dyDescent="0.25">
      <c r="A324" s="77" t="s">
        <v>201</v>
      </c>
      <c r="B324">
        <v>146</v>
      </c>
      <c r="C324"/>
      <c r="D324">
        <v>3</v>
      </c>
      <c r="E324" t="s">
        <v>11</v>
      </c>
      <c r="F324">
        <v>500</v>
      </c>
      <c r="G324">
        <v>2.5</v>
      </c>
      <c r="H324" s="64" t="s">
        <v>196</v>
      </c>
      <c r="I324" s="1">
        <v>42376</v>
      </c>
      <c r="J324"/>
      <c r="K324"/>
      <c r="L324" s="2"/>
      <c r="M324"/>
      <c r="N324"/>
      <c r="O324" s="2"/>
      <c r="P324"/>
      <c r="Q324"/>
      <c r="R324"/>
      <c r="S324"/>
      <c r="T324">
        <v>47.06</v>
      </c>
      <c r="U324">
        <v>7.49</v>
      </c>
      <c r="V324" s="2">
        <f t="shared" si="23"/>
        <v>0.15915852103697406</v>
      </c>
      <c r="W324">
        <v>0.63</v>
      </c>
      <c r="X324">
        <f>W324*(10000/1.18125)</f>
        <v>5333.3333333333339</v>
      </c>
      <c r="Y324" s="2">
        <f t="shared" si="24"/>
        <v>0.15915852103697406</v>
      </c>
      <c r="Z324">
        <f t="shared" si="25"/>
        <v>848.84544553052842</v>
      </c>
      <c r="AA324"/>
    </row>
    <row r="325" spans="1:27" s="16" customFormat="1" x14ac:dyDescent="0.25">
      <c r="A325" s="77" t="s">
        <v>198</v>
      </c>
      <c r="B325">
        <v>147</v>
      </c>
      <c r="C325"/>
      <c r="D325">
        <v>3</v>
      </c>
      <c r="E325" t="s">
        <v>11</v>
      </c>
      <c r="F325">
        <v>0</v>
      </c>
      <c r="G325">
        <v>2.5</v>
      </c>
      <c r="H325" s="64" t="s">
        <v>196</v>
      </c>
      <c r="I325" s="1">
        <v>42376</v>
      </c>
      <c r="J325"/>
      <c r="K325"/>
      <c r="L325" s="2"/>
      <c r="M325"/>
      <c r="N325"/>
      <c r="O325" s="2"/>
      <c r="P325"/>
      <c r="Q325"/>
      <c r="R325"/>
      <c r="S325"/>
      <c r="T325">
        <v>58.73</v>
      </c>
      <c r="U325">
        <v>7.42</v>
      </c>
      <c r="V325" s="2">
        <f t="shared" si="23"/>
        <v>0.1263408820023838</v>
      </c>
      <c r="W325">
        <v>0.76</v>
      </c>
      <c r="X325">
        <f>W325*(10000/1.18125)</f>
        <v>6433.862433862434</v>
      </c>
      <c r="Y325" s="2">
        <f t="shared" si="24"/>
        <v>0.1263408820023838</v>
      </c>
      <c r="Z325">
        <f t="shared" si="25"/>
        <v>812.85985457618369</v>
      </c>
      <c r="AA325"/>
    </row>
    <row r="326" spans="1:27" s="16" customFormat="1" x14ac:dyDescent="0.25">
      <c r="A326" s="77" t="s">
        <v>200</v>
      </c>
      <c r="B326">
        <v>148</v>
      </c>
      <c r="C326"/>
      <c r="D326">
        <v>3</v>
      </c>
      <c r="E326" t="s">
        <v>11</v>
      </c>
      <c r="F326">
        <v>200</v>
      </c>
      <c r="G326">
        <v>2.5</v>
      </c>
      <c r="H326" s="64" t="s">
        <v>196</v>
      </c>
      <c r="I326" s="1">
        <v>42376</v>
      </c>
      <c r="J326"/>
      <c r="K326"/>
      <c r="L326" s="2"/>
      <c r="M326"/>
      <c r="N326"/>
      <c r="O326" s="2"/>
      <c r="P326"/>
      <c r="Q326"/>
      <c r="R326"/>
      <c r="S326"/>
      <c r="T326">
        <v>59.38</v>
      </c>
      <c r="U326">
        <v>7.08</v>
      </c>
      <c r="V326" s="2">
        <f t="shared" si="23"/>
        <v>0.11923206466823846</v>
      </c>
      <c r="W326">
        <v>1.33</v>
      </c>
      <c r="X326">
        <f>W326*(10000/1.18125)</f>
        <v>11259.259259259261</v>
      </c>
      <c r="Y326" s="2">
        <f t="shared" si="24"/>
        <v>0.11923206466823846</v>
      </c>
      <c r="Z326">
        <f t="shared" si="25"/>
        <v>1342.464728116463</v>
      </c>
      <c r="AA326"/>
    </row>
    <row r="327" spans="1:27" s="16" customFormat="1" x14ac:dyDescent="0.25">
      <c r="A327" s="77" t="s">
        <v>203</v>
      </c>
      <c r="B327">
        <v>149</v>
      </c>
      <c r="C327"/>
      <c r="D327">
        <v>3</v>
      </c>
      <c r="E327" t="s">
        <v>11</v>
      </c>
      <c r="F327">
        <v>350</v>
      </c>
      <c r="G327">
        <v>2.5</v>
      </c>
      <c r="H327" s="64" t="s">
        <v>196</v>
      </c>
      <c r="I327" s="1">
        <v>42376</v>
      </c>
      <c r="J327"/>
      <c r="K327"/>
      <c r="L327" s="2"/>
      <c r="M327"/>
      <c r="N327"/>
      <c r="O327" s="2"/>
      <c r="P327"/>
      <c r="Q327"/>
      <c r="R327"/>
      <c r="S327"/>
      <c r="T327">
        <v>61.78</v>
      </c>
      <c r="U327">
        <v>7.55</v>
      </c>
      <c r="V327" s="2">
        <f t="shared" si="23"/>
        <v>0.12220783425056653</v>
      </c>
      <c r="W327">
        <v>1.62</v>
      </c>
      <c r="X327">
        <f>W327*(10000/1.18125)</f>
        <v>13714.285714285716</v>
      </c>
      <c r="Y327" s="2">
        <f t="shared" si="24"/>
        <v>0.12220783425056653</v>
      </c>
      <c r="Z327">
        <f t="shared" si="25"/>
        <v>1675.9931554363411</v>
      </c>
      <c r="AA327"/>
    </row>
    <row r="328" spans="1:27" s="16" customFormat="1" x14ac:dyDescent="0.25">
      <c r="A328" s="77" t="s">
        <v>202</v>
      </c>
      <c r="B328">
        <v>150</v>
      </c>
      <c r="C328"/>
      <c r="D328">
        <v>3</v>
      </c>
      <c r="E328" t="s">
        <v>11</v>
      </c>
      <c r="F328">
        <v>100</v>
      </c>
      <c r="G328">
        <v>2.5</v>
      </c>
      <c r="H328" s="64" t="s">
        <v>196</v>
      </c>
      <c r="I328" s="1">
        <v>42376</v>
      </c>
      <c r="J328"/>
      <c r="K328"/>
      <c r="L328" s="2"/>
      <c r="M328"/>
      <c r="N328"/>
      <c r="O328" s="2"/>
      <c r="P328"/>
      <c r="Q328"/>
      <c r="R328"/>
      <c r="S328"/>
      <c r="T328">
        <v>46.77</v>
      </c>
      <c r="U328">
        <v>5.24</v>
      </c>
      <c r="V328" s="2">
        <f t="shared" si="23"/>
        <v>0.11203763096001711</v>
      </c>
      <c r="W328">
        <v>1.93</v>
      </c>
      <c r="X328">
        <f>W328*(10000/1.2375)</f>
        <v>15595.959595959595</v>
      </c>
      <c r="Y328" s="2">
        <f t="shared" si="24"/>
        <v>0.11203763096001711</v>
      </c>
      <c r="Z328">
        <f t="shared" si="25"/>
        <v>1747.3343656794586</v>
      </c>
      <c r="AA328"/>
    </row>
    <row r="329" spans="1:27" s="16" customFormat="1" x14ac:dyDescent="0.25">
      <c r="A329" s="77" t="s">
        <v>203</v>
      </c>
      <c r="B329">
        <v>277</v>
      </c>
      <c r="C329"/>
      <c r="D329">
        <v>4</v>
      </c>
      <c r="E329" t="s">
        <v>11</v>
      </c>
      <c r="F329">
        <v>350</v>
      </c>
      <c r="G329">
        <v>2.5</v>
      </c>
      <c r="H329" s="64" t="s">
        <v>196</v>
      </c>
      <c r="I329" s="1">
        <v>42376</v>
      </c>
      <c r="J329"/>
      <c r="K329"/>
      <c r="L329" s="2"/>
      <c r="M329"/>
      <c r="N329"/>
      <c r="O329" s="2"/>
      <c r="P329"/>
      <c r="Q329"/>
      <c r="R329"/>
      <c r="S329"/>
      <c r="T329">
        <v>77.98</v>
      </c>
      <c r="U329">
        <v>9.9600000000000009</v>
      </c>
      <c r="V329" s="2">
        <f t="shared" si="23"/>
        <v>0.12772505770710438</v>
      </c>
      <c r="W329">
        <v>0.92</v>
      </c>
      <c r="X329">
        <f>W329*(10000/1.18125)</f>
        <v>7788.3597883597886</v>
      </c>
      <c r="Y329" s="2">
        <f t="shared" si="24"/>
        <v>0.12772505770710438</v>
      </c>
      <c r="Z329">
        <f t="shared" si="25"/>
        <v>994.76870341194524</v>
      </c>
      <c r="AA329"/>
    </row>
    <row r="330" spans="1:27" s="16" customFormat="1" x14ac:dyDescent="0.25">
      <c r="A330" s="77" t="s">
        <v>200</v>
      </c>
      <c r="B330">
        <v>278</v>
      </c>
      <c r="C330"/>
      <c r="D330">
        <v>4</v>
      </c>
      <c r="E330" t="s">
        <v>11</v>
      </c>
      <c r="F330">
        <v>200</v>
      </c>
      <c r="G330">
        <v>2.5</v>
      </c>
      <c r="H330" s="64" t="s">
        <v>196</v>
      </c>
      <c r="I330" s="1">
        <v>42376</v>
      </c>
      <c r="J330"/>
      <c r="K330"/>
      <c r="L330" s="2"/>
      <c r="M330"/>
      <c r="N330"/>
      <c r="O330" s="2"/>
      <c r="P330"/>
      <c r="Q330"/>
      <c r="R330"/>
      <c r="S330"/>
      <c r="T330">
        <v>44.35</v>
      </c>
      <c r="U330">
        <v>5.63</v>
      </c>
      <c r="V330" s="2">
        <f t="shared" si="23"/>
        <v>0.12694475760992108</v>
      </c>
      <c r="W330">
        <v>0.61</v>
      </c>
      <c r="X330">
        <f>W330*(10000/1.18125)</f>
        <v>5164.0211640211637</v>
      </c>
      <c r="Y330" s="2">
        <f t="shared" si="24"/>
        <v>0.12694475760992108</v>
      </c>
      <c r="Z330">
        <f t="shared" si="25"/>
        <v>655.54541495916908</v>
      </c>
      <c r="AA330"/>
    </row>
    <row r="331" spans="1:27" s="16" customFormat="1" x14ac:dyDescent="0.25">
      <c r="A331" s="77" t="s">
        <v>202</v>
      </c>
      <c r="B331">
        <v>279</v>
      </c>
      <c r="C331"/>
      <c r="D331">
        <v>4</v>
      </c>
      <c r="E331" t="s">
        <v>11</v>
      </c>
      <c r="F331">
        <v>100</v>
      </c>
      <c r="G331">
        <v>2.5</v>
      </c>
      <c r="H331" s="64" t="s">
        <v>196</v>
      </c>
      <c r="I331" s="1">
        <v>42376</v>
      </c>
      <c r="J331"/>
      <c r="K331"/>
      <c r="L331" s="2"/>
      <c r="M331"/>
      <c r="N331"/>
      <c r="O331" s="2"/>
      <c r="P331"/>
      <c r="Q331"/>
      <c r="R331"/>
      <c r="S331"/>
      <c r="T331">
        <v>67.55</v>
      </c>
      <c r="U331">
        <v>8.09</v>
      </c>
      <c r="V331" s="2">
        <f t="shared" si="23"/>
        <v>0.11976313841598817</v>
      </c>
      <c r="W331">
        <v>1.4</v>
      </c>
      <c r="X331">
        <f>W331*(10000/1.18125)</f>
        <v>11851.851851851852</v>
      </c>
      <c r="Y331" s="2">
        <f t="shared" si="24"/>
        <v>0.11976313841598817</v>
      </c>
      <c r="Z331">
        <f t="shared" si="25"/>
        <v>1419.414973819119</v>
      </c>
      <c r="AA331"/>
    </row>
    <row r="332" spans="1:27" s="16" customFormat="1" x14ac:dyDescent="0.25">
      <c r="A332" s="77" t="s">
        <v>201</v>
      </c>
      <c r="B332">
        <v>280</v>
      </c>
      <c r="C332"/>
      <c r="D332">
        <v>4</v>
      </c>
      <c r="E332" t="s">
        <v>11</v>
      </c>
      <c r="F332">
        <v>500</v>
      </c>
      <c r="G332">
        <v>2.5</v>
      </c>
      <c r="H332" s="64" t="s">
        <v>196</v>
      </c>
      <c r="I332" s="1">
        <v>42376</v>
      </c>
      <c r="J332"/>
      <c r="K332"/>
      <c r="L332" s="2"/>
      <c r="M332"/>
      <c r="N332"/>
      <c r="O332" s="2"/>
      <c r="P332"/>
      <c r="Q332"/>
      <c r="R332"/>
      <c r="S332"/>
      <c r="T332">
        <v>46.42</v>
      </c>
      <c r="U332">
        <v>5.64</v>
      </c>
      <c r="V332" s="2">
        <f t="shared" si="23"/>
        <v>0.12149935372684187</v>
      </c>
      <c r="W332">
        <v>1.34</v>
      </c>
      <c r="X332">
        <f>W332*(10000/1.18125)</f>
        <v>11343.915343915345</v>
      </c>
      <c r="Y332" s="2">
        <f t="shared" si="24"/>
        <v>0.12149935372684187</v>
      </c>
      <c r="Z332">
        <f t="shared" si="25"/>
        <v>1378.2783830177195</v>
      </c>
      <c r="AA332"/>
    </row>
    <row r="333" spans="1:27" s="16" customFormat="1" x14ac:dyDescent="0.25">
      <c r="A333" s="77" t="s">
        <v>198</v>
      </c>
      <c r="B333">
        <v>281</v>
      </c>
      <c r="C333"/>
      <c r="D333">
        <v>4</v>
      </c>
      <c r="E333" t="s">
        <v>11</v>
      </c>
      <c r="F333">
        <v>0</v>
      </c>
      <c r="G333">
        <v>2.5</v>
      </c>
      <c r="H333" s="64" t="s">
        <v>196</v>
      </c>
      <c r="I333" s="1">
        <v>42376</v>
      </c>
      <c r="J333"/>
      <c r="K333"/>
      <c r="L333" s="2"/>
      <c r="M333"/>
      <c r="N333"/>
      <c r="O333" s="2"/>
      <c r="P333"/>
      <c r="Q333"/>
      <c r="R333"/>
      <c r="S333"/>
      <c r="T333">
        <v>35.31</v>
      </c>
      <c r="U333">
        <v>7.46</v>
      </c>
      <c r="V333" s="2">
        <f t="shared" si="23"/>
        <v>0.21127159444916452</v>
      </c>
      <c r="W333">
        <v>1.1200000000000001</v>
      </c>
      <c r="X333">
        <f>W333*(10000/1.18125)</f>
        <v>9481.4814814814818</v>
      </c>
      <c r="Y333" s="2">
        <f t="shared" si="24"/>
        <v>0.21127159444916452</v>
      </c>
      <c r="Z333">
        <f t="shared" si="25"/>
        <v>2003.1677103328193</v>
      </c>
      <c r="AA333"/>
    </row>
    <row r="334" spans="1:27" s="16" customFormat="1" x14ac:dyDescent="0.25">
      <c r="A334" s="77" t="s">
        <v>204</v>
      </c>
      <c r="B334">
        <v>282</v>
      </c>
      <c r="C334"/>
      <c r="D334">
        <v>4</v>
      </c>
      <c r="E334" t="s">
        <v>11</v>
      </c>
      <c r="F334">
        <v>50</v>
      </c>
      <c r="G334">
        <v>2.5</v>
      </c>
      <c r="H334" s="64" t="s">
        <v>196</v>
      </c>
      <c r="I334" s="1">
        <v>42376</v>
      </c>
      <c r="J334"/>
      <c r="K334"/>
      <c r="L334" s="2"/>
      <c r="M334"/>
      <c r="N334"/>
      <c r="O334" s="2"/>
      <c r="P334"/>
      <c r="Q334"/>
      <c r="R334"/>
      <c r="S334"/>
      <c r="T334">
        <v>47.69</v>
      </c>
      <c r="U334">
        <v>5.9</v>
      </c>
      <c r="V334" s="2">
        <f t="shared" si="23"/>
        <v>0.12371566366114491</v>
      </c>
      <c r="W334">
        <v>1.04</v>
      </c>
      <c r="X334">
        <f>W334*(10000/1.2375)</f>
        <v>8404.0404040404046</v>
      </c>
      <c r="Y334" s="2">
        <f t="shared" si="24"/>
        <v>0.12371566366114491</v>
      </c>
      <c r="Z334">
        <f t="shared" si="25"/>
        <v>1039.711436020935</v>
      </c>
      <c r="AA334"/>
    </row>
    <row r="335" spans="1:27" s="16" customFormat="1" x14ac:dyDescent="0.25">
      <c r="A335" s="77" t="s">
        <v>200</v>
      </c>
      <c r="B335">
        <v>25</v>
      </c>
      <c r="C335"/>
      <c r="D335">
        <v>1</v>
      </c>
      <c r="E335" t="s">
        <v>11</v>
      </c>
      <c r="F335">
        <v>200</v>
      </c>
      <c r="G335">
        <v>2.6</v>
      </c>
      <c r="H335" s="64" t="s">
        <v>196</v>
      </c>
      <c r="I335" s="1">
        <v>42404</v>
      </c>
      <c r="J335"/>
      <c r="K335"/>
      <c r="L335" s="2"/>
      <c r="M335"/>
      <c r="N335"/>
      <c r="O335" s="2"/>
      <c r="P335"/>
      <c r="Q335"/>
      <c r="R335"/>
      <c r="S335"/>
      <c r="T335">
        <v>66.37</v>
      </c>
      <c r="U335">
        <v>6.81</v>
      </c>
      <c r="V335" s="2">
        <f t="shared" si="23"/>
        <v>0.10260659936718396</v>
      </c>
      <c r="W335">
        <v>1.57</v>
      </c>
      <c r="X335">
        <f>W335*(10000/1.18125)</f>
        <v>13291.005291005293</v>
      </c>
      <c r="Y335" s="2">
        <f t="shared" si="24"/>
        <v>0.10260659936718396</v>
      </c>
      <c r="Z335">
        <f t="shared" si="25"/>
        <v>1363.7448550813024</v>
      </c>
      <c r="AA335"/>
    </row>
    <row r="336" spans="1:27" s="16" customFormat="1" x14ac:dyDescent="0.25">
      <c r="A336" s="77" t="s">
        <v>201</v>
      </c>
      <c r="B336">
        <v>26</v>
      </c>
      <c r="C336"/>
      <c r="D336">
        <v>1</v>
      </c>
      <c r="E336" t="s">
        <v>11</v>
      </c>
      <c r="F336">
        <v>500</v>
      </c>
      <c r="G336">
        <v>2.6</v>
      </c>
      <c r="H336" s="64" t="s">
        <v>196</v>
      </c>
      <c r="I336" s="1">
        <v>42404</v>
      </c>
      <c r="J336"/>
      <c r="K336"/>
      <c r="L336" s="2"/>
      <c r="M336"/>
      <c r="N336"/>
      <c r="O336" s="2"/>
      <c r="P336"/>
      <c r="Q336"/>
      <c r="R336"/>
      <c r="S336"/>
      <c r="T336">
        <v>63.17</v>
      </c>
      <c r="U336">
        <v>6.67</v>
      </c>
      <c r="V336" s="2">
        <f t="shared" si="23"/>
        <v>0.10558809561500712</v>
      </c>
      <c r="W336">
        <v>1.22</v>
      </c>
      <c r="X336">
        <f>W336*(10000/1.18125)</f>
        <v>10328.042328042327</v>
      </c>
      <c r="Y336" s="2">
        <f t="shared" si="24"/>
        <v>0.10558809561500712</v>
      </c>
      <c r="Z336">
        <f t="shared" si="25"/>
        <v>1090.518320849174</v>
      </c>
      <c r="AA336"/>
    </row>
    <row r="337" spans="1:27" s="16" customFormat="1" x14ac:dyDescent="0.25">
      <c r="A337" s="77" t="s">
        <v>198</v>
      </c>
      <c r="B337">
        <v>27</v>
      </c>
      <c r="C337"/>
      <c r="D337">
        <v>1</v>
      </c>
      <c r="E337" t="s">
        <v>11</v>
      </c>
      <c r="F337">
        <v>0</v>
      </c>
      <c r="G337">
        <v>2.6</v>
      </c>
      <c r="H337" s="64" t="s">
        <v>196</v>
      </c>
      <c r="I337" s="1">
        <v>42404</v>
      </c>
      <c r="J337"/>
      <c r="K337"/>
      <c r="L337" s="2"/>
      <c r="M337"/>
      <c r="N337"/>
      <c r="O337" s="2"/>
      <c r="P337"/>
      <c r="Q337"/>
      <c r="R337"/>
      <c r="S337"/>
      <c r="T337">
        <v>57.1</v>
      </c>
      <c r="U337">
        <v>6.17</v>
      </c>
      <c r="V337" s="2">
        <f t="shared" si="23"/>
        <v>0.10805604203152364</v>
      </c>
      <c r="W337">
        <v>1.1499999999999999</v>
      </c>
      <c r="X337">
        <f>W337*(10000/1.18125)</f>
        <v>9735.4497354497344</v>
      </c>
      <c r="Y337" s="2">
        <f t="shared" si="24"/>
        <v>0.10805604203152364</v>
      </c>
      <c r="Z337">
        <f t="shared" si="25"/>
        <v>1051.9741658095422</v>
      </c>
      <c r="AA337"/>
    </row>
    <row r="338" spans="1:27" s="16" customFormat="1" x14ac:dyDescent="0.25">
      <c r="A338" s="77" t="s">
        <v>202</v>
      </c>
      <c r="B338">
        <v>28</v>
      </c>
      <c r="C338"/>
      <c r="D338">
        <v>1</v>
      </c>
      <c r="E338" t="s">
        <v>11</v>
      </c>
      <c r="F338">
        <v>100</v>
      </c>
      <c r="G338">
        <v>2.6</v>
      </c>
      <c r="H338" s="64" t="s">
        <v>196</v>
      </c>
      <c r="I338" s="1">
        <v>42404</v>
      </c>
      <c r="J338"/>
      <c r="K338"/>
      <c r="L338" s="2"/>
      <c r="M338"/>
      <c r="N338"/>
      <c r="O338" s="2"/>
      <c r="P338"/>
      <c r="Q338"/>
      <c r="R338"/>
      <c r="S338"/>
      <c r="T338">
        <v>65.25</v>
      </c>
      <c r="U338">
        <v>6.65</v>
      </c>
      <c r="V338" s="2">
        <f t="shared" si="23"/>
        <v>0.10191570881226054</v>
      </c>
      <c r="W338">
        <v>1.56</v>
      </c>
      <c r="X338">
        <f>W338*(10000/1.18125)</f>
        <v>13206.349206349207</v>
      </c>
      <c r="Y338" s="2">
        <f t="shared" si="24"/>
        <v>0.10191570881226054</v>
      </c>
      <c r="Z338">
        <f t="shared" si="25"/>
        <v>1345.9344401873138</v>
      </c>
      <c r="AA338"/>
    </row>
    <row r="339" spans="1:27" s="16" customFormat="1" x14ac:dyDescent="0.25">
      <c r="A339" s="77" t="s">
        <v>203</v>
      </c>
      <c r="B339">
        <v>29</v>
      </c>
      <c r="C339"/>
      <c r="D339">
        <v>1</v>
      </c>
      <c r="E339" t="s">
        <v>11</v>
      </c>
      <c r="F339">
        <v>350</v>
      </c>
      <c r="G339">
        <v>2.6</v>
      </c>
      <c r="H339" s="64" t="s">
        <v>196</v>
      </c>
      <c r="I339" s="1">
        <v>42404</v>
      </c>
      <c r="J339"/>
      <c r="K339"/>
      <c r="L339" s="2"/>
      <c r="M339"/>
      <c r="N339"/>
      <c r="O339" s="2"/>
      <c r="P339"/>
      <c r="Q339"/>
      <c r="R339"/>
      <c r="S339"/>
      <c r="T339">
        <v>45.93</v>
      </c>
      <c r="U339">
        <v>5.34</v>
      </c>
      <c r="V339" s="2">
        <f t="shared" si="23"/>
        <v>0.11626387981711299</v>
      </c>
      <c r="W339">
        <v>1.25</v>
      </c>
      <c r="X339">
        <f>W339*(10000/1.18125)</f>
        <v>10582.010582010582</v>
      </c>
      <c r="Y339" s="2">
        <f t="shared" si="24"/>
        <v>0.11626387981711299</v>
      </c>
      <c r="Z339">
        <f t="shared" si="25"/>
        <v>1230.3056065302962</v>
      </c>
      <c r="AA339"/>
    </row>
    <row r="340" spans="1:27" s="16" customFormat="1" x14ac:dyDescent="0.25">
      <c r="A340" s="77" t="s">
        <v>204</v>
      </c>
      <c r="B340">
        <v>30</v>
      </c>
      <c r="C340"/>
      <c r="D340">
        <v>1</v>
      </c>
      <c r="E340" t="s">
        <v>11</v>
      </c>
      <c r="F340">
        <v>50</v>
      </c>
      <c r="G340">
        <v>2.6</v>
      </c>
      <c r="H340" s="64" t="s">
        <v>196</v>
      </c>
      <c r="I340" s="1">
        <v>42404</v>
      </c>
      <c r="J340"/>
      <c r="K340"/>
      <c r="L340" s="2"/>
      <c r="M340"/>
      <c r="N340"/>
      <c r="O340" s="2"/>
      <c r="P340"/>
      <c r="Q340"/>
      <c r="R340"/>
      <c r="S340"/>
      <c r="T340">
        <v>73.33</v>
      </c>
      <c r="U340">
        <v>5.12</v>
      </c>
      <c r="V340" s="2">
        <f t="shared" si="23"/>
        <v>6.9821355516159825E-2</v>
      </c>
      <c r="W340">
        <v>1.38</v>
      </c>
      <c r="X340">
        <f>W340*(10000/1.2375)</f>
        <v>11151.51515151515</v>
      </c>
      <c r="Y340" s="2">
        <f t="shared" si="24"/>
        <v>6.9821355516159825E-2</v>
      </c>
      <c r="Z340">
        <f t="shared" si="25"/>
        <v>778.6139039377822</v>
      </c>
      <c r="AA340"/>
    </row>
    <row r="341" spans="1:27" s="16" customFormat="1" x14ac:dyDescent="0.25">
      <c r="A341" s="77" t="s">
        <v>201</v>
      </c>
      <c r="B341">
        <v>115</v>
      </c>
      <c r="C341"/>
      <c r="D341">
        <v>2</v>
      </c>
      <c r="E341" t="s">
        <v>11</v>
      </c>
      <c r="F341">
        <v>500</v>
      </c>
      <c r="G341">
        <v>2.6</v>
      </c>
      <c r="H341" s="64" t="s">
        <v>196</v>
      </c>
      <c r="I341" s="1">
        <v>42404</v>
      </c>
      <c r="J341"/>
      <c r="K341"/>
      <c r="L341" s="2"/>
      <c r="M341"/>
      <c r="N341"/>
      <c r="O341" s="2"/>
      <c r="P341"/>
      <c r="Q341"/>
      <c r="R341"/>
      <c r="S341"/>
      <c r="T341">
        <v>85.01</v>
      </c>
      <c r="U341">
        <v>9.7799999999999994</v>
      </c>
      <c r="V341" s="2">
        <f t="shared" si="23"/>
        <v>0.11504528878955415</v>
      </c>
      <c r="W341">
        <v>0.93</v>
      </c>
      <c r="X341">
        <f>W341*(10000/1.18125)</f>
        <v>7873.0158730158737</v>
      </c>
      <c r="Y341" s="2">
        <f t="shared" si="24"/>
        <v>0.11504528878955415</v>
      </c>
      <c r="Z341">
        <f t="shared" si="25"/>
        <v>905.753384755855</v>
      </c>
      <c r="AA341"/>
    </row>
    <row r="342" spans="1:27" s="16" customFormat="1" x14ac:dyDescent="0.25">
      <c r="A342" s="77" t="s">
        <v>198</v>
      </c>
      <c r="B342">
        <v>116</v>
      </c>
      <c r="C342"/>
      <c r="D342">
        <v>2</v>
      </c>
      <c r="E342" t="s">
        <v>11</v>
      </c>
      <c r="F342">
        <v>0</v>
      </c>
      <c r="G342">
        <v>2.6</v>
      </c>
      <c r="H342" s="64" t="s">
        <v>196</v>
      </c>
      <c r="I342" s="1">
        <v>42404</v>
      </c>
      <c r="J342"/>
      <c r="K342"/>
      <c r="L342" s="2"/>
      <c r="M342"/>
      <c r="N342"/>
      <c r="O342" s="2"/>
      <c r="P342"/>
      <c r="Q342"/>
      <c r="R342"/>
      <c r="S342"/>
      <c r="T342">
        <v>62.61</v>
      </c>
      <c r="U342">
        <v>6.79</v>
      </c>
      <c r="V342" s="2">
        <f t="shared" si="23"/>
        <v>0.10844912953202364</v>
      </c>
      <c r="W342">
        <v>0.92</v>
      </c>
      <c r="X342">
        <f>W342*(10000/1.18125)</f>
        <v>7788.3597883597886</v>
      </c>
      <c r="Y342" s="2">
        <f t="shared" si="24"/>
        <v>0.10844912953202364</v>
      </c>
      <c r="Z342">
        <f t="shared" si="25"/>
        <v>844.64083952983492</v>
      </c>
      <c r="AA342"/>
    </row>
    <row r="343" spans="1:27" s="16" customFormat="1" x14ac:dyDescent="0.25">
      <c r="A343" s="77" t="s">
        <v>203</v>
      </c>
      <c r="B343">
        <v>117</v>
      </c>
      <c r="C343"/>
      <c r="D343">
        <v>2</v>
      </c>
      <c r="E343" t="s">
        <v>11</v>
      </c>
      <c r="F343">
        <v>350</v>
      </c>
      <c r="G343">
        <v>2.6</v>
      </c>
      <c r="H343" s="64" t="s">
        <v>196</v>
      </c>
      <c r="I343" s="1">
        <v>42404</v>
      </c>
      <c r="J343"/>
      <c r="K343"/>
      <c r="L343" s="2"/>
      <c r="M343"/>
      <c r="N343"/>
      <c r="O343" s="2"/>
      <c r="P343"/>
      <c r="Q343"/>
      <c r="R343"/>
      <c r="S343"/>
      <c r="T343">
        <v>63.11</v>
      </c>
      <c r="U343">
        <v>5.83</v>
      </c>
      <c r="V343" s="2">
        <f t="shared" si="23"/>
        <v>9.2378386943432103E-2</v>
      </c>
      <c r="W343">
        <v>1.21</v>
      </c>
      <c r="X343">
        <f>W343*(10000/1.18125)</f>
        <v>10243.386243386243</v>
      </c>
      <c r="Y343" s="2">
        <f t="shared" si="24"/>
        <v>9.2378386943432103E-2</v>
      </c>
      <c r="Z343">
        <f t="shared" si="25"/>
        <v>946.2674980025638</v>
      </c>
      <c r="AA343"/>
    </row>
    <row r="344" spans="1:27" s="16" customFormat="1" x14ac:dyDescent="0.25">
      <c r="A344" s="77" t="s">
        <v>202</v>
      </c>
      <c r="B344">
        <v>118</v>
      </c>
      <c r="C344"/>
      <c r="D344">
        <v>2</v>
      </c>
      <c r="E344" t="s">
        <v>11</v>
      </c>
      <c r="F344">
        <v>100</v>
      </c>
      <c r="G344">
        <v>2.6</v>
      </c>
      <c r="H344" s="64" t="s">
        <v>196</v>
      </c>
      <c r="I344" s="1">
        <v>42404</v>
      </c>
      <c r="J344"/>
      <c r="K344"/>
      <c r="L344" s="2"/>
      <c r="M344"/>
      <c r="N344"/>
      <c r="O344" s="2"/>
      <c r="P344"/>
      <c r="Q344"/>
      <c r="R344"/>
      <c r="S344"/>
      <c r="T344">
        <v>64.52</v>
      </c>
      <c r="U344">
        <v>6.81</v>
      </c>
      <c r="V344" s="2">
        <f t="shared" si="23"/>
        <v>0.10554866707997521</v>
      </c>
      <c r="W344">
        <v>0.87</v>
      </c>
      <c r="X344">
        <f>W344*(10000/1.18125)</f>
        <v>7365.0793650793648</v>
      </c>
      <c r="Y344" s="2">
        <f t="shared" si="24"/>
        <v>0.10554866707997521</v>
      </c>
      <c r="Z344">
        <f t="shared" si="25"/>
        <v>777.37430992235704</v>
      </c>
      <c r="AA344"/>
    </row>
    <row r="345" spans="1:27" s="16" customFormat="1" x14ac:dyDescent="0.25">
      <c r="A345" s="77" t="s">
        <v>204</v>
      </c>
      <c r="B345">
        <v>119</v>
      </c>
      <c r="C345"/>
      <c r="D345">
        <v>2</v>
      </c>
      <c r="E345" t="s">
        <v>11</v>
      </c>
      <c r="F345">
        <v>50</v>
      </c>
      <c r="G345">
        <v>2.6</v>
      </c>
      <c r="H345" s="64" t="s">
        <v>196</v>
      </c>
      <c r="I345" s="1">
        <v>42404</v>
      </c>
      <c r="J345"/>
      <c r="K345"/>
      <c r="L345" s="2"/>
      <c r="M345"/>
      <c r="N345"/>
      <c r="O345" s="2"/>
      <c r="P345"/>
      <c r="Q345"/>
      <c r="R345"/>
      <c r="S345"/>
      <c r="T345">
        <v>65.260000000000005</v>
      </c>
      <c r="U345">
        <v>6.77</v>
      </c>
      <c r="V345" s="2">
        <f t="shared" si="23"/>
        <v>0.10373889059148021</v>
      </c>
      <c r="W345">
        <v>0.6</v>
      </c>
      <c r="X345">
        <f>W345*(10000/1.18125)</f>
        <v>5079.3650793650795</v>
      </c>
      <c r="Y345" s="2">
        <f t="shared" si="24"/>
        <v>0.10373889059148021</v>
      </c>
      <c r="Z345">
        <f t="shared" si="25"/>
        <v>526.92769824243919</v>
      </c>
      <c r="AA345"/>
    </row>
    <row r="346" spans="1:27" s="16" customFormat="1" x14ac:dyDescent="0.25">
      <c r="A346" s="77" t="s">
        <v>200</v>
      </c>
      <c r="B346">
        <v>120</v>
      </c>
      <c r="C346"/>
      <c r="D346">
        <v>2</v>
      </c>
      <c r="E346" t="s">
        <v>11</v>
      </c>
      <c r="F346">
        <v>200</v>
      </c>
      <c r="G346">
        <v>2.6</v>
      </c>
      <c r="H346" s="64" t="s">
        <v>196</v>
      </c>
      <c r="I346" s="1">
        <v>42404</v>
      </c>
      <c r="J346"/>
      <c r="K346"/>
      <c r="L346" s="2"/>
      <c r="M346"/>
      <c r="N346"/>
      <c r="O346" s="2"/>
      <c r="P346"/>
      <c r="Q346"/>
      <c r="R346"/>
      <c r="S346"/>
      <c r="T346">
        <v>58.84</v>
      </c>
      <c r="U346">
        <v>5.45</v>
      </c>
      <c r="V346" s="2">
        <f t="shared" si="23"/>
        <v>9.2624065261726715E-2</v>
      </c>
      <c r="W346">
        <v>1.39</v>
      </c>
      <c r="X346">
        <f>W346*(10000/1.2375)</f>
        <v>11232.323232323231</v>
      </c>
      <c r="Y346" s="2">
        <f t="shared" ref="Y346:Y377" si="26">V346</f>
        <v>9.2624065261726715E-2</v>
      </c>
      <c r="Z346">
        <f t="shared" si="25"/>
        <v>1040.3834401115162</v>
      </c>
      <c r="AA346"/>
    </row>
    <row r="347" spans="1:27" s="16" customFormat="1" x14ac:dyDescent="0.25">
      <c r="A347" s="77" t="s">
        <v>204</v>
      </c>
      <c r="B347">
        <v>145</v>
      </c>
      <c r="C347"/>
      <c r="D347">
        <v>3</v>
      </c>
      <c r="E347" t="s">
        <v>11</v>
      </c>
      <c r="F347">
        <v>50</v>
      </c>
      <c r="G347">
        <v>2.6</v>
      </c>
      <c r="H347" s="64" t="s">
        <v>196</v>
      </c>
      <c r="I347" s="1">
        <v>42404</v>
      </c>
      <c r="J347"/>
      <c r="K347"/>
      <c r="L347" s="2"/>
      <c r="M347"/>
      <c r="N347"/>
      <c r="O347" s="2"/>
      <c r="P347"/>
      <c r="Q347"/>
      <c r="R347"/>
      <c r="S347"/>
      <c r="T347">
        <v>72.489999999999995</v>
      </c>
      <c r="U347">
        <v>8.0399999999999991</v>
      </c>
      <c r="V347" s="2">
        <f t="shared" si="23"/>
        <v>0.11091184991033246</v>
      </c>
      <c r="W347">
        <v>0.85</v>
      </c>
      <c r="X347">
        <f>W347*(10000/1.18125)</f>
        <v>7195.7671957671955</v>
      </c>
      <c r="Y347" s="2">
        <f t="shared" si="26"/>
        <v>0.11091184991033246</v>
      </c>
      <c r="Z347">
        <f t="shared" si="25"/>
        <v>798.09585120662507</v>
      </c>
      <c r="AA347"/>
    </row>
    <row r="348" spans="1:27" s="16" customFormat="1" x14ac:dyDescent="0.25">
      <c r="A348" s="77" t="s">
        <v>201</v>
      </c>
      <c r="B348">
        <v>146</v>
      </c>
      <c r="C348"/>
      <c r="D348">
        <v>3</v>
      </c>
      <c r="E348" t="s">
        <v>11</v>
      </c>
      <c r="F348">
        <v>500</v>
      </c>
      <c r="G348">
        <v>2.6</v>
      </c>
      <c r="H348" s="64" t="s">
        <v>196</v>
      </c>
      <c r="I348" s="1">
        <v>42404</v>
      </c>
      <c r="J348"/>
      <c r="K348"/>
      <c r="L348" s="2"/>
      <c r="M348"/>
      <c r="N348"/>
      <c r="O348" s="2"/>
      <c r="P348"/>
      <c r="Q348"/>
      <c r="R348"/>
      <c r="S348"/>
      <c r="T348">
        <v>59.11</v>
      </c>
      <c r="U348">
        <v>6.51</v>
      </c>
      <c r="V348" s="2">
        <f t="shared" si="23"/>
        <v>0.11013364912874302</v>
      </c>
      <c r="W348">
        <v>0.66</v>
      </c>
      <c r="X348">
        <f>W348*(10000/1.18125)</f>
        <v>5587.3015873015875</v>
      </c>
      <c r="Y348" s="2">
        <f t="shared" si="26"/>
        <v>0.11013364912874302</v>
      </c>
      <c r="Z348">
        <f t="shared" si="25"/>
        <v>615.34991259234198</v>
      </c>
      <c r="AA348"/>
    </row>
    <row r="349" spans="1:27" s="16" customFormat="1" x14ac:dyDescent="0.25">
      <c r="A349" s="77" t="s">
        <v>198</v>
      </c>
      <c r="B349">
        <v>147</v>
      </c>
      <c r="C349"/>
      <c r="D349">
        <v>3</v>
      </c>
      <c r="E349" t="s">
        <v>11</v>
      </c>
      <c r="F349">
        <v>0</v>
      </c>
      <c r="G349">
        <v>2.6</v>
      </c>
      <c r="H349" s="64" t="s">
        <v>196</v>
      </c>
      <c r="I349" s="1">
        <v>42404</v>
      </c>
      <c r="J349"/>
      <c r="K349"/>
      <c r="L349" s="2"/>
      <c r="M349"/>
      <c r="N349"/>
      <c r="O349" s="2"/>
      <c r="P349"/>
      <c r="Q349"/>
      <c r="R349"/>
      <c r="S349"/>
      <c r="T349">
        <v>72.540000000000006</v>
      </c>
      <c r="U349">
        <v>6.75</v>
      </c>
      <c r="V349" s="2">
        <f t="shared" si="23"/>
        <v>9.3052109181141429E-2</v>
      </c>
      <c r="W349">
        <v>0.54</v>
      </c>
      <c r="X349">
        <f>W349*(10000/1.18125)</f>
        <v>4571.4285714285716</v>
      </c>
      <c r="Y349" s="2">
        <f t="shared" si="26"/>
        <v>9.3052109181141429E-2</v>
      </c>
      <c r="Z349">
        <f t="shared" si="25"/>
        <v>425.38107054236082</v>
      </c>
      <c r="AA349"/>
    </row>
    <row r="350" spans="1:27" s="16" customFormat="1" x14ac:dyDescent="0.25">
      <c r="A350" s="77" t="s">
        <v>200</v>
      </c>
      <c r="B350">
        <v>148</v>
      </c>
      <c r="C350"/>
      <c r="D350">
        <v>3</v>
      </c>
      <c r="E350" t="s">
        <v>11</v>
      </c>
      <c r="F350">
        <v>200</v>
      </c>
      <c r="G350">
        <v>2.6</v>
      </c>
      <c r="H350" s="64" t="s">
        <v>196</v>
      </c>
      <c r="I350" s="1">
        <v>42404</v>
      </c>
      <c r="J350"/>
      <c r="K350"/>
      <c r="L350" s="2"/>
      <c r="M350"/>
      <c r="N350"/>
      <c r="O350" s="2"/>
      <c r="P350"/>
      <c r="Q350"/>
      <c r="R350"/>
      <c r="S350"/>
      <c r="T350">
        <v>64</v>
      </c>
      <c r="U350">
        <v>6.73</v>
      </c>
      <c r="V350" s="2">
        <f t="shared" si="23"/>
        <v>0.10515625000000001</v>
      </c>
      <c r="W350">
        <v>1.06</v>
      </c>
      <c r="X350">
        <f>W350*(10000/1.18125)</f>
        <v>8973.5449735449747</v>
      </c>
      <c r="Y350" s="2">
        <f t="shared" si="26"/>
        <v>0.10515625000000001</v>
      </c>
      <c r="Z350">
        <f t="shared" si="25"/>
        <v>943.62433862433886</v>
      </c>
      <c r="AA350"/>
    </row>
    <row r="351" spans="1:27" s="16" customFormat="1" x14ac:dyDescent="0.25">
      <c r="A351" s="77" t="s">
        <v>203</v>
      </c>
      <c r="B351">
        <v>149</v>
      </c>
      <c r="C351"/>
      <c r="D351">
        <v>3</v>
      </c>
      <c r="E351" t="s">
        <v>11</v>
      </c>
      <c r="F351">
        <v>350</v>
      </c>
      <c r="G351">
        <v>2.6</v>
      </c>
      <c r="H351" s="64" t="s">
        <v>196</v>
      </c>
      <c r="I351" s="1">
        <v>42404</v>
      </c>
      <c r="J351"/>
      <c r="K351"/>
      <c r="L351" s="2"/>
      <c r="M351"/>
      <c r="N351"/>
      <c r="O351" s="2"/>
      <c r="P351"/>
      <c r="Q351"/>
      <c r="R351"/>
      <c r="S351"/>
      <c r="T351">
        <v>71.489999999999995</v>
      </c>
      <c r="U351">
        <v>13.66</v>
      </c>
      <c r="V351" s="2">
        <f t="shared" si="23"/>
        <v>0.1910756749195692</v>
      </c>
      <c r="W351">
        <v>0.73</v>
      </c>
      <c r="X351">
        <f>W351*(10000/1.18125)</f>
        <v>6179.8941798941796</v>
      </c>
      <c r="Y351" s="2">
        <f t="shared" si="26"/>
        <v>0.1910756749195692</v>
      </c>
      <c r="Z351">
        <f t="shared" si="25"/>
        <v>1180.8274513547979</v>
      </c>
      <c r="AA351" t="s">
        <v>14</v>
      </c>
    </row>
    <row r="352" spans="1:27" s="16" customFormat="1" x14ac:dyDescent="0.25">
      <c r="A352" s="77" t="s">
        <v>202</v>
      </c>
      <c r="B352">
        <v>150</v>
      </c>
      <c r="C352"/>
      <c r="D352">
        <v>3</v>
      </c>
      <c r="E352" t="s">
        <v>11</v>
      </c>
      <c r="F352">
        <v>100</v>
      </c>
      <c r="G352">
        <v>2.6</v>
      </c>
      <c r="H352" s="64" t="s">
        <v>196</v>
      </c>
      <c r="I352" s="1">
        <v>42404</v>
      </c>
      <c r="J352"/>
      <c r="K352"/>
      <c r="L352" s="2"/>
      <c r="M352"/>
      <c r="N352"/>
      <c r="O352" s="2"/>
      <c r="P352"/>
      <c r="Q352"/>
      <c r="R352"/>
      <c r="S352"/>
      <c r="T352">
        <v>65.209999999999994</v>
      </c>
      <c r="U352">
        <v>6.37</v>
      </c>
      <c r="V352" s="2">
        <f t="shared" si="23"/>
        <v>9.7684404232479691E-2</v>
      </c>
      <c r="W352"/>
      <c r="X352"/>
      <c r="Y352" s="2">
        <f t="shared" si="26"/>
        <v>9.7684404232479691E-2</v>
      </c>
      <c r="Z352"/>
      <c r="AA352"/>
    </row>
    <row r="353" spans="1:27" s="16" customFormat="1" x14ac:dyDescent="0.25">
      <c r="A353" s="77" t="s">
        <v>203</v>
      </c>
      <c r="B353">
        <v>277</v>
      </c>
      <c r="C353"/>
      <c r="D353">
        <v>4</v>
      </c>
      <c r="E353" t="s">
        <v>11</v>
      </c>
      <c r="F353">
        <v>350</v>
      </c>
      <c r="G353">
        <v>2.6</v>
      </c>
      <c r="H353" s="64" t="s">
        <v>196</v>
      </c>
      <c r="I353" s="1">
        <v>42404</v>
      </c>
      <c r="J353"/>
      <c r="K353"/>
      <c r="L353" s="2"/>
      <c r="M353"/>
      <c r="N353"/>
      <c r="O353" s="2"/>
      <c r="P353"/>
      <c r="Q353"/>
      <c r="R353"/>
      <c r="S353"/>
      <c r="T353">
        <v>46.68</v>
      </c>
      <c r="U353">
        <v>6.4</v>
      </c>
      <c r="V353" s="2">
        <f t="shared" si="23"/>
        <v>0.13710368466152528</v>
      </c>
      <c r="W353">
        <v>0.87</v>
      </c>
      <c r="X353">
        <f>W353*(10000/1.18125)</f>
        <v>7365.0793650793648</v>
      </c>
      <c r="Y353" s="2">
        <f t="shared" si="26"/>
        <v>0.13710368466152528</v>
      </c>
      <c r="Z353">
        <f t="shared" ref="Z353:Z384" si="27">(X353*Y353)</f>
        <v>1009.7795187769481</v>
      </c>
      <c r="AA353"/>
    </row>
    <row r="354" spans="1:27" s="16" customFormat="1" x14ac:dyDescent="0.25">
      <c r="A354" s="77" t="s">
        <v>200</v>
      </c>
      <c r="B354">
        <v>278</v>
      </c>
      <c r="C354"/>
      <c r="D354">
        <v>4</v>
      </c>
      <c r="E354" t="s">
        <v>11</v>
      </c>
      <c r="F354">
        <v>200</v>
      </c>
      <c r="G354">
        <v>2.6</v>
      </c>
      <c r="H354" s="64" t="s">
        <v>196</v>
      </c>
      <c r="I354" s="1">
        <v>42404</v>
      </c>
      <c r="J354"/>
      <c r="K354"/>
      <c r="L354" s="2"/>
      <c r="M354"/>
      <c r="N354"/>
      <c r="O354" s="2"/>
      <c r="P354"/>
      <c r="Q354"/>
      <c r="R354"/>
      <c r="S354"/>
      <c r="T354">
        <v>92.04</v>
      </c>
      <c r="U354">
        <v>10.97</v>
      </c>
      <c r="V354" s="2">
        <f t="shared" si="23"/>
        <v>0.11918730986527597</v>
      </c>
      <c r="W354">
        <v>0.49</v>
      </c>
      <c r="X354">
        <f>W354*(10000/1.18125)</f>
        <v>4148.1481481481478</v>
      </c>
      <c r="Y354" s="2">
        <f t="shared" si="26"/>
        <v>0.11918730986527597</v>
      </c>
      <c r="Z354">
        <f t="shared" si="27"/>
        <v>494.40661870040395</v>
      </c>
      <c r="AA354"/>
    </row>
    <row r="355" spans="1:27" s="16" customFormat="1" x14ac:dyDescent="0.25">
      <c r="A355" s="77" t="s">
        <v>202</v>
      </c>
      <c r="B355">
        <v>279</v>
      </c>
      <c r="C355"/>
      <c r="D355">
        <v>4</v>
      </c>
      <c r="E355" t="s">
        <v>11</v>
      </c>
      <c r="F355">
        <v>100</v>
      </c>
      <c r="G355">
        <v>2.6</v>
      </c>
      <c r="H355" s="64" t="s">
        <v>196</v>
      </c>
      <c r="I355" s="1">
        <v>42404</v>
      </c>
      <c r="J355"/>
      <c r="K355"/>
      <c r="L355" s="2"/>
      <c r="M355"/>
      <c r="N355"/>
      <c r="O355" s="2"/>
      <c r="P355"/>
      <c r="Q355"/>
      <c r="R355"/>
      <c r="S355"/>
      <c r="T355">
        <v>94.88</v>
      </c>
      <c r="U355">
        <v>9.98</v>
      </c>
      <c r="V355" s="2">
        <f t="shared" si="23"/>
        <v>0.10518549747048905</v>
      </c>
      <c r="W355">
        <v>1.1200000000000001</v>
      </c>
      <c r="X355">
        <f>W355*(10000/1.18125)</f>
        <v>9481.4814814814818</v>
      </c>
      <c r="Y355" s="2">
        <f t="shared" si="26"/>
        <v>0.10518549747048905</v>
      </c>
      <c r="Z355">
        <f t="shared" si="27"/>
        <v>997.31434638685926</v>
      </c>
      <c r="AA355"/>
    </row>
    <row r="356" spans="1:27" s="16" customFormat="1" x14ac:dyDescent="0.25">
      <c r="A356" s="77" t="s">
        <v>201</v>
      </c>
      <c r="B356">
        <v>280</v>
      </c>
      <c r="C356"/>
      <c r="D356">
        <v>4</v>
      </c>
      <c r="E356" t="s">
        <v>11</v>
      </c>
      <c r="F356">
        <v>500</v>
      </c>
      <c r="G356">
        <v>2.6</v>
      </c>
      <c r="H356" s="64" t="s">
        <v>196</v>
      </c>
      <c r="I356" s="1">
        <v>42404</v>
      </c>
      <c r="J356"/>
      <c r="K356"/>
      <c r="L356" s="2"/>
      <c r="M356"/>
      <c r="N356"/>
      <c r="O356" s="2"/>
      <c r="P356"/>
      <c r="Q356"/>
      <c r="R356"/>
      <c r="S356"/>
      <c r="T356">
        <v>107.4</v>
      </c>
      <c r="U356">
        <v>13.78</v>
      </c>
      <c r="V356" s="2">
        <f t="shared" si="23"/>
        <v>0.12830540037243945</v>
      </c>
      <c r="W356">
        <v>0.45</v>
      </c>
      <c r="X356">
        <f>W356*(10000/1.18125)</f>
        <v>3809.5238095238096</v>
      </c>
      <c r="Y356" s="2">
        <f t="shared" si="26"/>
        <v>0.12830540037243945</v>
      </c>
      <c r="Z356">
        <f t="shared" si="27"/>
        <v>488.78247760929315</v>
      </c>
      <c r="AA356"/>
    </row>
    <row r="357" spans="1:27" s="16" customFormat="1" x14ac:dyDescent="0.25">
      <c r="A357" s="77" t="s">
        <v>198</v>
      </c>
      <c r="B357">
        <v>281</v>
      </c>
      <c r="C357"/>
      <c r="D357">
        <v>4</v>
      </c>
      <c r="E357" t="s">
        <v>11</v>
      </c>
      <c r="F357">
        <v>0</v>
      </c>
      <c r="G357">
        <v>2.6</v>
      </c>
      <c r="H357" s="64" t="s">
        <v>196</v>
      </c>
      <c r="I357" s="1">
        <v>42404</v>
      </c>
      <c r="J357"/>
      <c r="K357"/>
      <c r="L357" s="2"/>
      <c r="M357"/>
      <c r="N357"/>
      <c r="O357" s="2"/>
      <c r="P357"/>
      <c r="Q357"/>
      <c r="R357"/>
      <c r="S357"/>
      <c r="T357">
        <v>99.82</v>
      </c>
      <c r="U357">
        <v>10.87</v>
      </c>
      <c r="V357" s="2">
        <f t="shared" si="23"/>
        <v>0.10889601282308155</v>
      </c>
      <c r="W357">
        <v>0.66</v>
      </c>
      <c r="X357">
        <f>W357*(10000/1.18125)</f>
        <v>5587.3015873015875</v>
      </c>
      <c r="Y357" s="2">
        <f t="shared" si="26"/>
        <v>0.10889601282308155</v>
      </c>
      <c r="Z357">
        <f t="shared" si="27"/>
        <v>608.43486529721758</v>
      </c>
      <c r="AA357"/>
    </row>
    <row r="358" spans="1:27" s="16" customFormat="1" x14ac:dyDescent="0.25">
      <c r="A358" s="77" t="s">
        <v>204</v>
      </c>
      <c r="B358">
        <v>282</v>
      </c>
      <c r="C358"/>
      <c r="D358">
        <v>4</v>
      </c>
      <c r="E358" t="s">
        <v>11</v>
      </c>
      <c r="F358">
        <v>50</v>
      </c>
      <c r="G358">
        <v>2.6</v>
      </c>
      <c r="H358" s="64" t="s">
        <v>196</v>
      </c>
      <c r="I358" s="1">
        <v>42404</v>
      </c>
      <c r="J358"/>
      <c r="K358"/>
      <c r="L358" s="2"/>
      <c r="M358"/>
      <c r="N358"/>
      <c r="O358" s="2"/>
      <c r="P358"/>
      <c r="Q358"/>
      <c r="R358"/>
      <c r="S358"/>
      <c r="T358">
        <v>77.45</v>
      </c>
      <c r="U358">
        <v>8.68</v>
      </c>
      <c r="V358" s="2">
        <f t="shared" ref="V358:V407" si="28">U358/T358</f>
        <v>0.11207230471271787</v>
      </c>
      <c r="W358">
        <v>0.65</v>
      </c>
      <c r="X358">
        <f>W358*(10000/1.2375)</f>
        <v>5252.5252525252527</v>
      </c>
      <c r="Y358" s="2">
        <f t="shared" si="26"/>
        <v>0.11207230471271787</v>
      </c>
      <c r="Z358">
        <f t="shared" si="27"/>
        <v>588.66261061225543</v>
      </c>
      <c r="AA358"/>
    </row>
    <row r="359" spans="1:27" s="16" customFormat="1" ht="15.75" x14ac:dyDescent="0.25">
      <c r="A359" s="77" t="s">
        <v>200</v>
      </c>
      <c r="B359">
        <v>25</v>
      </c>
      <c r="C359"/>
      <c r="D359" s="3">
        <v>1</v>
      </c>
      <c r="E359" s="4" t="s">
        <v>11</v>
      </c>
      <c r="F359" s="4">
        <v>200</v>
      </c>
      <c r="G359">
        <v>2.8</v>
      </c>
      <c r="H359" s="64" t="s">
        <v>197</v>
      </c>
      <c r="I359" s="1">
        <v>42432</v>
      </c>
      <c r="J359"/>
      <c r="K359"/>
      <c r="L359" s="2"/>
      <c r="M359"/>
      <c r="N359"/>
      <c r="O359" s="2"/>
      <c r="P359"/>
      <c r="Q359"/>
      <c r="R359"/>
      <c r="S359"/>
      <c r="T359">
        <v>92.61</v>
      </c>
      <c r="U359">
        <v>11.58</v>
      </c>
      <c r="V359" s="2">
        <f t="shared" si="28"/>
        <v>0.12504049238743117</v>
      </c>
      <c r="W359">
        <v>0.47</v>
      </c>
      <c r="X359">
        <f>W359*(10000/1.18125)</f>
        <v>3978.8359788359789</v>
      </c>
      <c r="Y359" s="2">
        <f t="shared" si="26"/>
        <v>0.12504049238743117</v>
      </c>
      <c r="Z359">
        <f t="shared" si="27"/>
        <v>497.51560992247749</v>
      </c>
      <c r="AA359"/>
    </row>
    <row r="360" spans="1:27" s="16" customFormat="1" ht="15.75" x14ac:dyDescent="0.25">
      <c r="A360" s="77" t="s">
        <v>201</v>
      </c>
      <c r="B360">
        <v>26</v>
      </c>
      <c r="C360"/>
      <c r="D360" s="3">
        <v>1</v>
      </c>
      <c r="E360" s="4" t="s">
        <v>11</v>
      </c>
      <c r="F360" s="4">
        <v>500</v>
      </c>
      <c r="G360">
        <v>2.8</v>
      </c>
      <c r="H360" s="64" t="s">
        <v>197</v>
      </c>
      <c r="I360" s="1">
        <v>42432</v>
      </c>
      <c r="J360"/>
      <c r="K360"/>
      <c r="L360" s="2"/>
      <c r="M360"/>
      <c r="N360"/>
      <c r="O360" s="2"/>
      <c r="P360"/>
      <c r="Q360"/>
      <c r="R360"/>
      <c r="S360"/>
      <c r="T360">
        <v>105.06</v>
      </c>
      <c r="U360">
        <v>8.06</v>
      </c>
      <c r="V360" s="2">
        <f t="shared" si="28"/>
        <v>7.6718065867123555E-2</v>
      </c>
      <c r="W360">
        <v>1.1399999999999999</v>
      </c>
      <c r="X360">
        <f>W360*(10000/1.18125)</f>
        <v>9650.7936507936502</v>
      </c>
      <c r="Y360" s="2">
        <f t="shared" si="26"/>
        <v>7.6718065867123555E-2</v>
      </c>
      <c r="Z360">
        <f t="shared" si="27"/>
        <v>740.39022297160511</v>
      </c>
      <c r="AA360"/>
    </row>
    <row r="361" spans="1:27" s="16" customFormat="1" ht="15.75" x14ac:dyDescent="0.25">
      <c r="A361" s="77" t="s">
        <v>198</v>
      </c>
      <c r="B361">
        <v>27</v>
      </c>
      <c r="C361"/>
      <c r="D361" s="3">
        <v>1</v>
      </c>
      <c r="E361" s="4" t="s">
        <v>11</v>
      </c>
      <c r="F361" s="4">
        <v>0</v>
      </c>
      <c r="G361">
        <v>2.8</v>
      </c>
      <c r="H361" s="64" t="s">
        <v>197</v>
      </c>
      <c r="I361" s="1">
        <v>42432</v>
      </c>
      <c r="J361"/>
      <c r="K361"/>
      <c r="L361" s="2"/>
      <c r="M361"/>
      <c r="N361"/>
      <c r="O361" s="2"/>
      <c r="P361"/>
      <c r="Q361"/>
      <c r="R361"/>
      <c r="S361"/>
      <c r="T361">
        <v>102.74</v>
      </c>
      <c r="U361">
        <v>8.32</v>
      </c>
      <c r="V361" s="2">
        <f t="shared" si="28"/>
        <v>8.098111738368699E-2</v>
      </c>
      <c r="W361">
        <v>0.95</v>
      </c>
      <c r="X361">
        <f>W361*(10000/1.18125)</f>
        <v>8042.3280423280421</v>
      </c>
      <c r="Y361" s="2">
        <f t="shared" si="26"/>
        <v>8.098111738368699E-2</v>
      </c>
      <c r="Z361">
        <f t="shared" si="27"/>
        <v>651.27671123388473</v>
      </c>
      <c r="AA361"/>
    </row>
    <row r="362" spans="1:27" s="16" customFormat="1" ht="15.75" x14ac:dyDescent="0.25">
      <c r="A362" s="77" t="s">
        <v>202</v>
      </c>
      <c r="B362">
        <v>28</v>
      </c>
      <c r="C362"/>
      <c r="D362" s="3">
        <v>1</v>
      </c>
      <c r="E362" s="4" t="s">
        <v>11</v>
      </c>
      <c r="F362" s="4">
        <v>100</v>
      </c>
      <c r="G362">
        <v>2.8</v>
      </c>
      <c r="H362" s="64" t="s">
        <v>197</v>
      </c>
      <c r="I362" s="1">
        <v>42432</v>
      </c>
      <c r="J362"/>
      <c r="K362"/>
      <c r="L362" s="2"/>
      <c r="M362"/>
      <c r="N362"/>
      <c r="O362" s="2"/>
      <c r="P362"/>
      <c r="Q362"/>
      <c r="R362"/>
      <c r="S362"/>
      <c r="T362">
        <v>76.44</v>
      </c>
      <c r="U362">
        <v>5.91</v>
      </c>
      <c r="V362" s="2">
        <f t="shared" si="28"/>
        <v>7.7315541601255894E-2</v>
      </c>
      <c r="W362">
        <v>0.67</v>
      </c>
      <c r="X362">
        <f>W362*(10000/1.18125)</f>
        <v>5671.9576719576726</v>
      </c>
      <c r="Y362" s="2">
        <f t="shared" si="26"/>
        <v>7.7315541601255894E-2</v>
      </c>
      <c r="Z362">
        <f t="shared" si="27"/>
        <v>438.53047934680598</v>
      </c>
      <c r="AA362"/>
    </row>
    <row r="363" spans="1:27" s="16" customFormat="1" ht="15.75" x14ac:dyDescent="0.25">
      <c r="A363" s="77" t="s">
        <v>203</v>
      </c>
      <c r="B363">
        <v>29</v>
      </c>
      <c r="C363"/>
      <c r="D363" s="3">
        <v>1</v>
      </c>
      <c r="E363" s="4" t="s">
        <v>11</v>
      </c>
      <c r="F363" s="4">
        <v>350</v>
      </c>
      <c r="G363">
        <v>2.8</v>
      </c>
      <c r="H363" s="64" t="s">
        <v>197</v>
      </c>
      <c r="I363" s="1">
        <v>42432</v>
      </c>
      <c r="J363"/>
      <c r="K363"/>
      <c r="L363" s="2"/>
      <c r="M363"/>
      <c r="N363"/>
      <c r="O363" s="2"/>
      <c r="P363"/>
      <c r="Q363"/>
      <c r="R363"/>
      <c r="S363"/>
      <c r="T363">
        <v>113.26</v>
      </c>
      <c r="U363">
        <v>9.49</v>
      </c>
      <c r="V363" s="2">
        <f t="shared" si="28"/>
        <v>8.3789510859968219E-2</v>
      </c>
      <c r="W363">
        <v>0.85</v>
      </c>
      <c r="X363">
        <f>W363*(10000/1.18125)</f>
        <v>7195.7671957671955</v>
      </c>
      <c r="Y363" s="2">
        <f t="shared" si="26"/>
        <v>8.3789510859968219E-2</v>
      </c>
      <c r="Z363">
        <f t="shared" si="27"/>
        <v>602.92981359553846</v>
      </c>
      <c r="AA363"/>
    </row>
    <row r="364" spans="1:27" s="16" customFormat="1" ht="15.75" x14ac:dyDescent="0.25">
      <c r="A364" s="77" t="s">
        <v>204</v>
      </c>
      <c r="B364">
        <v>30</v>
      </c>
      <c r="C364"/>
      <c r="D364" s="3">
        <v>1</v>
      </c>
      <c r="E364" s="4" t="s">
        <v>11</v>
      </c>
      <c r="F364" s="4">
        <v>50</v>
      </c>
      <c r="G364">
        <v>2.8</v>
      </c>
      <c r="H364" s="64" t="s">
        <v>197</v>
      </c>
      <c r="I364" s="1">
        <v>42432</v>
      </c>
      <c r="J364"/>
      <c r="K364"/>
      <c r="L364" s="2"/>
      <c r="M364"/>
      <c r="N364"/>
      <c r="O364" s="2"/>
      <c r="P364"/>
      <c r="Q364"/>
      <c r="R364"/>
      <c r="S364"/>
      <c r="T364">
        <v>90.54</v>
      </c>
      <c r="U364">
        <v>6.85</v>
      </c>
      <c r="V364" s="2">
        <f t="shared" si="28"/>
        <v>7.565716810249612E-2</v>
      </c>
      <c r="W364">
        <v>1.08</v>
      </c>
      <c r="X364">
        <f>W364*(10000/1.2375)</f>
        <v>8727.2727272727279</v>
      </c>
      <c r="Y364" s="2">
        <f t="shared" si="26"/>
        <v>7.565716810249612E-2</v>
      </c>
      <c r="Z364">
        <f t="shared" si="27"/>
        <v>660.2807398036025</v>
      </c>
      <c r="AA364"/>
    </row>
    <row r="365" spans="1:27" s="16" customFormat="1" ht="15.75" x14ac:dyDescent="0.25">
      <c r="A365" s="77" t="s">
        <v>201</v>
      </c>
      <c r="B365">
        <v>115</v>
      </c>
      <c r="C365"/>
      <c r="D365" s="3">
        <v>2</v>
      </c>
      <c r="E365" s="4" t="s">
        <v>11</v>
      </c>
      <c r="F365" s="4">
        <v>500</v>
      </c>
      <c r="G365">
        <v>2.8</v>
      </c>
      <c r="H365" s="64" t="s">
        <v>197</v>
      </c>
      <c r="I365" s="1">
        <v>42432</v>
      </c>
      <c r="J365"/>
      <c r="K365"/>
      <c r="L365" s="2"/>
      <c r="M365"/>
      <c r="N365"/>
      <c r="O365" s="2"/>
      <c r="P365"/>
      <c r="Q365"/>
      <c r="R365"/>
      <c r="S365"/>
      <c r="T365">
        <v>84.51</v>
      </c>
      <c r="U365">
        <v>7.93</v>
      </c>
      <c r="V365" s="2">
        <f t="shared" si="28"/>
        <v>9.3835049106614596E-2</v>
      </c>
      <c r="W365">
        <v>0.89</v>
      </c>
      <c r="X365">
        <f>W365*(10000/1.18125)</f>
        <v>7534.3915343915351</v>
      </c>
      <c r="Y365" s="2">
        <f t="shared" si="26"/>
        <v>9.3835049106614596E-2</v>
      </c>
      <c r="Z365">
        <f t="shared" si="27"/>
        <v>706.98999961809102</v>
      </c>
      <c r="AA365"/>
    </row>
    <row r="366" spans="1:27" s="16" customFormat="1" ht="15.75" x14ac:dyDescent="0.25">
      <c r="A366" s="77" t="s">
        <v>198</v>
      </c>
      <c r="B366">
        <v>116</v>
      </c>
      <c r="C366"/>
      <c r="D366" s="3">
        <v>2</v>
      </c>
      <c r="E366" s="4" t="s">
        <v>11</v>
      </c>
      <c r="F366" s="4">
        <v>0</v>
      </c>
      <c r="G366">
        <v>2.8</v>
      </c>
      <c r="H366" s="64" t="s">
        <v>197</v>
      </c>
      <c r="I366" s="1">
        <v>42432</v>
      </c>
      <c r="J366"/>
      <c r="K366"/>
      <c r="L366" s="2"/>
      <c r="M366"/>
      <c r="N366"/>
      <c r="O366" s="2"/>
      <c r="P366"/>
      <c r="Q366"/>
      <c r="R366"/>
      <c r="S366"/>
      <c r="T366">
        <v>100.91</v>
      </c>
      <c r="U366">
        <v>8.06</v>
      </c>
      <c r="V366" s="2">
        <f t="shared" si="28"/>
        <v>7.9873154295907245E-2</v>
      </c>
      <c r="W366">
        <v>0.75</v>
      </c>
      <c r="X366">
        <f>W366*(10000/1.18125)</f>
        <v>6349.2063492063498</v>
      </c>
      <c r="Y366" s="2">
        <f t="shared" si="26"/>
        <v>7.9873154295907245E-2</v>
      </c>
      <c r="Z366">
        <f t="shared" si="27"/>
        <v>507.13113838671273</v>
      </c>
      <c r="AA366"/>
    </row>
    <row r="367" spans="1:27" s="16" customFormat="1" ht="15.75" x14ac:dyDescent="0.25">
      <c r="A367" s="77" t="s">
        <v>203</v>
      </c>
      <c r="B367">
        <v>117</v>
      </c>
      <c r="C367"/>
      <c r="D367" s="3">
        <v>2</v>
      </c>
      <c r="E367" s="4" t="s">
        <v>11</v>
      </c>
      <c r="F367" s="4">
        <v>350</v>
      </c>
      <c r="G367">
        <v>2.8</v>
      </c>
      <c r="H367" s="64" t="s">
        <v>197</v>
      </c>
      <c r="I367" s="1">
        <v>42432</v>
      </c>
      <c r="J367"/>
      <c r="K367"/>
      <c r="L367" s="2"/>
      <c r="M367"/>
      <c r="N367"/>
      <c r="O367" s="2"/>
      <c r="P367"/>
      <c r="Q367"/>
      <c r="R367"/>
      <c r="S367"/>
      <c r="T367">
        <v>99.31</v>
      </c>
      <c r="U367">
        <v>8.66</v>
      </c>
      <c r="V367" s="2">
        <f t="shared" si="28"/>
        <v>8.7201691672540535E-2</v>
      </c>
      <c r="W367">
        <v>0.77</v>
      </c>
      <c r="X367">
        <f>W367*(10000/1.18125)</f>
        <v>6518.5185185185192</v>
      </c>
      <c r="Y367" s="2">
        <f t="shared" si="26"/>
        <v>8.7201691672540535E-2</v>
      </c>
      <c r="Z367">
        <f t="shared" si="27"/>
        <v>568.42584201359762</v>
      </c>
      <c r="AA367"/>
    </row>
    <row r="368" spans="1:27" s="16" customFormat="1" ht="15.75" x14ac:dyDescent="0.25">
      <c r="A368" s="77" t="s">
        <v>202</v>
      </c>
      <c r="B368">
        <v>118</v>
      </c>
      <c r="C368"/>
      <c r="D368" s="3">
        <v>2</v>
      </c>
      <c r="E368" s="4" t="s">
        <v>11</v>
      </c>
      <c r="F368" s="4">
        <v>100</v>
      </c>
      <c r="G368">
        <v>2.8</v>
      </c>
      <c r="H368" s="64" t="s">
        <v>197</v>
      </c>
      <c r="I368" s="1">
        <v>42432</v>
      </c>
      <c r="J368"/>
      <c r="K368"/>
      <c r="L368" s="2"/>
      <c r="M368"/>
      <c r="N368"/>
      <c r="O368" s="2"/>
      <c r="P368"/>
      <c r="Q368"/>
      <c r="R368"/>
      <c r="S368"/>
      <c r="T368">
        <v>101.94</v>
      </c>
      <c r="U368">
        <v>8.76</v>
      </c>
      <c r="V368" s="2">
        <f t="shared" si="28"/>
        <v>8.5932901706886403E-2</v>
      </c>
      <c r="W368">
        <v>0.71</v>
      </c>
      <c r="X368">
        <f>W368*(10000/1.18125)</f>
        <v>6010.5820105820103</v>
      </c>
      <c r="Y368" s="2">
        <f t="shared" si="26"/>
        <v>8.5932901706886403E-2</v>
      </c>
      <c r="Z368">
        <f t="shared" si="27"/>
        <v>516.50675311652356</v>
      </c>
      <c r="AA368"/>
    </row>
    <row r="369" spans="1:27" s="16" customFormat="1" ht="15.75" x14ac:dyDescent="0.25">
      <c r="A369" s="77" t="s">
        <v>204</v>
      </c>
      <c r="B369">
        <v>119</v>
      </c>
      <c r="C369"/>
      <c r="D369" s="3">
        <v>2</v>
      </c>
      <c r="E369" s="4" t="s">
        <v>11</v>
      </c>
      <c r="F369" s="4">
        <v>50</v>
      </c>
      <c r="G369">
        <v>2.8</v>
      </c>
      <c r="H369" s="64" t="s">
        <v>197</v>
      </c>
      <c r="I369" s="1">
        <v>42432</v>
      </c>
      <c r="J369"/>
      <c r="K369"/>
      <c r="L369" s="2"/>
      <c r="M369"/>
      <c r="N369"/>
      <c r="O369" s="2"/>
      <c r="P369"/>
      <c r="Q369"/>
      <c r="R369"/>
      <c r="S369"/>
      <c r="T369">
        <v>116.56</v>
      </c>
      <c r="U369">
        <v>8.4600000000000009</v>
      </c>
      <c r="V369" s="2">
        <f t="shared" si="28"/>
        <v>7.2580645161290328E-2</v>
      </c>
      <c r="W369">
        <v>0.77</v>
      </c>
      <c r="X369">
        <f>W369*(10000/1.18125)</f>
        <v>6518.5185185185192</v>
      </c>
      <c r="Y369" s="2">
        <f t="shared" si="26"/>
        <v>7.2580645161290328E-2</v>
      </c>
      <c r="Z369">
        <f t="shared" si="27"/>
        <v>473.11827956989254</v>
      </c>
      <c r="AA369"/>
    </row>
    <row r="370" spans="1:27" s="16" customFormat="1" ht="15.75" x14ac:dyDescent="0.25">
      <c r="A370" s="77" t="s">
        <v>200</v>
      </c>
      <c r="B370">
        <v>120</v>
      </c>
      <c r="C370"/>
      <c r="D370" s="3">
        <v>2</v>
      </c>
      <c r="E370" s="4" t="s">
        <v>11</v>
      </c>
      <c r="F370" s="4">
        <v>200</v>
      </c>
      <c r="G370">
        <v>2.8</v>
      </c>
      <c r="H370" s="64" t="s">
        <v>197</v>
      </c>
      <c r="I370" s="1">
        <v>42432</v>
      </c>
      <c r="J370"/>
      <c r="K370"/>
      <c r="L370" s="2"/>
      <c r="M370"/>
      <c r="N370"/>
      <c r="O370" s="2"/>
      <c r="P370"/>
      <c r="Q370"/>
      <c r="R370"/>
      <c r="S370"/>
      <c r="T370">
        <v>66.72</v>
      </c>
      <c r="U370">
        <v>5.84</v>
      </c>
      <c r="V370" s="2">
        <f t="shared" si="28"/>
        <v>8.7529976019184649E-2</v>
      </c>
      <c r="W370">
        <v>1</v>
      </c>
      <c r="X370">
        <f>W370*(10000/1.2375)</f>
        <v>8080.8080808080804</v>
      </c>
      <c r="Y370" s="2">
        <f t="shared" si="26"/>
        <v>8.7529976019184649E-2</v>
      </c>
      <c r="Z370">
        <f t="shared" si="27"/>
        <v>707.31293752876479</v>
      </c>
      <c r="AA370"/>
    </row>
    <row r="371" spans="1:27" s="16" customFormat="1" ht="15.75" x14ac:dyDescent="0.25">
      <c r="A371" s="77" t="s">
        <v>204</v>
      </c>
      <c r="B371">
        <v>145</v>
      </c>
      <c r="C371"/>
      <c r="D371" s="3">
        <v>3</v>
      </c>
      <c r="E371" s="4" t="s">
        <v>11</v>
      </c>
      <c r="F371" s="4">
        <v>50</v>
      </c>
      <c r="G371">
        <v>2.8</v>
      </c>
      <c r="H371" s="64" t="s">
        <v>197</v>
      </c>
      <c r="I371" s="1">
        <v>42432</v>
      </c>
      <c r="J371"/>
      <c r="K371"/>
      <c r="L371" s="2"/>
      <c r="M371"/>
      <c r="N371"/>
      <c r="O371" s="2"/>
      <c r="P371"/>
      <c r="Q371"/>
      <c r="R371"/>
      <c r="S371"/>
      <c r="T371">
        <v>96.43</v>
      </c>
      <c r="U371">
        <v>7.97</v>
      </c>
      <c r="V371" s="2">
        <f t="shared" si="28"/>
        <v>8.2650627398112617E-2</v>
      </c>
      <c r="W371">
        <v>0.98</v>
      </c>
      <c r="X371">
        <f>W371*(10000/1.18125)</f>
        <v>8296.2962962962956</v>
      </c>
      <c r="Y371" s="2">
        <f t="shared" si="26"/>
        <v>8.2650627398112617E-2</v>
      </c>
      <c r="Z371">
        <f t="shared" si="27"/>
        <v>685.69409396952688</v>
      </c>
      <c r="AA371"/>
    </row>
    <row r="372" spans="1:27" s="16" customFormat="1" ht="15.75" x14ac:dyDescent="0.25">
      <c r="A372" s="77" t="s">
        <v>201</v>
      </c>
      <c r="B372">
        <v>146</v>
      </c>
      <c r="C372"/>
      <c r="D372" s="3">
        <v>3</v>
      </c>
      <c r="E372" s="4" t="s">
        <v>11</v>
      </c>
      <c r="F372" s="4">
        <v>500</v>
      </c>
      <c r="G372">
        <v>2.8</v>
      </c>
      <c r="H372" s="64" t="s">
        <v>197</v>
      </c>
      <c r="I372" s="1">
        <v>42432</v>
      </c>
      <c r="J372"/>
      <c r="K372"/>
      <c r="L372" s="2"/>
      <c r="M372"/>
      <c r="N372"/>
      <c r="O372" s="2"/>
      <c r="P372"/>
      <c r="Q372"/>
      <c r="R372"/>
      <c r="S372"/>
      <c r="T372">
        <v>85.52</v>
      </c>
      <c r="U372">
        <v>8.1199999999999992</v>
      </c>
      <c r="V372" s="2">
        <f t="shared" si="28"/>
        <v>9.4948550046772676E-2</v>
      </c>
      <c r="W372">
        <v>0.68</v>
      </c>
      <c r="X372">
        <f>W372*(10000/1.18125)</f>
        <v>5756.6137566137568</v>
      </c>
      <c r="Y372" s="2">
        <f t="shared" si="26"/>
        <v>9.4948550046772676E-2</v>
      </c>
      <c r="Z372">
        <f t="shared" si="27"/>
        <v>546.58212936978134</v>
      </c>
      <c r="AA372"/>
    </row>
    <row r="373" spans="1:27" s="16" customFormat="1" ht="15.75" x14ac:dyDescent="0.25">
      <c r="A373" s="77" t="s">
        <v>198</v>
      </c>
      <c r="B373">
        <v>147</v>
      </c>
      <c r="C373"/>
      <c r="D373" s="3">
        <v>3</v>
      </c>
      <c r="E373" s="4" t="s">
        <v>11</v>
      </c>
      <c r="F373" s="4">
        <v>0</v>
      </c>
      <c r="G373">
        <v>2.8</v>
      </c>
      <c r="H373" s="64" t="s">
        <v>197</v>
      </c>
      <c r="I373" s="1">
        <v>42432</v>
      </c>
      <c r="J373"/>
      <c r="K373"/>
      <c r="L373" s="2"/>
      <c r="M373"/>
      <c r="N373"/>
      <c r="O373" s="2"/>
      <c r="P373"/>
      <c r="Q373"/>
      <c r="R373"/>
      <c r="S373"/>
      <c r="T373">
        <v>101.91</v>
      </c>
      <c r="U373">
        <v>8.39</v>
      </c>
      <c r="V373" s="2">
        <f t="shared" si="28"/>
        <v>8.2327543911294293E-2</v>
      </c>
      <c r="W373">
        <v>0.53</v>
      </c>
      <c r="X373">
        <f>W373*(10000/1.18125)</f>
        <v>4486.7724867724874</v>
      </c>
      <c r="Y373" s="2">
        <f t="shared" si="26"/>
        <v>8.2327543911294293E-2</v>
      </c>
      <c r="Z373">
        <f t="shared" si="27"/>
        <v>369.38495892474907</v>
      </c>
      <c r="AA373"/>
    </row>
    <row r="374" spans="1:27" s="16" customFormat="1" ht="15.75" x14ac:dyDescent="0.25">
      <c r="A374" s="77" t="s">
        <v>200</v>
      </c>
      <c r="B374">
        <v>148</v>
      </c>
      <c r="C374"/>
      <c r="D374" s="3">
        <v>3</v>
      </c>
      <c r="E374" s="4" t="s">
        <v>11</v>
      </c>
      <c r="F374" s="4">
        <v>200</v>
      </c>
      <c r="G374">
        <v>2.8</v>
      </c>
      <c r="H374" s="64" t="s">
        <v>197</v>
      </c>
      <c r="I374" s="1">
        <v>42432</v>
      </c>
      <c r="J374"/>
      <c r="K374"/>
      <c r="L374" s="2"/>
      <c r="M374"/>
      <c r="N374"/>
      <c r="O374" s="2"/>
      <c r="P374"/>
      <c r="Q374"/>
      <c r="R374"/>
      <c r="S374"/>
      <c r="T374">
        <v>93.44</v>
      </c>
      <c r="U374">
        <v>7.32</v>
      </c>
      <c r="V374" s="2">
        <f t="shared" si="28"/>
        <v>7.8339041095890419E-2</v>
      </c>
      <c r="W374">
        <v>1.02</v>
      </c>
      <c r="X374">
        <f>W374*(10000/1.18125)</f>
        <v>8634.9206349206361</v>
      </c>
      <c r="Y374" s="2">
        <f t="shared" si="26"/>
        <v>7.8339041095890419E-2</v>
      </c>
      <c r="Z374">
        <f t="shared" si="27"/>
        <v>676.45140247879988</v>
      </c>
      <c r="AA374"/>
    </row>
    <row r="375" spans="1:27" s="16" customFormat="1" ht="15.75" x14ac:dyDescent="0.25">
      <c r="A375" s="77" t="s">
        <v>203</v>
      </c>
      <c r="B375">
        <v>149</v>
      </c>
      <c r="C375"/>
      <c r="D375" s="3">
        <v>3</v>
      </c>
      <c r="E375" s="4" t="s">
        <v>11</v>
      </c>
      <c r="F375" s="4">
        <v>350</v>
      </c>
      <c r="G375">
        <v>2.8</v>
      </c>
      <c r="H375" s="64" t="s">
        <v>197</v>
      </c>
      <c r="I375" s="1">
        <v>42432</v>
      </c>
      <c r="J375"/>
      <c r="K375"/>
      <c r="L375" s="2"/>
      <c r="M375"/>
      <c r="N375"/>
      <c r="O375" s="2"/>
      <c r="P375"/>
      <c r="Q375"/>
      <c r="R375"/>
      <c r="S375"/>
      <c r="T375">
        <v>96.31</v>
      </c>
      <c r="U375">
        <v>7.07</v>
      </c>
      <c r="V375" s="2">
        <f t="shared" si="28"/>
        <v>7.3408784134565461E-2</v>
      </c>
      <c r="W375">
        <v>1.05</v>
      </c>
      <c r="X375">
        <f>W375*(10000/1.18125)</f>
        <v>8888.8888888888887</v>
      </c>
      <c r="Y375" s="2">
        <f t="shared" si="26"/>
        <v>7.3408784134565461E-2</v>
      </c>
      <c r="Z375">
        <f t="shared" si="27"/>
        <v>652.52252564058188</v>
      </c>
      <c r="AA375"/>
    </row>
    <row r="376" spans="1:27" s="16" customFormat="1" ht="15.75" x14ac:dyDescent="0.25">
      <c r="A376" s="77" t="s">
        <v>202</v>
      </c>
      <c r="B376">
        <v>150</v>
      </c>
      <c r="C376"/>
      <c r="D376" s="3">
        <v>3</v>
      </c>
      <c r="E376" s="4" t="s">
        <v>11</v>
      </c>
      <c r="F376" s="4">
        <v>100</v>
      </c>
      <c r="G376">
        <v>2.8</v>
      </c>
      <c r="H376" s="64" t="s">
        <v>197</v>
      </c>
      <c r="I376" s="1">
        <v>42432</v>
      </c>
      <c r="J376"/>
      <c r="K376"/>
      <c r="L376" s="2"/>
      <c r="M376"/>
      <c r="N376"/>
      <c r="O376" s="2"/>
      <c r="P376"/>
      <c r="Q376"/>
      <c r="R376"/>
      <c r="S376"/>
      <c r="T376">
        <v>88.5</v>
      </c>
      <c r="U376">
        <v>6.82</v>
      </c>
      <c r="V376" s="2">
        <f t="shared" si="28"/>
        <v>7.7062146892655364E-2</v>
      </c>
      <c r="W376">
        <v>0.8</v>
      </c>
      <c r="X376">
        <f>W376*(10000/1.2375)</f>
        <v>6464.6464646464647</v>
      </c>
      <c r="Y376" s="2">
        <f t="shared" si="26"/>
        <v>7.7062146892655364E-2</v>
      </c>
      <c r="Z376">
        <f t="shared" si="27"/>
        <v>498.17953546767103</v>
      </c>
      <c r="AA376"/>
    </row>
    <row r="377" spans="1:27" s="16" customFormat="1" ht="15.75" x14ac:dyDescent="0.25">
      <c r="A377" s="77" t="s">
        <v>203</v>
      </c>
      <c r="B377">
        <v>277</v>
      </c>
      <c r="C377"/>
      <c r="D377" s="3">
        <v>4</v>
      </c>
      <c r="E377" s="4" t="s">
        <v>11</v>
      </c>
      <c r="F377" s="4">
        <v>350</v>
      </c>
      <c r="G377">
        <v>2.8</v>
      </c>
      <c r="H377" s="64" t="s">
        <v>197</v>
      </c>
      <c r="I377" s="1">
        <v>42432</v>
      </c>
      <c r="J377"/>
      <c r="K377"/>
      <c r="L377" s="2"/>
      <c r="M377"/>
      <c r="N377"/>
      <c r="O377" s="2"/>
      <c r="P377"/>
      <c r="Q377"/>
      <c r="R377"/>
      <c r="S377"/>
      <c r="T377">
        <v>98.46</v>
      </c>
      <c r="U377">
        <v>8.9600000000000009</v>
      </c>
      <c r="V377" s="2">
        <f t="shared" si="28"/>
        <v>9.1001421897217161E-2</v>
      </c>
      <c r="W377">
        <v>0.64</v>
      </c>
      <c r="X377">
        <f>W377*(10000/1.18125)</f>
        <v>5417.9894179894181</v>
      </c>
      <c r="Y377" s="2">
        <f t="shared" si="26"/>
        <v>9.1001421897217161E-2</v>
      </c>
      <c r="Z377">
        <f t="shared" si="27"/>
        <v>493.0447408611131</v>
      </c>
      <c r="AA377"/>
    </row>
    <row r="378" spans="1:27" s="16" customFormat="1" ht="15.75" x14ac:dyDescent="0.25">
      <c r="A378" s="77" t="s">
        <v>200</v>
      </c>
      <c r="B378">
        <v>278</v>
      </c>
      <c r="C378"/>
      <c r="D378" s="3">
        <v>4</v>
      </c>
      <c r="E378" s="4" t="s">
        <v>11</v>
      </c>
      <c r="F378" s="4">
        <v>200</v>
      </c>
      <c r="G378">
        <v>2.8</v>
      </c>
      <c r="H378" s="64" t="s">
        <v>197</v>
      </c>
      <c r="I378" s="1">
        <v>42432</v>
      </c>
      <c r="J378"/>
      <c r="K378"/>
      <c r="L378" s="2"/>
      <c r="M378"/>
      <c r="N378"/>
      <c r="O378" s="2"/>
      <c r="P378"/>
      <c r="Q378"/>
      <c r="R378"/>
      <c r="S378"/>
      <c r="T378">
        <v>91.5</v>
      </c>
      <c r="U378">
        <v>7.82</v>
      </c>
      <c r="V378" s="2">
        <f t="shared" si="28"/>
        <v>8.5464480874316948E-2</v>
      </c>
      <c r="W378">
        <v>0.54</v>
      </c>
      <c r="X378">
        <f>W378*(10000/1.18125)</f>
        <v>4571.4285714285716</v>
      </c>
      <c r="Y378" s="2">
        <f t="shared" ref="Y378:Y407" si="29">V378</f>
        <v>8.5464480874316948E-2</v>
      </c>
      <c r="Z378">
        <f t="shared" si="27"/>
        <v>390.69476971116319</v>
      </c>
      <c r="AA378"/>
    </row>
    <row r="379" spans="1:27" s="16" customFormat="1" ht="15.75" x14ac:dyDescent="0.25">
      <c r="A379" s="77" t="s">
        <v>202</v>
      </c>
      <c r="B379">
        <v>279</v>
      </c>
      <c r="C379"/>
      <c r="D379" s="3">
        <v>4</v>
      </c>
      <c r="E379" s="4" t="s">
        <v>11</v>
      </c>
      <c r="F379" s="4">
        <v>100</v>
      </c>
      <c r="G379">
        <v>2.8</v>
      </c>
      <c r="H379" s="64" t="s">
        <v>197</v>
      </c>
      <c r="I379" s="1">
        <v>42432</v>
      </c>
      <c r="J379"/>
      <c r="K379"/>
      <c r="L379" s="2"/>
      <c r="M379"/>
      <c r="N379"/>
      <c r="O379" s="2"/>
      <c r="P379"/>
      <c r="Q379"/>
      <c r="R379"/>
      <c r="S379"/>
      <c r="T379">
        <v>112.08</v>
      </c>
      <c r="U379">
        <v>9.49</v>
      </c>
      <c r="V379" s="2">
        <f t="shared" si="28"/>
        <v>8.46716630977873E-2</v>
      </c>
      <c r="W379">
        <v>0.78</v>
      </c>
      <c r="X379">
        <f>W379*(10000/1.18125)</f>
        <v>6603.1746031746034</v>
      </c>
      <c r="Y379" s="2">
        <f t="shared" si="29"/>
        <v>8.46716630977873E-2</v>
      </c>
      <c r="Z379">
        <f t="shared" si="27"/>
        <v>559.10177537586537</v>
      </c>
      <c r="AA379"/>
    </row>
    <row r="380" spans="1:27" s="16" customFormat="1" ht="15.75" x14ac:dyDescent="0.25">
      <c r="A380" s="77" t="s">
        <v>201</v>
      </c>
      <c r="B380">
        <v>280</v>
      </c>
      <c r="C380"/>
      <c r="D380" s="3">
        <v>4</v>
      </c>
      <c r="E380" s="4" t="s">
        <v>11</v>
      </c>
      <c r="F380" s="4">
        <v>500</v>
      </c>
      <c r="G380">
        <v>2.8</v>
      </c>
      <c r="H380" s="64" t="s">
        <v>197</v>
      </c>
      <c r="I380" s="1">
        <v>42432</v>
      </c>
      <c r="J380"/>
      <c r="K380"/>
      <c r="L380" s="2"/>
      <c r="M380"/>
      <c r="N380"/>
      <c r="O380" s="2"/>
      <c r="P380"/>
      <c r="Q380"/>
      <c r="R380"/>
      <c r="S380"/>
      <c r="T380">
        <v>95.63</v>
      </c>
      <c r="U380">
        <v>8.58</v>
      </c>
      <c r="V380" s="2">
        <f t="shared" si="28"/>
        <v>8.9720798912475169E-2</v>
      </c>
      <c r="W380">
        <v>0.91</v>
      </c>
      <c r="X380">
        <f>W380*(10000/1.18125)</f>
        <v>7703.7037037037044</v>
      </c>
      <c r="Y380" s="2">
        <f t="shared" si="29"/>
        <v>8.9720798912475169E-2</v>
      </c>
      <c r="Z380">
        <f t="shared" si="27"/>
        <v>691.18245088129026</v>
      </c>
      <c r="AA380"/>
    </row>
    <row r="381" spans="1:27" s="16" customFormat="1" ht="15.75" x14ac:dyDescent="0.25">
      <c r="A381" s="77" t="s">
        <v>198</v>
      </c>
      <c r="B381">
        <v>281</v>
      </c>
      <c r="C381"/>
      <c r="D381" s="3">
        <v>4</v>
      </c>
      <c r="E381" s="4" t="s">
        <v>11</v>
      </c>
      <c r="F381" s="4">
        <v>0</v>
      </c>
      <c r="G381">
        <v>2.8</v>
      </c>
      <c r="H381" s="64" t="s">
        <v>197</v>
      </c>
      <c r="I381" s="1">
        <v>42432</v>
      </c>
      <c r="J381"/>
      <c r="K381"/>
      <c r="L381" s="2"/>
      <c r="M381"/>
      <c r="N381"/>
      <c r="O381" s="2"/>
      <c r="P381"/>
      <c r="Q381"/>
      <c r="R381"/>
      <c r="S381"/>
      <c r="T381">
        <v>88.68</v>
      </c>
      <c r="U381">
        <v>7.99</v>
      </c>
      <c r="V381" s="2">
        <f t="shared" si="28"/>
        <v>9.0099233198015327E-2</v>
      </c>
      <c r="W381">
        <v>0.56000000000000005</v>
      </c>
      <c r="X381">
        <f>W381*(10000/1.18125)</f>
        <v>4740.7407407407409</v>
      </c>
      <c r="Y381" s="2">
        <f t="shared" si="29"/>
        <v>9.0099233198015327E-2</v>
      </c>
      <c r="Z381">
        <f t="shared" si="27"/>
        <v>427.13710553133194</v>
      </c>
      <c r="AA381"/>
    </row>
    <row r="382" spans="1:27" s="16" customFormat="1" ht="15.75" x14ac:dyDescent="0.25">
      <c r="A382" s="77" t="s">
        <v>204</v>
      </c>
      <c r="B382">
        <v>282</v>
      </c>
      <c r="C382"/>
      <c r="D382" s="3">
        <v>4</v>
      </c>
      <c r="E382" s="4" t="s">
        <v>11</v>
      </c>
      <c r="F382" s="4">
        <v>50</v>
      </c>
      <c r="G382">
        <v>2.8</v>
      </c>
      <c r="H382" s="64" t="s">
        <v>197</v>
      </c>
      <c r="I382" s="1">
        <v>42432</v>
      </c>
      <c r="J382"/>
      <c r="K382"/>
      <c r="L382" s="2"/>
      <c r="M382"/>
      <c r="N382"/>
      <c r="O382" s="2"/>
      <c r="P382"/>
      <c r="Q382"/>
      <c r="R382"/>
      <c r="S382"/>
      <c r="T382">
        <v>70.400000000000006</v>
      </c>
      <c r="U382">
        <v>7.75</v>
      </c>
      <c r="V382" s="2">
        <f t="shared" si="28"/>
        <v>0.11008522727272727</v>
      </c>
      <c r="W382">
        <v>0.59</v>
      </c>
      <c r="X382">
        <f>W382*(10000/1.2375)</f>
        <v>4767.6767676767668</v>
      </c>
      <c r="Y382" s="2">
        <f t="shared" si="29"/>
        <v>0.11008522727272727</v>
      </c>
      <c r="Z382">
        <f t="shared" si="27"/>
        <v>524.85078053259861</v>
      </c>
      <c r="AA382" s="71"/>
    </row>
    <row r="383" spans="1:27" s="16" customFormat="1" x14ac:dyDescent="0.25">
      <c r="A383" s="77" t="s">
        <v>200</v>
      </c>
      <c r="B383">
        <v>25</v>
      </c>
      <c r="C383"/>
      <c r="D383">
        <v>1</v>
      </c>
      <c r="E383" t="s">
        <v>11</v>
      </c>
      <c r="F383">
        <v>200</v>
      </c>
      <c r="G383">
        <v>2.7</v>
      </c>
      <c r="H383" s="64" t="s">
        <v>197</v>
      </c>
      <c r="I383" s="1">
        <v>42433</v>
      </c>
      <c r="J383"/>
      <c r="K383"/>
      <c r="L383" s="2"/>
      <c r="M383"/>
      <c r="N383"/>
      <c r="O383" s="2"/>
      <c r="P383"/>
      <c r="Q383"/>
      <c r="R383"/>
      <c r="S383"/>
      <c r="T383">
        <v>93.49</v>
      </c>
      <c r="U383">
        <v>8.19</v>
      </c>
      <c r="V383" s="2">
        <f t="shared" si="28"/>
        <v>8.7602952187399719E-2</v>
      </c>
      <c r="W383">
        <v>1.2</v>
      </c>
      <c r="X383">
        <f>W383*(10000/1.18125)</f>
        <v>10158.730158730159</v>
      </c>
      <c r="Y383" s="2">
        <f t="shared" si="29"/>
        <v>8.7602952187399719E-2</v>
      </c>
      <c r="Z383">
        <f t="shared" si="27"/>
        <v>889.93475237993368</v>
      </c>
      <c r="AA383"/>
    </row>
    <row r="384" spans="1:27" s="16" customFormat="1" x14ac:dyDescent="0.25">
      <c r="A384" s="77" t="s">
        <v>201</v>
      </c>
      <c r="B384">
        <v>26</v>
      </c>
      <c r="C384"/>
      <c r="D384">
        <v>1</v>
      </c>
      <c r="E384" t="s">
        <v>11</v>
      </c>
      <c r="F384">
        <v>500</v>
      </c>
      <c r="G384">
        <v>2.7</v>
      </c>
      <c r="H384" s="64" t="s">
        <v>197</v>
      </c>
      <c r="I384" s="1">
        <v>42433</v>
      </c>
      <c r="J384"/>
      <c r="K384"/>
      <c r="L384" s="2"/>
      <c r="M384"/>
      <c r="N384"/>
      <c r="O384" s="2"/>
      <c r="P384"/>
      <c r="Q384"/>
      <c r="R384"/>
      <c r="S384"/>
      <c r="T384">
        <v>97.39</v>
      </c>
      <c r="U384">
        <v>8.7799999999999994</v>
      </c>
      <c r="V384" s="2">
        <f t="shared" si="28"/>
        <v>9.0152993120443572E-2</v>
      </c>
      <c r="W384">
        <v>0.96</v>
      </c>
      <c r="X384">
        <f>W384*(10000/1.18125)</f>
        <v>8126.9841269841272</v>
      </c>
      <c r="Y384" s="2">
        <f t="shared" si="29"/>
        <v>9.0152993120443572E-2</v>
      </c>
      <c r="Z384">
        <f t="shared" si="27"/>
        <v>732.67194408995408</v>
      </c>
      <c r="AA384"/>
    </row>
    <row r="385" spans="1:27" s="16" customFormat="1" x14ac:dyDescent="0.25">
      <c r="A385" s="77" t="s">
        <v>198</v>
      </c>
      <c r="B385">
        <v>27</v>
      </c>
      <c r="C385"/>
      <c r="D385">
        <v>1</v>
      </c>
      <c r="E385" t="s">
        <v>11</v>
      </c>
      <c r="F385">
        <v>0</v>
      </c>
      <c r="G385">
        <v>2.7</v>
      </c>
      <c r="H385" s="64" t="s">
        <v>197</v>
      </c>
      <c r="I385" s="1">
        <v>42433</v>
      </c>
      <c r="J385"/>
      <c r="K385"/>
      <c r="L385" s="2"/>
      <c r="M385"/>
      <c r="N385"/>
      <c r="O385" s="2"/>
      <c r="P385"/>
      <c r="Q385"/>
      <c r="R385"/>
      <c r="S385"/>
      <c r="T385">
        <v>92.33</v>
      </c>
      <c r="U385">
        <v>8.85</v>
      </c>
      <c r="V385" s="2">
        <f t="shared" si="28"/>
        <v>9.5851835806346791E-2</v>
      </c>
      <c r="W385">
        <v>0.78</v>
      </c>
      <c r="X385">
        <f>W385*(10000/1.18125)</f>
        <v>6603.1746031746034</v>
      </c>
      <c r="Y385" s="2">
        <f t="shared" si="29"/>
        <v>9.5851835806346791E-2</v>
      </c>
      <c r="Z385">
        <f t="shared" ref="Z385:Z407" si="30">(X385*Y385)</f>
        <v>632.92640786413119</v>
      </c>
      <c r="AA385"/>
    </row>
    <row r="386" spans="1:27" s="16" customFormat="1" x14ac:dyDescent="0.25">
      <c r="A386" s="77" t="s">
        <v>202</v>
      </c>
      <c r="B386">
        <v>28</v>
      </c>
      <c r="C386"/>
      <c r="D386">
        <v>1</v>
      </c>
      <c r="E386" t="s">
        <v>11</v>
      </c>
      <c r="F386">
        <v>100</v>
      </c>
      <c r="G386">
        <v>2.7</v>
      </c>
      <c r="H386" s="64" t="s">
        <v>197</v>
      </c>
      <c r="I386" s="1">
        <v>42433</v>
      </c>
      <c r="J386"/>
      <c r="K386"/>
      <c r="L386" s="2"/>
      <c r="M386"/>
      <c r="N386"/>
      <c r="O386" s="2"/>
      <c r="P386"/>
      <c r="Q386"/>
      <c r="R386"/>
      <c r="S386"/>
      <c r="T386">
        <v>101.88</v>
      </c>
      <c r="U386">
        <v>9.11</v>
      </c>
      <c r="V386" s="2">
        <f t="shared" si="28"/>
        <v>8.9418924224577936E-2</v>
      </c>
      <c r="W386">
        <v>1.24</v>
      </c>
      <c r="X386">
        <f>W386*(10000/1.18125)</f>
        <v>10497.354497354498</v>
      </c>
      <c r="Y386" s="2">
        <f t="shared" si="29"/>
        <v>8.9418924224577936E-2</v>
      </c>
      <c r="Z386">
        <f t="shared" si="30"/>
        <v>938.66214635747428</v>
      </c>
      <c r="AA386"/>
    </row>
    <row r="387" spans="1:27" s="16" customFormat="1" x14ac:dyDescent="0.25">
      <c r="A387" s="77" t="s">
        <v>203</v>
      </c>
      <c r="B387">
        <v>29</v>
      </c>
      <c r="C387"/>
      <c r="D387">
        <v>1</v>
      </c>
      <c r="E387" t="s">
        <v>11</v>
      </c>
      <c r="F387">
        <v>350</v>
      </c>
      <c r="G387">
        <v>2.7</v>
      </c>
      <c r="H387" s="64" t="s">
        <v>197</v>
      </c>
      <c r="I387" s="1">
        <v>42433</v>
      </c>
      <c r="J387"/>
      <c r="K387"/>
      <c r="L387" s="2"/>
      <c r="M387"/>
      <c r="N387"/>
      <c r="O387" s="2"/>
      <c r="P387"/>
      <c r="Q387"/>
      <c r="R387"/>
      <c r="S387"/>
      <c r="T387">
        <v>124.24</v>
      </c>
      <c r="U387">
        <v>10.7</v>
      </c>
      <c r="V387" s="2">
        <f t="shared" si="28"/>
        <v>8.6123631680618151E-2</v>
      </c>
      <c r="W387">
        <v>0.77</v>
      </c>
      <c r="X387">
        <f>W387*(10000/1.18125)</f>
        <v>6518.5185185185192</v>
      </c>
      <c r="Y387" s="2">
        <f t="shared" si="29"/>
        <v>8.6123631680618151E-2</v>
      </c>
      <c r="Z387">
        <f t="shared" si="30"/>
        <v>561.39848799217759</v>
      </c>
      <c r="AA387"/>
    </row>
    <row r="388" spans="1:27" s="16" customFormat="1" x14ac:dyDescent="0.25">
      <c r="A388" s="77" t="s">
        <v>204</v>
      </c>
      <c r="B388">
        <v>30</v>
      </c>
      <c r="C388"/>
      <c r="D388">
        <v>1</v>
      </c>
      <c r="E388" t="s">
        <v>11</v>
      </c>
      <c r="F388">
        <v>50</v>
      </c>
      <c r="G388">
        <v>2.7</v>
      </c>
      <c r="H388" s="64" t="s">
        <v>197</v>
      </c>
      <c r="I388" s="1">
        <v>42433</v>
      </c>
      <c r="J388"/>
      <c r="K388"/>
      <c r="L388" s="2"/>
      <c r="M388"/>
      <c r="N388"/>
      <c r="O388" s="2"/>
      <c r="P388"/>
      <c r="Q388"/>
      <c r="R388"/>
      <c r="S388"/>
      <c r="T388">
        <v>88.15</v>
      </c>
      <c r="U388">
        <v>7.92</v>
      </c>
      <c r="V388" s="2">
        <f t="shared" si="28"/>
        <v>8.9846851956891655E-2</v>
      </c>
      <c r="W388">
        <v>1.28</v>
      </c>
      <c r="X388">
        <f>W388*(10000/1.2375)</f>
        <v>10343.434343434343</v>
      </c>
      <c r="Y388" s="2">
        <f t="shared" si="29"/>
        <v>8.9846851956891655E-2</v>
      </c>
      <c r="Z388">
        <f t="shared" si="30"/>
        <v>929.32501418037418</v>
      </c>
      <c r="AA388"/>
    </row>
    <row r="389" spans="1:27" s="16" customFormat="1" x14ac:dyDescent="0.25">
      <c r="A389" s="77" t="s">
        <v>201</v>
      </c>
      <c r="B389">
        <v>115</v>
      </c>
      <c r="C389"/>
      <c r="D389">
        <v>2</v>
      </c>
      <c r="E389" t="s">
        <v>11</v>
      </c>
      <c r="F389">
        <v>500</v>
      </c>
      <c r="G389">
        <v>2.7</v>
      </c>
      <c r="H389" s="64" t="s">
        <v>197</v>
      </c>
      <c r="I389" s="1">
        <v>42433</v>
      </c>
      <c r="J389"/>
      <c r="K389"/>
      <c r="L389" s="2"/>
      <c r="M389"/>
      <c r="N389"/>
      <c r="O389" s="2"/>
      <c r="P389"/>
      <c r="Q389"/>
      <c r="R389"/>
      <c r="S389"/>
      <c r="T389">
        <v>114.26</v>
      </c>
      <c r="U389">
        <v>10.210000000000001</v>
      </c>
      <c r="V389" s="2">
        <f t="shared" si="28"/>
        <v>8.9357605461228784E-2</v>
      </c>
      <c r="W389">
        <v>1.1399999999999999</v>
      </c>
      <c r="X389">
        <f>W389*(10000/1.18125)</f>
        <v>9650.7936507936502</v>
      </c>
      <c r="Y389" s="2">
        <f t="shared" si="29"/>
        <v>8.9357605461228784E-2</v>
      </c>
      <c r="Z389">
        <f t="shared" si="30"/>
        <v>862.37181143535076</v>
      </c>
      <c r="AA389"/>
    </row>
    <row r="390" spans="1:27" s="16" customFormat="1" x14ac:dyDescent="0.25">
      <c r="A390" s="77" t="s">
        <v>198</v>
      </c>
      <c r="B390">
        <v>116</v>
      </c>
      <c r="C390"/>
      <c r="D390">
        <v>2</v>
      </c>
      <c r="E390" t="s">
        <v>11</v>
      </c>
      <c r="F390">
        <v>0</v>
      </c>
      <c r="G390">
        <v>2.7</v>
      </c>
      <c r="H390" s="64" t="s">
        <v>197</v>
      </c>
      <c r="I390" s="1">
        <v>42433</v>
      </c>
      <c r="J390"/>
      <c r="K390"/>
      <c r="L390" s="2"/>
      <c r="M390"/>
      <c r="N390"/>
      <c r="O390" s="2"/>
      <c r="P390"/>
      <c r="Q390"/>
      <c r="R390"/>
      <c r="S390"/>
      <c r="T390">
        <v>106.97</v>
      </c>
      <c r="U390">
        <v>10.76</v>
      </c>
      <c r="V390" s="2">
        <f t="shared" si="28"/>
        <v>0.10058895017294568</v>
      </c>
      <c r="W390">
        <v>0.91</v>
      </c>
      <c r="X390">
        <f>W390*(10000/1.18125)</f>
        <v>7703.7037037037044</v>
      </c>
      <c r="Y390" s="2">
        <f t="shared" si="29"/>
        <v>0.10058895017294568</v>
      </c>
      <c r="Z390">
        <f t="shared" si="30"/>
        <v>774.90746799898898</v>
      </c>
      <c r="AA390"/>
    </row>
    <row r="391" spans="1:27" s="16" customFormat="1" x14ac:dyDescent="0.25">
      <c r="A391" s="77" t="s">
        <v>203</v>
      </c>
      <c r="B391">
        <v>117</v>
      </c>
      <c r="C391"/>
      <c r="D391">
        <v>2</v>
      </c>
      <c r="E391" t="s">
        <v>11</v>
      </c>
      <c r="F391">
        <v>350</v>
      </c>
      <c r="G391">
        <v>2.7</v>
      </c>
      <c r="H391" s="64" t="s">
        <v>197</v>
      </c>
      <c r="I391" s="1">
        <v>42433</v>
      </c>
      <c r="J391"/>
      <c r="K391"/>
      <c r="L391" s="2"/>
      <c r="M391"/>
      <c r="N391"/>
      <c r="O391" s="2"/>
      <c r="P391"/>
      <c r="Q391"/>
      <c r="R391"/>
      <c r="S391"/>
      <c r="T391">
        <v>74.91</v>
      </c>
      <c r="U391">
        <v>7.27</v>
      </c>
      <c r="V391" s="2">
        <f t="shared" si="28"/>
        <v>9.7049793085035377E-2</v>
      </c>
      <c r="W391">
        <v>0.89</v>
      </c>
      <c r="X391">
        <f>W391*(10000/1.18125)</f>
        <v>7534.3915343915351</v>
      </c>
      <c r="Y391" s="2">
        <f t="shared" si="29"/>
        <v>9.7049793085035377E-2</v>
      </c>
      <c r="Z391">
        <f t="shared" si="30"/>
        <v>731.21113943434068</v>
      </c>
      <c r="AA391"/>
    </row>
    <row r="392" spans="1:27" s="16" customFormat="1" x14ac:dyDescent="0.25">
      <c r="A392" s="77" t="s">
        <v>202</v>
      </c>
      <c r="B392">
        <v>118</v>
      </c>
      <c r="C392"/>
      <c r="D392">
        <v>2</v>
      </c>
      <c r="E392" t="s">
        <v>11</v>
      </c>
      <c r="F392">
        <v>100</v>
      </c>
      <c r="G392">
        <v>2.7</v>
      </c>
      <c r="H392" s="64" t="s">
        <v>197</v>
      </c>
      <c r="I392" s="1">
        <v>42433</v>
      </c>
      <c r="J392"/>
      <c r="K392"/>
      <c r="L392" s="2"/>
      <c r="M392"/>
      <c r="N392"/>
      <c r="O392" s="2"/>
      <c r="P392"/>
      <c r="Q392"/>
      <c r="R392"/>
      <c r="S392"/>
      <c r="T392">
        <v>90.46</v>
      </c>
      <c r="U392">
        <v>9.32</v>
      </c>
      <c r="V392" s="2">
        <f t="shared" si="28"/>
        <v>0.10302896307760337</v>
      </c>
      <c r="W392">
        <v>0.95</v>
      </c>
      <c r="X392">
        <f>W392*(10000/1.18125)</f>
        <v>8042.3280423280421</v>
      </c>
      <c r="Y392" s="2">
        <f t="shared" si="29"/>
        <v>0.10302896307760337</v>
      </c>
      <c r="Z392">
        <f t="shared" si="30"/>
        <v>828.59271893099003</v>
      </c>
      <c r="AA392"/>
    </row>
    <row r="393" spans="1:27" s="16" customFormat="1" x14ac:dyDescent="0.25">
      <c r="A393" s="77" t="s">
        <v>204</v>
      </c>
      <c r="B393">
        <v>119</v>
      </c>
      <c r="C393"/>
      <c r="D393">
        <v>2</v>
      </c>
      <c r="E393" t="s">
        <v>11</v>
      </c>
      <c r="F393">
        <v>50</v>
      </c>
      <c r="G393">
        <v>2.7</v>
      </c>
      <c r="H393" s="64" t="s">
        <v>197</v>
      </c>
      <c r="I393" s="1">
        <v>42433</v>
      </c>
      <c r="J393"/>
      <c r="K393"/>
      <c r="L393" s="2"/>
      <c r="M393"/>
      <c r="N393"/>
      <c r="O393" s="2"/>
      <c r="P393"/>
      <c r="Q393"/>
      <c r="R393"/>
      <c r="S393"/>
      <c r="T393">
        <v>85.17</v>
      </c>
      <c r="U393">
        <v>8.27</v>
      </c>
      <c r="V393" s="2">
        <f t="shared" si="28"/>
        <v>9.709991781143594E-2</v>
      </c>
      <c r="W393">
        <v>0.84</v>
      </c>
      <c r="X393">
        <f>W393*(10000/1.18125)</f>
        <v>7111.1111111111113</v>
      </c>
      <c r="Y393" s="2">
        <f t="shared" si="29"/>
        <v>9.709991781143594E-2</v>
      </c>
      <c r="Z393">
        <f t="shared" si="30"/>
        <v>690.4883044368778</v>
      </c>
      <c r="AA393"/>
    </row>
    <row r="394" spans="1:27" s="16" customFormat="1" x14ac:dyDescent="0.25">
      <c r="A394" s="77" t="s">
        <v>200</v>
      </c>
      <c r="B394">
        <v>120</v>
      </c>
      <c r="C394"/>
      <c r="D394">
        <v>2</v>
      </c>
      <c r="E394" t="s">
        <v>11</v>
      </c>
      <c r="F394">
        <v>200</v>
      </c>
      <c r="G394">
        <v>2.7</v>
      </c>
      <c r="H394" s="64" t="s">
        <v>197</v>
      </c>
      <c r="I394" s="1">
        <v>42433</v>
      </c>
      <c r="J394"/>
      <c r="K394"/>
      <c r="L394" s="2"/>
      <c r="M394"/>
      <c r="N394"/>
      <c r="O394" s="2"/>
      <c r="P394"/>
      <c r="Q394"/>
      <c r="R394"/>
      <c r="S394"/>
      <c r="T394">
        <v>92.95</v>
      </c>
      <c r="U394">
        <v>9.33</v>
      </c>
      <c r="V394" s="2">
        <f t="shared" si="28"/>
        <v>0.10037654653039269</v>
      </c>
      <c r="W394">
        <v>1.1399999999999999</v>
      </c>
      <c r="X394">
        <f>W394*(10000/1.2375)</f>
        <v>9212.1212121212102</v>
      </c>
      <c r="Y394" s="2">
        <f t="shared" si="29"/>
        <v>0.10037654653039269</v>
      </c>
      <c r="Z394">
        <f t="shared" si="30"/>
        <v>924.68091349210215</v>
      </c>
      <c r="AA394"/>
    </row>
    <row r="395" spans="1:27" s="16" customFormat="1" x14ac:dyDescent="0.25">
      <c r="A395" s="77" t="s">
        <v>204</v>
      </c>
      <c r="B395">
        <v>145</v>
      </c>
      <c r="C395"/>
      <c r="D395">
        <v>3</v>
      </c>
      <c r="E395" t="s">
        <v>11</v>
      </c>
      <c r="F395">
        <v>50</v>
      </c>
      <c r="G395">
        <v>2.7</v>
      </c>
      <c r="H395" s="64" t="s">
        <v>197</v>
      </c>
      <c r="I395" s="1">
        <v>42433</v>
      </c>
      <c r="J395"/>
      <c r="K395"/>
      <c r="L395" s="2"/>
      <c r="M395"/>
      <c r="N395"/>
      <c r="O395" s="2"/>
      <c r="P395"/>
      <c r="Q395"/>
      <c r="R395"/>
      <c r="S395"/>
      <c r="T395">
        <v>99.42</v>
      </c>
      <c r="U395">
        <v>10.09</v>
      </c>
      <c r="V395" s="2">
        <f t="shared" si="28"/>
        <v>0.10148863407765037</v>
      </c>
      <c r="W395">
        <v>1.22</v>
      </c>
      <c r="X395">
        <f>W395*(10000/1.18125)</f>
        <v>10328.042328042327</v>
      </c>
      <c r="Y395" s="2">
        <f t="shared" si="29"/>
        <v>0.10148863407765037</v>
      </c>
      <c r="Z395">
        <f t="shared" si="30"/>
        <v>1048.1789085691719</v>
      </c>
      <c r="AA395"/>
    </row>
    <row r="396" spans="1:27" s="16" customFormat="1" x14ac:dyDescent="0.25">
      <c r="A396" s="77" t="s">
        <v>201</v>
      </c>
      <c r="B396">
        <v>146</v>
      </c>
      <c r="C396"/>
      <c r="D396">
        <v>3</v>
      </c>
      <c r="E396" t="s">
        <v>11</v>
      </c>
      <c r="F396">
        <v>500</v>
      </c>
      <c r="G396">
        <v>2.7</v>
      </c>
      <c r="H396" s="64" t="s">
        <v>197</v>
      </c>
      <c r="I396" s="1">
        <v>42433</v>
      </c>
      <c r="J396"/>
      <c r="K396"/>
      <c r="L396" s="2"/>
      <c r="M396"/>
      <c r="N396"/>
      <c r="O396" s="2"/>
      <c r="P396"/>
      <c r="Q396"/>
      <c r="R396"/>
      <c r="S396"/>
      <c r="T396">
        <v>90.2</v>
      </c>
      <c r="U396">
        <v>8</v>
      </c>
      <c r="V396" s="2">
        <f t="shared" si="28"/>
        <v>8.8691796008869173E-2</v>
      </c>
      <c r="W396">
        <v>0.74</v>
      </c>
      <c r="X396">
        <f>W396*(10000/1.18125)</f>
        <v>6264.5502645502647</v>
      </c>
      <c r="Y396" s="2">
        <f t="shared" si="29"/>
        <v>8.8691796008869173E-2</v>
      </c>
      <c r="Z396">
        <f t="shared" si="30"/>
        <v>555.61421415079951</v>
      </c>
      <c r="AA396"/>
    </row>
    <row r="397" spans="1:27" s="16" customFormat="1" x14ac:dyDescent="0.25">
      <c r="A397" s="77" t="s">
        <v>198</v>
      </c>
      <c r="B397">
        <v>147</v>
      </c>
      <c r="C397"/>
      <c r="D397">
        <v>3</v>
      </c>
      <c r="E397" t="s">
        <v>11</v>
      </c>
      <c r="F397">
        <v>0</v>
      </c>
      <c r="G397">
        <v>2.7</v>
      </c>
      <c r="H397" s="64" t="s">
        <v>197</v>
      </c>
      <c r="I397" s="1">
        <v>42433</v>
      </c>
      <c r="J397"/>
      <c r="K397"/>
      <c r="L397" s="2"/>
      <c r="M397"/>
      <c r="N397"/>
      <c r="O397" s="2"/>
      <c r="P397"/>
      <c r="Q397"/>
      <c r="R397"/>
      <c r="S397"/>
      <c r="T397">
        <v>96.42</v>
      </c>
      <c r="U397">
        <v>9.1999999999999993</v>
      </c>
      <c r="V397" s="2">
        <f t="shared" si="28"/>
        <v>9.5415888819746927E-2</v>
      </c>
      <c r="W397">
        <v>0.75</v>
      </c>
      <c r="X397">
        <f>W397*(10000/1.18125)</f>
        <v>6349.2063492063498</v>
      </c>
      <c r="Y397" s="2">
        <f t="shared" si="29"/>
        <v>9.5415888819746927E-2</v>
      </c>
      <c r="Z397">
        <f t="shared" si="30"/>
        <v>605.81516710950439</v>
      </c>
      <c r="AA397"/>
    </row>
    <row r="398" spans="1:27" s="16" customFormat="1" x14ac:dyDescent="0.25">
      <c r="A398" s="77" t="s">
        <v>200</v>
      </c>
      <c r="B398">
        <v>148</v>
      </c>
      <c r="C398"/>
      <c r="D398">
        <v>3</v>
      </c>
      <c r="E398" t="s">
        <v>11</v>
      </c>
      <c r="F398">
        <v>200</v>
      </c>
      <c r="G398">
        <v>2.7</v>
      </c>
      <c r="H398" s="64" t="s">
        <v>197</v>
      </c>
      <c r="I398" s="1">
        <v>42433</v>
      </c>
      <c r="J398"/>
      <c r="K398"/>
      <c r="L398" s="2"/>
      <c r="M398"/>
      <c r="N398"/>
      <c r="O398" s="2"/>
      <c r="P398"/>
      <c r="Q398"/>
      <c r="R398"/>
      <c r="S398"/>
      <c r="T398">
        <v>70.430000000000007</v>
      </c>
      <c r="U398">
        <v>6.49</v>
      </c>
      <c r="V398" s="2">
        <f t="shared" si="28"/>
        <v>9.2148232287377535E-2</v>
      </c>
      <c r="W398">
        <v>1.32</v>
      </c>
      <c r="X398">
        <f>W398*(10000/1.18125)</f>
        <v>11174.603174603175</v>
      </c>
      <c r="Y398" s="2">
        <f t="shared" si="29"/>
        <v>9.2148232287377535E-2</v>
      </c>
      <c r="Z398">
        <f t="shared" si="30"/>
        <v>1029.7199290525998</v>
      </c>
      <c r="AA398"/>
    </row>
    <row r="399" spans="1:27" s="16" customFormat="1" x14ac:dyDescent="0.25">
      <c r="A399" s="77" t="s">
        <v>203</v>
      </c>
      <c r="B399">
        <v>149</v>
      </c>
      <c r="C399"/>
      <c r="D399">
        <v>3</v>
      </c>
      <c r="E399" t="s">
        <v>11</v>
      </c>
      <c r="F399">
        <v>350</v>
      </c>
      <c r="G399">
        <v>2.7</v>
      </c>
      <c r="H399" s="64" t="s">
        <v>197</v>
      </c>
      <c r="I399" s="1">
        <v>42433</v>
      </c>
      <c r="J399"/>
      <c r="K399"/>
      <c r="L399" s="2"/>
      <c r="M399"/>
      <c r="N399"/>
      <c r="O399" s="2"/>
      <c r="P399"/>
      <c r="Q399"/>
      <c r="R399"/>
      <c r="S399"/>
      <c r="T399">
        <v>104.49</v>
      </c>
      <c r="U399">
        <v>10.39</v>
      </c>
      <c r="V399" s="2">
        <f t="shared" si="28"/>
        <v>9.943535266532684E-2</v>
      </c>
      <c r="W399">
        <v>1.17</v>
      </c>
      <c r="X399">
        <f>W399*(10000/1.18125)</f>
        <v>9904.7619047619046</v>
      </c>
      <c r="Y399" s="2">
        <f t="shared" si="29"/>
        <v>9.943535266532684E-2</v>
      </c>
      <c r="Z399">
        <f t="shared" si="30"/>
        <v>984.88349306609439</v>
      </c>
      <c r="AA399"/>
    </row>
    <row r="400" spans="1:27" s="16" customFormat="1" x14ac:dyDescent="0.25">
      <c r="A400" s="77" t="s">
        <v>202</v>
      </c>
      <c r="B400">
        <v>150</v>
      </c>
      <c r="C400"/>
      <c r="D400">
        <v>3</v>
      </c>
      <c r="E400" t="s">
        <v>11</v>
      </c>
      <c r="F400">
        <v>100</v>
      </c>
      <c r="G400">
        <v>2.7</v>
      </c>
      <c r="H400" s="64" t="s">
        <v>197</v>
      </c>
      <c r="I400" s="1">
        <v>42433</v>
      </c>
      <c r="J400"/>
      <c r="K400"/>
      <c r="L400" s="2"/>
      <c r="M400"/>
      <c r="N400"/>
      <c r="O400" s="2"/>
      <c r="P400"/>
      <c r="Q400"/>
      <c r="R400"/>
      <c r="S400"/>
      <c r="T400">
        <v>99.09</v>
      </c>
      <c r="U400">
        <v>9.81</v>
      </c>
      <c r="V400" s="2">
        <f t="shared" si="28"/>
        <v>9.9000908265213447E-2</v>
      </c>
      <c r="W400">
        <v>1.22</v>
      </c>
      <c r="X400">
        <f>W400*(10000/1.2375)</f>
        <v>9858.5858585858587</v>
      </c>
      <c r="Y400" s="2">
        <f t="shared" si="29"/>
        <v>9.9000908265213447E-2</v>
      </c>
      <c r="Z400">
        <f t="shared" si="30"/>
        <v>976.0089542105892</v>
      </c>
      <c r="AA400"/>
    </row>
    <row r="401" spans="1:27" s="16" customFormat="1" x14ac:dyDescent="0.25">
      <c r="A401" s="77" t="s">
        <v>203</v>
      </c>
      <c r="B401">
        <v>277</v>
      </c>
      <c r="C401"/>
      <c r="D401">
        <v>4</v>
      </c>
      <c r="E401" t="s">
        <v>11</v>
      </c>
      <c r="F401">
        <v>350</v>
      </c>
      <c r="G401">
        <v>2.7</v>
      </c>
      <c r="H401" s="64" t="s">
        <v>197</v>
      </c>
      <c r="I401" s="1">
        <v>42433</v>
      </c>
      <c r="J401"/>
      <c r="K401"/>
      <c r="L401" s="2"/>
      <c r="M401"/>
      <c r="N401"/>
      <c r="O401" s="2"/>
      <c r="P401"/>
      <c r="Q401"/>
      <c r="R401"/>
      <c r="S401"/>
      <c r="T401">
        <v>124.2</v>
      </c>
      <c r="U401">
        <v>12.39</v>
      </c>
      <c r="V401" s="2">
        <f t="shared" si="28"/>
        <v>9.9758454106280189E-2</v>
      </c>
      <c r="W401">
        <v>0.89</v>
      </c>
      <c r="X401">
        <f>W401*(10000/1.18125)</f>
        <v>7534.3915343915351</v>
      </c>
      <c r="Y401" s="2">
        <f t="shared" si="29"/>
        <v>9.9758454106280189E-2</v>
      </c>
      <c r="Z401">
        <f t="shared" si="30"/>
        <v>751.61925210234392</v>
      </c>
      <c r="AA401"/>
    </row>
    <row r="402" spans="1:27" s="16" customFormat="1" x14ac:dyDescent="0.25">
      <c r="A402" s="77" t="s">
        <v>200</v>
      </c>
      <c r="B402">
        <v>278</v>
      </c>
      <c r="C402"/>
      <c r="D402">
        <v>4</v>
      </c>
      <c r="E402" t="s">
        <v>11</v>
      </c>
      <c r="F402">
        <v>200</v>
      </c>
      <c r="G402">
        <v>2.7</v>
      </c>
      <c r="H402" s="64" t="s">
        <v>197</v>
      </c>
      <c r="I402" s="1">
        <v>42433</v>
      </c>
      <c r="J402"/>
      <c r="K402"/>
      <c r="L402" s="2"/>
      <c r="M402"/>
      <c r="N402"/>
      <c r="O402" s="2"/>
      <c r="P402"/>
      <c r="Q402"/>
      <c r="R402"/>
      <c r="S402"/>
      <c r="T402">
        <v>169.75</v>
      </c>
      <c r="U402">
        <v>10.84</v>
      </c>
      <c r="V402" s="2">
        <f t="shared" si="28"/>
        <v>6.3858615611192923E-2</v>
      </c>
      <c r="W402">
        <v>0.72</v>
      </c>
      <c r="X402">
        <f>W402*(10000/1.18125)</f>
        <v>6095.2380952380954</v>
      </c>
      <c r="Y402" s="2">
        <f t="shared" si="29"/>
        <v>6.3858615611192923E-2</v>
      </c>
      <c r="Z402">
        <f t="shared" si="30"/>
        <v>389.23346658250927</v>
      </c>
      <c r="AA402"/>
    </row>
    <row r="403" spans="1:27" s="16" customFormat="1" x14ac:dyDescent="0.25">
      <c r="A403" s="77" t="s">
        <v>202</v>
      </c>
      <c r="B403">
        <v>279</v>
      </c>
      <c r="C403"/>
      <c r="D403">
        <v>4</v>
      </c>
      <c r="E403" t="s">
        <v>11</v>
      </c>
      <c r="F403">
        <v>100</v>
      </c>
      <c r="G403">
        <v>2.7</v>
      </c>
      <c r="H403" s="64" t="s">
        <v>197</v>
      </c>
      <c r="I403" s="1">
        <v>42433</v>
      </c>
      <c r="J403"/>
      <c r="K403"/>
      <c r="L403" s="2"/>
      <c r="M403"/>
      <c r="N403"/>
      <c r="O403" s="2"/>
      <c r="P403"/>
      <c r="Q403"/>
      <c r="R403"/>
      <c r="S403"/>
      <c r="T403">
        <v>103.94</v>
      </c>
      <c r="U403">
        <v>11.39</v>
      </c>
      <c r="V403" s="2">
        <f t="shared" si="28"/>
        <v>0.10958245141427747</v>
      </c>
      <c r="W403">
        <v>1.1100000000000001</v>
      </c>
      <c r="X403">
        <f>W403*(10000/1.18125)</f>
        <v>9396.8253968253975</v>
      </c>
      <c r="Y403" s="2">
        <f t="shared" si="29"/>
        <v>0.10958245141427747</v>
      </c>
      <c r="Z403">
        <f t="shared" si="30"/>
        <v>1029.7271624960676</v>
      </c>
      <c r="AA403"/>
    </row>
    <row r="404" spans="1:27" s="16" customFormat="1" x14ac:dyDescent="0.25">
      <c r="A404" s="77" t="s">
        <v>201</v>
      </c>
      <c r="B404">
        <v>280</v>
      </c>
      <c r="C404"/>
      <c r="D404">
        <v>4</v>
      </c>
      <c r="E404" t="s">
        <v>11</v>
      </c>
      <c r="F404">
        <v>500</v>
      </c>
      <c r="G404">
        <v>2.7</v>
      </c>
      <c r="H404" s="64" t="s">
        <v>197</v>
      </c>
      <c r="I404" s="1">
        <v>42433</v>
      </c>
      <c r="J404"/>
      <c r="K404"/>
      <c r="L404" s="2"/>
      <c r="M404"/>
      <c r="N404"/>
      <c r="O404" s="2"/>
      <c r="P404"/>
      <c r="Q404"/>
      <c r="R404"/>
      <c r="S404"/>
      <c r="T404">
        <v>80.14</v>
      </c>
      <c r="U404">
        <v>7.9</v>
      </c>
      <c r="V404" s="2">
        <f t="shared" si="28"/>
        <v>9.8577489393561271E-2</v>
      </c>
      <c r="W404">
        <v>1.04</v>
      </c>
      <c r="X404">
        <f>W404*(10000/1.18125)</f>
        <v>8804.2328042328045</v>
      </c>
      <c r="Y404" s="2">
        <f t="shared" si="29"/>
        <v>9.8577489393561271E-2</v>
      </c>
      <c r="Z404">
        <f t="shared" si="30"/>
        <v>867.89916587770347</v>
      </c>
      <c r="AA404"/>
    </row>
    <row r="405" spans="1:27" s="16" customFormat="1" x14ac:dyDescent="0.25">
      <c r="A405" s="77" t="s">
        <v>198</v>
      </c>
      <c r="B405">
        <v>281</v>
      </c>
      <c r="C405"/>
      <c r="D405">
        <v>4</v>
      </c>
      <c r="E405" t="s">
        <v>11</v>
      </c>
      <c r="F405">
        <v>0</v>
      </c>
      <c r="G405">
        <v>2.7</v>
      </c>
      <c r="H405" s="64" t="s">
        <v>197</v>
      </c>
      <c r="I405" s="1">
        <v>42433</v>
      </c>
      <c r="J405"/>
      <c r="K405"/>
      <c r="L405" s="2"/>
      <c r="M405"/>
      <c r="N405"/>
      <c r="O405" s="2"/>
      <c r="P405"/>
      <c r="Q405"/>
      <c r="R405"/>
      <c r="S405"/>
      <c r="T405">
        <v>93.18</v>
      </c>
      <c r="U405">
        <v>10.85</v>
      </c>
      <c r="V405" s="2">
        <f t="shared" si="28"/>
        <v>0.1164412964155398</v>
      </c>
      <c r="W405">
        <v>0.73</v>
      </c>
      <c r="X405">
        <f>W405*(10000/1.18125)</f>
        <v>6179.8941798941796</v>
      </c>
      <c r="Y405" s="2">
        <f t="shared" si="29"/>
        <v>0.1164412964155398</v>
      </c>
      <c r="Z405">
        <f t="shared" si="30"/>
        <v>719.59489001772738</v>
      </c>
      <c r="AA405"/>
    </row>
    <row r="406" spans="1:27" s="16" customFormat="1" x14ac:dyDescent="0.25">
      <c r="A406" s="77" t="s">
        <v>204</v>
      </c>
      <c r="B406">
        <v>282</v>
      </c>
      <c r="C406"/>
      <c r="D406">
        <v>4</v>
      </c>
      <c r="E406" t="s">
        <v>11</v>
      </c>
      <c r="F406">
        <v>50</v>
      </c>
      <c r="G406">
        <v>2.7</v>
      </c>
      <c r="H406" s="64" t="s">
        <v>197</v>
      </c>
      <c r="I406" s="1">
        <v>42433</v>
      </c>
      <c r="J406"/>
      <c r="K406"/>
      <c r="L406" s="2"/>
      <c r="M406"/>
      <c r="N406"/>
      <c r="O406" s="2"/>
      <c r="P406"/>
      <c r="Q406"/>
      <c r="R406"/>
      <c r="S406"/>
      <c r="T406">
        <v>75.19</v>
      </c>
      <c r="U406">
        <v>10.43</v>
      </c>
      <c r="V406" s="2">
        <f t="shared" si="28"/>
        <v>0.13871525468812343</v>
      </c>
      <c r="W406">
        <v>0.41</v>
      </c>
      <c r="X406">
        <f>W406*(10000/1.2375)</f>
        <v>3313.1313131313127</v>
      </c>
      <c r="Y406" s="2">
        <f t="shared" si="29"/>
        <v>0.13871525468812343</v>
      </c>
      <c r="Z406">
        <f t="shared" si="30"/>
        <v>459.58185391620685</v>
      </c>
      <c r="AA406"/>
    </row>
    <row r="407" spans="1:27" s="16" customFormat="1" ht="15.75" x14ac:dyDescent="0.25">
      <c r="A407" s="77" t="s">
        <v>204</v>
      </c>
      <c r="B407">
        <v>282</v>
      </c>
      <c r="C407"/>
      <c r="D407" s="3">
        <v>4</v>
      </c>
      <c r="E407" s="4" t="s">
        <v>11</v>
      </c>
      <c r="F407" s="4">
        <v>50</v>
      </c>
      <c r="G407">
        <v>2.8</v>
      </c>
      <c r="H407" s="64" t="s">
        <v>197</v>
      </c>
      <c r="I407" s="1">
        <v>42460</v>
      </c>
      <c r="J407"/>
      <c r="K407"/>
      <c r="L407" s="2"/>
      <c r="M407"/>
      <c r="N407"/>
      <c r="O407" s="2"/>
      <c r="P407" s="1"/>
      <c r="Q407"/>
      <c r="R407"/>
      <c r="S407"/>
      <c r="T407">
        <v>70.400000000000006</v>
      </c>
      <c r="U407">
        <v>7.75</v>
      </c>
      <c r="V407" s="2">
        <f t="shared" si="28"/>
        <v>0.11008522727272727</v>
      </c>
      <c r="W407">
        <v>0.59</v>
      </c>
      <c r="X407">
        <f>W407*(10000/1.2375)</f>
        <v>4767.6767676767668</v>
      </c>
      <c r="Y407" s="2">
        <f t="shared" si="29"/>
        <v>0.11008522727272727</v>
      </c>
      <c r="Z407">
        <f t="shared" si="30"/>
        <v>524.85078053259861</v>
      </c>
      <c r="AA407"/>
    </row>
  </sheetData>
  <autoFilter ref="A1:AA1"/>
  <dataValidations count="1">
    <dataValidation type="decimal" allowBlank="1" showInputMessage="1" showErrorMessage="1" sqref="V1:V407">
      <formula1>0.08</formula1>
      <formula2>0.3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LURFDM</vt:lpstr>
    </vt:vector>
  </TitlesOfParts>
  <Company>Lincoln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 Martin</dc:creator>
  <cp:lastModifiedBy>McAuliffe, Russel</cp:lastModifiedBy>
  <dcterms:created xsi:type="dcterms:W3CDTF">2016-06-08T03:12:36Z</dcterms:created>
  <dcterms:modified xsi:type="dcterms:W3CDTF">2016-06-13T22:26:53Z</dcterms:modified>
</cp:coreProperties>
</file>